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ThisWorkbook" hidePivotFieldList="1"/>
  <mc:AlternateContent xmlns:mc="http://schemas.openxmlformats.org/markup-compatibility/2006">
    <mc:Choice Requires="x15">
      <x15ac:absPath xmlns:x15ac="http://schemas.microsoft.com/office/spreadsheetml/2010/11/ac" url="E:\Contrato 261\Riesgos 2024\Solicitudes de publicación\Mapas Riesgos 2024\2Corrup_1gestión\"/>
    </mc:Choice>
  </mc:AlternateContent>
  <bookViews>
    <workbookView xWindow="-120" yWindow="-120" windowWidth="20730" windowHeight="11040" tabRatio="924" firstSheet="3" activeTab="3"/>
  </bookViews>
  <sheets>
    <sheet name="Datos" sheetId="2" state="hidden" r:id="rId1"/>
    <sheet name="Listas" sheetId="46" state="hidden" r:id="rId2"/>
    <sheet name="DinámicaTipología_Categoría" sheetId="48" state="hidden" r:id="rId3"/>
    <sheet name="Mapa_riesgos" sheetId="41" r:id="rId4"/>
  </sheets>
  <externalReferences>
    <externalReference r:id="rId5"/>
    <externalReference r:id="rId6"/>
  </externalReferences>
  <definedNames>
    <definedName name="_xlnm._FilterDatabase" localSheetId="0" hidden="1">Datos!$C$1:$G$1</definedName>
    <definedName name="_xlnm._FilterDatabase" localSheetId="1" hidden="1">Listas!$B$1:$G$1</definedName>
    <definedName name="_xlnm._FilterDatabase" localSheetId="3" hidden="1">Mapa_riesgos!$A$11:$EU$99</definedName>
    <definedName name="Agente_generador_externas">Datos!$N$2:$N$8</definedName>
    <definedName name="Agente_generador_internas">Datos!$M$2:$M$8</definedName>
    <definedName name="Amenazas">Datos!$P$2:$P$11</definedName>
    <definedName name="Amenazas_contexto_proceso">[1]Datos!$AG$2:$AG$11</definedName>
    <definedName name="_xlnm.Print_Area" localSheetId="3">Mapa_riesgos!$A$1:$AP$99</definedName>
    <definedName name="Calificación_control">Datos!$AD$2:$AD$4</definedName>
    <definedName name="Categoría_corrupción">[1]Datos!$D$2:$D$7</definedName>
    <definedName name="Categoría_estratégica">[1]Datos!$E$2:$E$6</definedName>
    <definedName name="Categoría_gestión_procesos">[1]Datos!$F$2:$F$6</definedName>
    <definedName name="Categoría_oportunidad">[1]Datos!$H$2:$H$6</definedName>
    <definedName name="Categoría_seguridad_información">[1]Datos!$G$2:$G$5</definedName>
    <definedName name="Categorías_Corrupción">Datos!$G$2:$G$7</definedName>
    <definedName name="Categorías_Gestión">Datos!$F$2:$F$10</definedName>
    <definedName name="Debilidades">Datos!$O$2:$O$11</definedName>
    <definedName name="Debilidades_contexto_proceso">[1]Datos!$AF$2:$AF$11</definedName>
    <definedName name="Dependencias">Listas!$B$2:$B$23</definedName>
    <definedName name="Detecta_efectos">Datos!$AC$2:$AC$5</definedName>
    <definedName name="Ejecución">Datos!$AA$2:$AA$4</definedName>
    <definedName name="Escalas_impacto">Datos!$U$2:$U$6</definedName>
    <definedName name="Escalas_probabilidad">Datos!$T$2:$T$6</definedName>
    <definedName name="Evidencia">Datos!$Z$2:$Z$4</definedName>
    <definedName name="Fechas_terminacion_acciones">Datos!$AI$2:$AI$4</definedName>
    <definedName name="Fuente">Datos!$B$2:$B$3</definedName>
    <definedName name="Mitiga_causas">Datos!$AB$2:$AB$5</definedName>
    <definedName name="Objetivos_estratégicos">[1]Datos!$Y$2:$Y$5</definedName>
    <definedName name="Oportunidades">[1]Datos!$AB$1:$AB$11</definedName>
    <definedName name="Otros_procesos_afectados">Datos!$K$2:$K$8</definedName>
    <definedName name="Pregunta1">[1]Datos!$AH$2:$AH$3</definedName>
    <definedName name="Pregunta2">[1]Datos!$AI$2:$AI$3</definedName>
    <definedName name="Pregunta3">[1]Datos!$AJ$2:$AJ$3</definedName>
    <definedName name="Pregunta4">[1]Datos!$AK$2:$AK$3</definedName>
    <definedName name="Pregunta5">[1]Datos!$AL$2:$AL$3</definedName>
    <definedName name="Pregunta6">[1]Datos!$AM$2:$AM$3</definedName>
    <definedName name="Pregunta7">[1]Datos!$AN$2:$AN$4</definedName>
    <definedName name="Pregunta8">[1]Datos!$AP$2:$AP$4</definedName>
    <definedName name="Preposiciones">Datos!$H$2:$H$10</definedName>
    <definedName name="Proceso">[1]Datos!$C$2:$C$12</definedName>
    <definedName name="Procesos">Datos!$C$2:$C$23</definedName>
    <definedName name="Propósito_impacto">Datos!$Y$2:$Y$3</definedName>
    <definedName name="Propósito_probabilidad">Datos!$X$2:$X$3</definedName>
    <definedName name="Respuestas">Datos!$V$2:$V$3</definedName>
    <definedName name="Riesgos_estratégicos">Datos!$L$2:$L$19</definedName>
    <definedName name="Tipo_riesgo">Datos!$I$2:$I$7</definedName>
    <definedName name="Trámites_y_OPAs">Datos!$J$2:$J$9</definedName>
    <definedName name="Trámites_y_OPAS_afectados">[1]Datos!$AD$2:$AD$11</definedName>
    <definedName name="X">Datos!$S$2</definedName>
    <definedName name="Zonas_riesgo">Datos!$W$2:$W$5</definedName>
  </definedNames>
  <calcPr calcId="191028"/>
  <pivotCaches>
    <pivotCache cacheId="1"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P99" i="41" l="1"/>
  <c r="EQ99" i="41" s="1"/>
  <c r="ER99" i="41" s="1"/>
  <c r="EP98" i="41"/>
  <c r="EQ98" i="41" s="1"/>
  <c r="ER98" i="41" s="1"/>
  <c r="EP97" i="41"/>
  <c r="EQ97" i="41" s="1"/>
  <c r="ER97" i="41" s="1"/>
  <c r="EP96" i="41"/>
  <c r="EQ96" i="41" s="1"/>
  <c r="ER96" i="41" s="1"/>
  <c r="EP95" i="41"/>
  <c r="EQ95" i="41" s="1"/>
  <c r="ER95" i="41" s="1"/>
  <c r="EP94" i="41"/>
  <c r="EQ94" i="41" s="1"/>
  <c r="ER94" i="41" s="1"/>
  <c r="EP93" i="41"/>
  <c r="EQ93" i="41" s="1"/>
  <c r="ER93" i="41" s="1"/>
  <c r="EP92" i="41"/>
  <c r="EQ92" i="41" s="1"/>
  <c r="ER92" i="41" s="1"/>
  <c r="EP91" i="41"/>
  <c r="EQ91" i="41" s="1"/>
  <c r="ER91" i="41" s="1"/>
  <c r="EP90" i="41"/>
  <c r="EQ90" i="41" s="1"/>
  <c r="ER90" i="41" s="1"/>
  <c r="EP89" i="41"/>
  <c r="EQ89" i="41" s="1"/>
  <c r="ER89" i="41" s="1"/>
  <c r="EP88" i="41"/>
  <c r="EQ88" i="41" s="1"/>
  <c r="ER88" i="41" s="1"/>
  <c r="EP87" i="41"/>
  <c r="EQ87" i="41" s="1"/>
  <c r="ER87" i="41" s="1"/>
  <c r="EP86" i="41"/>
  <c r="EQ86" i="41" s="1"/>
  <c r="ER86" i="41" s="1"/>
  <c r="EP85" i="41"/>
  <c r="EQ85" i="41" s="1"/>
  <c r="ER85" i="41" s="1"/>
  <c r="EP84" i="41"/>
  <c r="EQ84" i="41" s="1"/>
  <c r="ER84" i="41" s="1"/>
  <c r="EP83" i="41"/>
  <c r="EQ83" i="41" s="1"/>
  <c r="ER83" i="41" s="1"/>
  <c r="EP82" i="41"/>
  <c r="EQ82" i="41" s="1"/>
  <c r="ER82" i="41" s="1"/>
  <c r="EP81" i="41"/>
  <c r="EQ81" i="41" s="1"/>
  <c r="ER81" i="41" s="1"/>
  <c r="EP80" i="41"/>
  <c r="EQ80" i="41" s="1"/>
  <c r="ER80" i="41" s="1"/>
  <c r="EP79" i="41"/>
  <c r="EQ79" i="41" s="1"/>
  <c r="ER79" i="41" s="1"/>
  <c r="EP78" i="41"/>
  <c r="EQ78" i="41" s="1"/>
  <c r="ER78" i="41" s="1"/>
  <c r="EP77" i="41"/>
  <c r="EQ77" i="41" s="1"/>
  <c r="ER77" i="41" s="1"/>
  <c r="EP76" i="41"/>
  <c r="EQ76" i="41" s="1"/>
  <c r="ER76" i="41" s="1"/>
  <c r="EP75" i="41"/>
  <c r="EQ75" i="41" s="1"/>
  <c r="ER75" i="41" s="1"/>
  <c r="EP74" i="41"/>
  <c r="EQ74" i="41" s="1"/>
  <c r="ER74" i="41" s="1"/>
  <c r="EP73" i="41"/>
  <c r="EQ73" i="41" s="1"/>
  <c r="ER73" i="41" s="1"/>
  <c r="EP72" i="41"/>
  <c r="EQ72" i="41" s="1"/>
  <c r="ER72" i="41" s="1"/>
  <c r="EP71" i="41"/>
  <c r="EQ71" i="41" s="1"/>
  <c r="ER71" i="41" s="1"/>
  <c r="EP70" i="41"/>
  <c r="EQ70" i="41" s="1"/>
  <c r="ER70" i="41" s="1"/>
  <c r="EP69" i="41"/>
  <c r="EQ69" i="41" s="1"/>
  <c r="ER69" i="41" s="1"/>
  <c r="EP68" i="41"/>
  <c r="EQ68" i="41" s="1"/>
  <c r="ER68" i="41" s="1"/>
  <c r="EP67" i="41"/>
  <c r="EQ67" i="41" s="1"/>
  <c r="ER67" i="41" s="1"/>
  <c r="EP66" i="41"/>
  <c r="EQ66" i="41" s="1"/>
  <c r="ER66" i="41" s="1"/>
  <c r="EP65" i="41"/>
  <c r="EQ65" i="41" s="1"/>
  <c r="ER65" i="41" s="1"/>
  <c r="EP64" i="41"/>
  <c r="EQ64" i="41" s="1"/>
  <c r="ER64" i="41" s="1"/>
  <c r="EP63" i="41"/>
  <c r="EQ63" i="41" s="1"/>
  <c r="ER63" i="41" s="1"/>
  <c r="EP62" i="41"/>
  <c r="EQ62" i="41" s="1"/>
  <c r="ER62" i="41" s="1"/>
  <c r="EP61" i="41"/>
  <c r="EQ61" i="41" s="1"/>
  <c r="ER61" i="41" s="1"/>
  <c r="EP60" i="41"/>
  <c r="EQ60" i="41" s="1"/>
  <c r="ER60" i="41" s="1"/>
  <c r="EP59" i="41"/>
  <c r="EQ59" i="41" s="1"/>
  <c r="ER59" i="41" s="1"/>
  <c r="EP58" i="41"/>
  <c r="EQ58" i="41" s="1"/>
  <c r="ER58" i="41" s="1"/>
  <c r="EP57" i="41"/>
  <c r="EQ57" i="41" s="1"/>
  <c r="ER57" i="41" s="1"/>
  <c r="EP56" i="41"/>
  <c r="EQ56" i="41" s="1"/>
  <c r="ER56" i="41" s="1"/>
  <c r="EP55" i="41"/>
  <c r="EQ55" i="41" s="1"/>
  <c r="ER55" i="41" s="1"/>
  <c r="EP54" i="41"/>
  <c r="EQ54" i="41" s="1"/>
  <c r="ER54" i="41" s="1"/>
  <c r="EP53" i="41"/>
  <c r="EQ53" i="41" s="1"/>
  <c r="ER53" i="41" s="1"/>
  <c r="EP52" i="41"/>
  <c r="EQ52" i="41" s="1"/>
  <c r="ER52" i="41" s="1"/>
  <c r="EP51" i="41"/>
  <c r="EQ51" i="41" s="1"/>
  <c r="ER51" i="41" s="1"/>
  <c r="EP50" i="41"/>
  <c r="EQ50" i="41" s="1"/>
  <c r="ER50" i="41" s="1"/>
  <c r="EP49" i="41"/>
  <c r="EQ49" i="41" s="1"/>
  <c r="ER49" i="41" s="1"/>
  <c r="EP48" i="41"/>
  <c r="EQ48" i="41" s="1"/>
  <c r="ER48" i="41" s="1"/>
  <c r="EP47" i="41"/>
  <c r="EQ47" i="41" s="1"/>
  <c r="ER47" i="41" s="1"/>
  <c r="EP46" i="41"/>
  <c r="EQ46" i="41" s="1"/>
  <c r="ER46" i="41" s="1"/>
  <c r="EP45" i="41"/>
  <c r="EQ45" i="41" s="1"/>
  <c r="ER45" i="41" s="1"/>
  <c r="EP44" i="41"/>
  <c r="EQ44" i="41" s="1"/>
  <c r="ER44" i="41" s="1"/>
  <c r="EP43" i="41"/>
  <c r="EQ43" i="41" s="1"/>
  <c r="ER43" i="41" s="1"/>
  <c r="EP42" i="41"/>
  <c r="EQ42" i="41" s="1"/>
  <c r="ER42" i="41" s="1"/>
  <c r="EP41" i="41"/>
  <c r="EQ41" i="41" s="1"/>
  <c r="ER41" i="41" s="1"/>
  <c r="EP40" i="41"/>
  <c r="EQ40" i="41" s="1"/>
  <c r="ER40" i="41" s="1"/>
  <c r="EP39" i="41"/>
  <c r="EQ39" i="41" s="1"/>
  <c r="ER39" i="41" s="1"/>
  <c r="EP38" i="41"/>
  <c r="EQ38" i="41" s="1"/>
  <c r="ER38" i="41" s="1"/>
  <c r="EP37" i="41"/>
  <c r="EQ37" i="41" s="1"/>
  <c r="ER37" i="41" s="1"/>
  <c r="EP36" i="41"/>
  <c r="EQ36" i="41" s="1"/>
  <c r="ER36" i="41" s="1"/>
  <c r="EP35" i="41"/>
  <c r="EQ35" i="41" s="1"/>
  <c r="ER35" i="41" s="1"/>
  <c r="EP34" i="41"/>
  <c r="EQ34" i="41" s="1"/>
  <c r="ER34" i="41" s="1"/>
  <c r="EP33" i="41"/>
  <c r="EQ33" i="41" s="1"/>
  <c r="ER33" i="41" s="1"/>
  <c r="EP32" i="41"/>
  <c r="EQ32" i="41" s="1"/>
  <c r="ER32" i="41" s="1"/>
  <c r="EP31" i="41"/>
  <c r="EQ31" i="41" s="1"/>
  <c r="ER31" i="41" s="1"/>
  <c r="EP30" i="41"/>
  <c r="EQ30" i="41" s="1"/>
  <c r="ER30" i="41" s="1"/>
  <c r="EP29" i="41"/>
  <c r="EQ29" i="41" s="1"/>
  <c r="ER29" i="41" s="1"/>
  <c r="EP28" i="41"/>
  <c r="EQ28" i="41" s="1"/>
  <c r="ER28" i="41" s="1"/>
  <c r="EP27" i="41"/>
  <c r="EQ27" i="41" s="1"/>
  <c r="ER27" i="41" s="1"/>
  <c r="EP26" i="41"/>
  <c r="EQ26" i="41" s="1"/>
  <c r="ER26" i="41" s="1"/>
  <c r="EP25" i="41"/>
  <c r="EQ25" i="41" s="1"/>
  <c r="ER25" i="41" s="1"/>
  <c r="EP24" i="41"/>
  <c r="EQ24" i="41" s="1"/>
  <c r="ER24" i="41" s="1"/>
  <c r="EP23" i="41"/>
  <c r="EQ23" i="41" s="1"/>
  <c r="ER23" i="41" s="1"/>
  <c r="EP22" i="41"/>
  <c r="EQ22" i="41" s="1"/>
  <c r="ER22" i="41" s="1"/>
  <c r="EP21" i="41"/>
  <c r="EQ21" i="41" s="1"/>
  <c r="ER21" i="41" s="1"/>
  <c r="EP20" i="41"/>
  <c r="EQ20" i="41" s="1"/>
  <c r="ER20" i="41" s="1"/>
  <c r="EP19" i="41"/>
  <c r="EQ19" i="41" s="1"/>
  <c r="ER19" i="41" s="1"/>
  <c r="EP18" i="41"/>
  <c r="EQ18" i="41" s="1"/>
  <c r="ER18" i="41" s="1"/>
  <c r="EP17" i="41"/>
  <c r="EQ17" i="41" s="1"/>
  <c r="ER17" i="41" s="1"/>
  <c r="EP16" i="41"/>
  <c r="EQ16" i="41" s="1"/>
  <c r="ER16" i="41" s="1"/>
  <c r="EP15" i="41"/>
  <c r="EQ15" i="41" s="1"/>
  <c r="ER15" i="41" s="1"/>
  <c r="EP14" i="41"/>
  <c r="EQ14" i="41" s="1"/>
  <c r="ER14" i="41" s="1"/>
  <c r="EP13" i="41"/>
  <c r="EQ13" i="41" s="1"/>
  <c r="ER13" i="41" s="1"/>
  <c r="EP12" i="41"/>
  <c r="EQ12" i="41" s="1"/>
  <c r="ES35" i="41" l="1"/>
  <c r="ET35" i="41" s="1"/>
  <c r="EU35" i="41" s="1"/>
  <c r="ES49" i="41"/>
  <c r="ET49" i="41" s="1"/>
  <c r="EU49" i="41" s="1"/>
  <c r="ES16" i="41"/>
  <c r="ET16" i="41" s="1"/>
  <c r="EU16" i="41" s="1"/>
  <c r="ES28" i="41"/>
  <c r="ET28" i="41" s="1"/>
  <c r="EU28" i="41" s="1"/>
  <c r="ES40" i="41"/>
  <c r="ET40" i="41" s="1"/>
  <c r="EU40" i="41" s="1"/>
  <c r="ES52" i="41"/>
  <c r="ET52" i="41" s="1"/>
  <c r="EU52" i="41" s="1"/>
  <c r="ES64" i="41"/>
  <c r="ET64" i="41" s="1"/>
  <c r="EU64" i="41" s="1"/>
  <c r="ES76" i="41"/>
  <c r="ET76" i="41" s="1"/>
  <c r="EU76" i="41" s="1"/>
  <c r="ES88" i="41"/>
  <c r="ET88" i="41" s="1"/>
  <c r="EU88" i="41" s="1"/>
  <c r="ES89" i="41"/>
  <c r="ET89" i="41" s="1"/>
  <c r="EU89" i="41" s="1"/>
  <c r="ES54" i="41"/>
  <c r="ET54" i="41" s="1"/>
  <c r="EU54" i="41" s="1"/>
  <c r="ES19" i="41"/>
  <c r="ET19" i="41" s="1"/>
  <c r="EU19" i="41" s="1"/>
  <c r="ES31" i="41"/>
  <c r="ET31" i="41" s="1"/>
  <c r="EU31" i="41" s="1"/>
  <c r="ES43" i="41"/>
  <c r="ET43" i="41" s="1"/>
  <c r="EU43" i="41" s="1"/>
  <c r="ES55" i="41"/>
  <c r="ET55" i="41" s="1"/>
  <c r="EU55" i="41" s="1"/>
  <c r="ES67" i="41"/>
  <c r="ET67" i="41" s="1"/>
  <c r="EU67" i="41" s="1"/>
  <c r="ES79" i="41"/>
  <c r="ET79" i="41" s="1"/>
  <c r="EU79" i="41" s="1"/>
  <c r="ES91" i="41"/>
  <c r="ET91" i="41" s="1"/>
  <c r="EU91" i="41" s="1"/>
  <c r="ES53" i="41"/>
  <c r="ET53" i="41" s="1"/>
  <c r="EU53" i="41" s="1"/>
  <c r="ES42" i="41"/>
  <c r="ET42" i="41" s="1"/>
  <c r="EU42" i="41" s="1"/>
  <c r="ES66" i="41"/>
  <c r="ET66" i="41" s="1"/>
  <c r="EU66" i="41" s="1"/>
  <c r="ES32" i="41"/>
  <c r="ET32" i="41" s="1"/>
  <c r="EU32" i="41" s="1"/>
  <c r="ES44" i="41"/>
  <c r="ET44" i="41" s="1"/>
  <c r="EU44" i="41" s="1"/>
  <c r="ES56" i="41"/>
  <c r="ET56" i="41" s="1"/>
  <c r="EU56" i="41" s="1"/>
  <c r="ES68" i="41"/>
  <c r="ET68" i="41" s="1"/>
  <c r="EU68" i="41" s="1"/>
  <c r="ES80" i="41"/>
  <c r="ET80" i="41" s="1"/>
  <c r="EU80" i="41" s="1"/>
  <c r="ES92" i="41"/>
  <c r="ET92" i="41" s="1"/>
  <c r="EU92" i="41" s="1"/>
  <c r="ES65" i="41"/>
  <c r="ET65" i="41" s="1"/>
  <c r="EU65" i="41" s="1"/>
  <c r="ES30" i="41"/>
  <c r="ET30" i="41" s="1"/>
  <c r="EU30" i="41" s="1"/>
  <c r="ES78" i="41"/>
  <c r="ET78" i="41" s="1"/>
  <c r="EU78" i="41" s="1"/>
  <c r="ES20" i="41"/>
  <c r="ET20" i="41" s="1"/>
  <c r="EU20" i="41" s="1"/>
  <c r="ES21" i="41"/>
  <c r="ET21" i="41" s="1"/>
  <c r="EU21" i="41" s="1"/>
  <c r="ES33" i="41"/>
  <c r="ET33" i="41" s="1"/>
  <c r="EU33" i="41" s="1"/>
  <c r="ES45" i="41"/>
  <c r="ET45" i="41" s="1"/>
  <c r="EU45" i="41" s="1"/>
  <c r="ES57" i="41"/>
  <c r="ET57" i="41" s="1"/>
  <c r="EU57" i="41" s="1"/>
  <c r="ES69" i="41"/>
  <c r="ET69" i="41" s="1"/>
  <c r="EU69" i="41" s="1"/>
  <c r="ES81" i="41"/>
  <c r="ET81" i="41" s="1"/>
  <c r="EU81" i="41" s="1"/>
  <c r="ES93" i="41"/>
  <c r="ET93" i="41" s="1"/>
  <c r="EU93" i="41" s="1"/>
  <c r="ES18" i="41"/>
  <c r="ET18" i="41" s="1"/>
  <c r="EU18" i="41" s="1"/>
  <c r="ES90" i="41"/>
  <c r="ET90" i="41" s="1"/>
  <c r="EU90" i="41" s="1"/>
  <c r="ES22" i="41"/>
  <c r="ET22" i="41" s="1"/>
  <c r="EU22" i="41" s="1"/>
  <c r="ES34" i="41"/>
  <c r="ET34" i="41" s="1"/>
  <c r="EU34" i="41" s="1"/>
  <c r="ES46" i="41"/>
  <c r="ET46" i="41" s="1"/>
  <c r="EU46" i="41" s="1"/>
  <c r="ES58" i="41"/>
  <c r="ET58" i="41" s="1"/>
  <c r="EU58" i="41" s="1"/>
  <c r="ES70" i="41"/>
  <c r="ET70" i="41" s="1"/>
  <c r="EU70" i="41" s="1"/>
  <c r="ES82" i="41"/>
  <c r="ET82" i="41" s="1"/>
  <c r="EU82" i="41" s="1"/>
  <c r="ES94" i="41"/>
  <c r="ET94" i="41" s="1"/>
  <c r="EU94" i="41" s="1"/>
  <c r="ES41" i="41"/>
  <c r="ET41" i="41" s="1"/>
  <c r="EU41" i="41" s="1"/>
  <c r="ES59" i="41"/>
  <c r="ET59" i="41" s="1"/>
  <c r="EU59" i="41" s="1"/>
  <c r="ES83" i="41"/>
  <c r="ET83" i="41" s="1"/>
  <c r="EU83" i="41" s="1"/>
  <c r="ES95" i="41"/>
  <c r="ET95" i="41" s="1"/>
  <c r="EU95" i="41" s="1"/>
  <c r="ES29" i="41"/>
  <c r="ET29" i="41" s="1"/>
  <c r="EU29" i="41" s="1"/>
  <c r="ES47" i="41"/>
  <c r="ET47" i="41" s="1"/>
  <c r="EU47" i="41" s="1"/>
  <c r="ES71" i="41"/>
  <c r="ET71" i="41" s="1"/>
  <c r="EU71" i="41" s="1"/>
  <c r="ES24" i="41"/>
  <c r="ET24" i="41" s="1"/>
  <c r="EU24" i="41" s="1"/>
  <c r="ES36" i="41"/>
  <c r="ET36" i="41" s="1"/>
  <c r="EU36" i="41" s="1"/>
  <c r="ES48" i="41"/>
  <c r="ET48" i="41" s="1"/>
  <c r="EU48" i="41" s="1"/>
  <c r="ES60" i="41"/>
  <c r="ET60" i="41" s="1"/>
  <c r="EU60" i="41" s="1"/>
  <c r="ES72" i="41"/>
  <c r="ET72" i="41" s="1"/>
  <c r="EU72" i="41" s="1"/>
  <c r="ES84" i="41"/>
  <c r="ET84" i="41" s="1"/>
  <c r="EU84" i="41" s="1"/>
  <c r="ES96" i="41"/>
  <c r="ET96" i="41" s="1"/>
  <c r="EU96" i="41" s="1"/>
  <c r="ES17" i="41"/>
  <c r="ET17" i="41" s="1"/>
  <c r="EU17" i="41" s="1"/>
  <c r="ES13" i="41"/>
  <c r="ET13" i="41" s="1"/>
  <c r="EU13" i="41" s="1"/>
  <c r="ES61" i="41"/>
  <c r="ET61" i="41" s="1"/>
  <c r="EU61" i="41" s="1"/>
  <c r="ES97" i="41"/>
  <c r="ET97" i="41" s="1"/>
  <c r="EU97" i="41" s="1"/>
  <c r="ES23" i="41"/>
  <c r="ET23" i="41" s="1"/>
  <c r="EU23" i="41" s="1"/>
  <c r="ES37" i="41"/>
  <c r="ET37" i="41" s="1"/>
  <c r="EU37" i="41" s="1"/>
  <c r="ES85" i="41"/>
  <c r="ET85" i="41" s="1"/>
  <c r="EU85" i="41" s="1"/>
  <c r="ES14" i="41"/>
  <c r="ET14" i="41" s="1"/>
  <c r="EU14" i="41" s="1"/>
  <c r="ES26" i="41"/>
  <c r="ET26" i="41" s="1"/>
  <c r="EU26" i="41" s="1"/>
  <c r="ES38" i="41"/>
  <c r="ET38" i="41" s="1"/>
  <c r="EU38" i="41" s="1"/>
  <c r="ES50" i="41"/>
  <c r="ET50" i="41" s="1"/>
  <c r="EU50" i="41" s="1"/>
  <c r="ES62" i="41"/>
  <c r="ET62" i="41" s="1"/>
  <c r="EU62" i="41" s="1"/>
  <c r="ES74" i="41"/>
  <c r="ET74" i="41" s="1"/>
  <c r="EU74" i="41" s="1"/>
  <c r="ES86" i="41"/>
  <c r="ET86" i="41" s="1"/>
  <c r="EU86" i="41" s="1"/>
  <c r="ES98" i="41"/>
  <c r="ET98" i="41" s="1"/>
  <c r="EU98" i="41" s="1"/>
  <c r="ES77" i="41"/>
  <c r="ET77" i="41" s="1"/>
  <c r="EU77" i="41" s="1"/>
  <c r="ES25" i="41"/>
  <c r="ET25" i="41" s="1"/>
  <c r="EU25" i="41" s="1"/>
  <c r="ES73" i="41"/>
  <c r="ET73" i="41" s="1"/>
  <c r="EU73" i="41" s="1"/>
  <c r="ES15" i="41"/>
  <c r="ET15" i="41" s="1"/>
  <c r="EU15" i="41" s="1"/>
  <c r="ES27" i="41"/>
  <c r="ET27" i="41" s="1"/>
  <c r="EU27" i="41" s="1"/>
  <c r="ES39" i="41"/>
  <c r="ET39" i="41" s="1"/>
  <c r="EU39" i="41" s="1"/>
  <c r="ES51" i="41"/>
  <c r="ET51" i="41" s="1"/>
  <c r="EU51" i="41" s="1"/>
  <c r="ES63" i="41"/>
  <c r="ET63" i="41" s="1"/>
  <c r="EU63" i="41" s="1"/>
  <c r="ES75" i="41"/>
  <c r="ET75" i="41" s="1"/>
  <c r="EU75" i="41" s="1"/>
  <c r="ES87" i="41"/>
  <c r="ET87" i="41" s="1"/>
  <c r="EU87" i="41" s="1"/>
  <c r="ES99" i="41"/>
  <c r="ET99" i="41" s="1"/>
  <c r="EU99" i="41" s="1"/>
  <c r="ER12" i="41"/>
  <c r="ES12" i="41" s="1"/>
  <c r="ET12" i="41" l="1"/>
  <c r="EU12" i="41" s="1"/>
  <c r="DS54" i="41"/>
  <c r="DV54" i="41"/>
  <c r="DZ99" i="41"/>
  <c r="DY99" i="41"/>
  <c r="DZ98" i="41"/>
  <c r="DY98" i="41"/>
  <c r="DZ97" i="41"/>
  <c r="DY97" i="41"/>
  <c r="DZ96" i="41"/>
  <c r="DY96" i="41"/>
  <c r="DZ95" i="41"/>
  <c r="DY95" i="41"/>
  <c r="DZ94" i="41"/>
  <c r="DY94" i="41"/>
  <c r="DZ93" i="41"/>
  <c r="DY93" i="41"/>
  <c r="DZ92" i="41"/>
  <c r="DY92" i="41"/>
  <c r="DZ91" i="41"/>
  <c r="DY91" i="41"/>
  <c r="DZ90" i="41"/>
  <c r="DY90" i="41"/>
  <c r="DZ89" i="41"/>
  <c r="DY89" i="41"/>
  <c r="DZ88" i="41"/>
  <c r="DY88" i="41"/>
  <c r="DZ87" i="41"/>
  <c r="DY87" i="41"/>
  <c r="DZ86" i="41"/>
  <c r="DY86" i="41"/>
  <c r="DZ85" i="41"/>
  <c r="DY85" i="41"/>
  <c r="DZ84" i="41"/>
  <c r="DY84" i="41"/>
  <c r="DZ83" i="41"/>
  <c r="DY83" i="41"/>
  <c r="DZ82" i="41"/>
  <c r="DY82" i="41"/>
  <c r="DZ81" i="41"/>
  <c r="DY81" i="41"/>
  <c r="DZ80" i="41"/>
  <c r="DY80" i="41"/>
  <c r="DZ79" i="41"/>
  <c r="DY79" i="41"/>
  <c r="DZ78" i="41"/>
  <c r="DY78" i="41"/>
  <c r="DZ77" i="41"/>
  <c r="DY77" i="41"/>
  <c r="DZ76" i="41"/>
  <c r="DY76" i="41"/>
  <c r="DZ75" i="41"/>
  <c r="DY75" i="41"/>
  <c r="DZ74" i="41"/>
  <c r="DY74" i="41"/>
  <c r="DZ73" i="41"/>
  <c r="DY73" i="41"/>
  <c r="DZ72" i="41"/>
  <c r="DY72" i="41"/>
  <c r="DZ71" i="41"/>
  <c r="DY71" i="41"/>
  <c r="DZ70" i="41"/>
  <c r="DY70" i="41"/>
  <c r="DZ69" i="41"/>
  <c r="DY69" i="41"/>
  <c r="DZ68" i="41"/>
  <c r="DY68" i="41"/>
  <c r="DZ67" i="41"/>
  <c r="DY67" i="41"/>
  <c r="DZ66" i="41"/>
  <c r="DY66" i="41"/>
  <c r="DZ65" i="41"/>
  <c r="DY65" i="41"/>
  <c r="DZ64" i="41"/>
  <c r="DY64" i="41"/>
  <c r="DZ63" i="41"/>
  <c r="DY63" i="41"/>
  <c r="DZ62" i="41"/>
  <c r="DY62" i="41"/>
  <c r="DZ61" i="41"/>
  <c r="DY61" i="41"/>
  <c r="DZ60" i="41"/>
  <c r="DY60" i="41"/>
  <c r="DZ59" i="41"/>
  <c r="DY59" i="41"/>
  <c r="DZ58" i="41"/>
  <c r="DY58" i="41"/>
  <c r="DZ57" i="41"/>
  <c r="DY57" i="41"/>
  <c r="DZ56" i="41"/>
  <c r="DY56" i="41"/>
  <c r="DZ55" i="41"/>
  <c r="DY55" i="41"/>
  <c r="DZ54" i="41"/>
  <c r="DY54" i="41"/>
  <c r="DZ53" i="41"/>
  <c r="DY53" i="41"/>
  <c r="DZ52" i="41"/>
  <c r="DY52" i="41"/>
  <c r="DZ51" i="41"/>
  <c r="DY51" i="41"/>
  <c r="DZ50" i="41"/>
  <c r="DY50" i="41"/>
  <c r="DZ49" i="41"/>
  <c r="DY49" i="41"/>
  <c r="DZ48" i="41"/>
  <c r="DY48" i="41"/>
  <c r="DZ47" i="41"/>
  <c r="DY47" i="41"/>
  <c r="DZ46" i="41"/>
  <c r="DY46" i="41"/>
  <c r="DZ45" i="41"/>
  <c r="DY45" i="41"/>
  <c r="DZ44" i="41"/>
  <c r="DY44" i="41"/>
  <c r="DZ43" i="41"/>
  <c r="DY43" i="41"/>
  <c r="DZ42" i="41"/>
  <c r="DY42" i="41"/>
  <c r="DZ41" i="41"/>
  <c r="DY41" i="41"/>
  <c r="DZ40" i="41"/>
  <c r="DY40" i="41"/>
  <c r="DZ39" i="41"/>
  <c r="DY39" i="41"/>
  <c r="DZ38" i="41"/>
  <c r="DY38" i="41"/>
  <c r="DZ37" i="41"/>
  <c r="DY37" i="41"/>
  <c r="DZ36" i="41"/>
  <c r="DY36" i="41"/>
  <c r="DZ35" i="41"/>
  <c r="DY35" i="41"/>
  <c r="DZ34" i="41"/>
  <c r="DY34" i="41"/>
  <c r="DZ33" i="41"/>
  <c r="DY33" i="41"/>
  <c r="DZ32" i="41"/>
  <c r="DY32" i="41"/>
  <c r="DZ31" i="41"/>
  <c r="DY31" i="41"/>
  <c r="DZ30" i="41"/>
  <c r="DY30" i="41"/>
  <c r="DZ29" i="41"/>
  <c r="DY29" i="41"/>
  <c r="DZ28" i="41"/>
  <c r="DY28" i="41"/>
  <c r="DZ27" i="41"/>
  <c r="DY27" i="41"/>
  <c r="DZ26" i="41"/>
  <c r="DY26" i="41"/>
  <c r="DZ25" i="41"/>
  <c r="DY25" i="41"/>
  <c r="DZ24" i="41"/>
  <c r="DY24" i="41"/>
  <c r="DZ23" i="41"/>
  <c r="DY23" i="41"/>
  <c r="DZ22" i="41"/>
  <c r="DY22" i="41"/>
  <c r="DZ21" i="41"/>
  <c r="DY21" i="41"/>
  <c r="DZ20" i="41"/>
  <c r="DY20" i="41"/>
  <c r="DZ19" i="41"/>
  <c r="DY19" i="41"/>
  <c r="DZ18" i="41"/>
  <c r="DY18" i="41"/>
  <c r="DZ17" i="41"/>
  <c r="DY17" i="41"/>
  <c r="DZ16" i="41"/>
  <c r="DY16" i="41"/>
  <c r="DZ15" i="41"/>
  <c r="DY15" i="41"/>
  <c r="DZ14" i="41"/>
  <c r="DY14" i="41"/>
  <c r="DZ13" i="41"/>
  <c r="DY13" i="41"/>
  <c r="DZ12" i="41"/>
  <c r="DY12" i="41"/>
  <c r="DW99" i="41"/>
  <c r="DV99" i="41"/>
  <c r="DW98" i="41"/>
  <c r="DV98" i="41"/>
  <c r="DW97" i="41"/>
  <c r="DV97" i="41"/>
  <c r="DW96" i="41"/>
  <c r="DV96" i="41"/>
  <c r="DW95" i="41"/>
  <c r="DV95" i="41"/>
  <c r="DW94" i="41"/>
  <c r="DV94" i="41"/>
  <c r="DW93" i="41"/>
  <c r="DV93" i="41"/>
  <c r="DW92" i="41"/>
  <c r="DV92" i="41"/>
  <c r="DW91" i="41"/>
  <c r="DV91" i="41"/>
  <c r="DW90" i="41"/>
  <c r="DV90" i="41"/>
  <c r="DW89" i="41"/>
  <c r="DV89" i="41"/>
  <c r="DW88" i="41"/>
  <c r="DV88" i="41"/>
  <c r="DW87" i="41"/>
  <c r="DV87" i="41"/>
  <c r="DW86" i="41"/>
  <c r="DV86" i="41"/>
  <c r="DW85" i="41"/>
  <c r="DV85" i="41"/>
  <c r="DW84" i="41"/>
  <c r="DV84" i="41"/>
  <c r="DW83" i="41"/>
  <c r="DV83" i="41"/>
  <c r="DW82" i="41"/>
  <c r="DV82" i="41"/>
  <c r="DW81" i="41"/>
  <c r="DV81" i="41"/>
  <c r="DW80" i="41"/>
  <c r="DV80" i="41"/>
  <c r="DW79" i="41"/>
  <c r="DV79" i="41"/>
  <c r="DW78" i="41"/>
  <c r="DV78" i="41"/>
  <c r="DW77" i="41"/>
  <c r="DV77" i="41"/>
  <c r="DW76" i="41"/>
  <c r="DV76" i="41"/>
  <c r="DW75" i="41"/>
  <c r="DV75" i="41"/>
  <c r="DW74" i="41"/>
  <c r="DV74" i="41"/>
  <c r="DW73" i="41"/>
  <c r="DV73" i="41"/>
  <c r="DW72" i="41"/>
  <c r="DV72" i="41"/>
  <c r="DW71" i="41"/>
  <c r="DV71" i="41"/>
  <c r="DW70" i="41"/>
  <c r="DV70" i="41"/>
  <c r="DW69" i="41"/>
  <c r="DV69" i="41"/>
  <c r="DW68" i="41"/>
  <c r="DV68" i="41"/>
  <c r="DW67" i="41"/>
  <c r="DV67" i="41"/>
  <c r="DW66" i="41"/>
  <c r="DV66" i="41"/>
  <c r="DW65" i="41"/>
  <c r="DV65" i="41"/>
  <c r="DW64" i="41"/>
  <c r="DV64" i="41"/>
  <c r="DW63" i="41"/>
  <c r="DV63" i="41"/>
  <c r="DW62" i="41"/>
  <c r="DV62" i="41"/>
  <c r="DW61" i="41"/>
  <c r="DV61" i="41"/>
  <c r="DW60" i="41"/>
  <c r="DV60" i="41"/>
  <c r="DW59" i="41"/>
  <c r="DV59" i="41"/>
  <c r="DW58" i="41"/>
  <c r="DV58" i="41"/>
  <c r="DW57" i="41"/>
  <c r="DV57" i="41"/>
  <c r="DW56" i="41"/>
  <c r="DV56" i="41"/>
  <c r="DW55" i="41"/>
  <c r="DV55" i="41"/>
  <c r="DW54" i="41"/>
  <c r="DW53" i="41"/>
  <c r="DV53" i="41"/>
  <c r="DW52" i="41"/>
  <c r="DV52" i="41"/>
  <c r="DW51" i="41"/>
  <c r="DV51" i="41"/>
  <c r="DW50" i="41"/>
  <c r="DV50" i="41"/>
  <c r="DW49" i="41"/>
  <c r="DV49" i="41"/>
  <c r="DW48" i="41"/>
  <c r="DV48" i="41"/>
  <c r="DW47" i="41"/>
  <c r="DV47" i="41"/>
  <c r="DW46" i="41"/>
  <c r="DV46" i="41"/>
  <c r="DW45" i="41"/>
  <c r="DV45" i="41"/>
  <c r="DW44" i="41"/>
  <c r="DV44" i="41"/>
  <c r="DW43" i="41"/>
  <c r="DV43" i="41"/>
  <c r="DW42" i="41"/>
  <c r="DV42" i="41"/>
  <c r="DW41" i="41"/>
  <c r="DV41" i="41"/>
  <c r="DW40" i="41"/>
  <c r="DV40" i="41"/>
  <c r="DW39" i="41"/>
  <c r="DV39" i="41"/>
  <c r="DW38" i="41"/>
  <c r="DV38" i="41"/>
  <c r="DW37" i="41"/>
  <c r="DV37" i="41"/>
  <c r="DW36" i="41"/>
  <c r="DV36" i="41"/>
  <c r="DW35" i="41"/>
  <c r="DV35" i="41"/>
  <c r="DW34" i="41"/>
  <c r="DV34" i="41"/>
  <c r="DW33" i="41"/>
  <c r="DV33" i="41"/>
  <c r="DW32" i="41"/>
  <c r="DV32" i="41"/>
  <c r="DW31" i="41"/>
  <c r="DV31" i="41"/>
  <c r="DW30" i="41"/>
  <c r="DV30" i="41"/>
  <c r="DW29" i="41"/>
  <c r="DV29" i="41"/>
  <c r="DW28" i="41"/>
  <c r="DV28" i="41"/>
  <c r="DW27" i="41"/>
  <c r="DV27" i="41"/>
  <c r="DW26" i="41"/>
  <c r="DV26" i="41"/>
  <c r="DW25" i="41"/>
  <c r="DV25" i="41"/>
  <c r="DW24" i="41"/>
  <c r="DV24" i="41"/>
  <c r="DW23" i="41"/>
  <c r="DV23" i="41"/>
  <c r="DW22" i="41"/>
  <c r="DV22" i="41"/>
  <c r="DW21" i="41"/>
  <c r="DV21" i="41"/>
  <c r="DW20" i="41"/>
  <c r="DV20" i="41"/>
  <c r="DW19" i="41"/>
  <c r="DV19" i="41"/>
  <c r="DW18" i="41"/>
  <c r="DV18" i="41"/>
  <c r="DW17" i="41"/>
  <c r="DV17" i="41"/>
  <c r="DW16" i="41"/>
  <c r="DV16" i="41"/>
  <c r="DW15" i="41"/>
  <c r="DV15" i="41"/>
  <c r="DW14" i="41"/>
  <c r="DV14" i="41"/>
  <c r="DW13" i="41"/>
  <c r="DV13" i="41"/>
  <c r="DW12" i="41"/>
  <c r="DV12" i="41"/>
  <c r="DT99" i="41"/>
  <c r="DS99" i="41"/>
  <c r="DT98" i="41"/>
  <c r="DS98" i="41"/>
  <c r="DT97" i="41"/>
  <c r="DS97" i="41"/>
  <c r="DT96" i="41"/>
  <c r="DS96" i="41"/>
  <c r="DT95" i="41"/>
  <c r="DS95" i="41"/>
  <c r="DT94" i="41"/>
  <c r="DS94" i="41"/>
  <c r="DT93" i="41"/>
  <c r="DS93" i="41"/>
  <c r="DT92" i="41"/>
  <c r="DS92" i="41"/>
  <c r="DT91" i="41"/>
  <c r="DS91" i="41"/>
  <c r="DT90" i="41"/>
  <c r="DS90" i="41"/>
  <c r="DT89" i="41"/>
  <c r="DS89" i="41"/>
  <c r="DT88" i="41"/>
  <c r="DS88" i="41"/>
  <c r="DT87" i="41"/>
  <c r="DS87" i="41"/>
  <c r="DT86" i="41"/>
  <c r="DS86" i="41"/>
  <c r="DT85" i="41"/>
  <c r="DS85" i="41"/>
  <c r="DT84" i="41"/>
  <c r="DS84" i="41"/>
  <c r="DT83" i="41"/>
  <c r="DS83" i="41"/>
  <c r="DT82" i="41"/>
  <c r="DS82" i="41"/>
  <c r="DT81" i="41"/>
  <c r="DS81" i="41"/>
  <c r="DT80" i="41"/>
  <c r="DS80" i="41"/>
  <c r="DT79" i="41"/>
  <c r="DS79" i="41"/>
  <c r="DT78" i="41"/>
  <c r="DS78" i="41"/>
  <c r="DT77" i="41"/>
  <c r="DS77" i="41"/>
  <c r="DT76" i="41"/>
  <c r="DS76" i="41"/>
  <c r="DT75" i="41"/>
  <c r="DS75" i="41"/>
  <c r="DT74" i="41"/>
  <c r="DS74" i="41"/>
  <c r="DT73" i="41"/>
  <c r="DS73" i="41"/>
  <c r="DT72" i="41"/>
  <c r="DS72" i="41"/>
  <c r="DT71" i="41"/>
  <c r="DS71" i="41"/>
  <c r="DT70" i="41"/>
  <c r="DS70" i="41"/>
  <c r="DT69" i="41"/>
  <c r="DS69" i="41"/>
  <c r="DT68" i="41"/>
  <c r="DS68" i="41"/>
  <c r="DT67" i="41"/>
  <c r="DS67" i="41"/>
  <c r="DT66" i="41"/>
  <c r="DS66" i="41"/>
  <c r="DT65" i="41"/>
  <c r="DS65" i="41"/>
  <c r="DT64" i="41"/>
  <c r="DS64" i="41"/>
  <c r="DT63" i="41"/>
  <c r="DS63" i="41"/>
  <c r="DT62" i="41"/>
  <c r="DS62" i="41"/>
  <c r="DT61" i="41"/>
  <c r="DS61" i="41"/>
  <c r="DT60" i="41"/>
  <c r="DS60" i="41"/>
  <c r="DT59" i="41"/>
  <c r="DS59" i="41"/>
  <c r="DT58" i="41"/>
  <c r="DS58" i="41"/>
  <c r="DT57" i="41"/>
  <c r="DS57" i="41"/>
  <c r="DT56" i="41"/>
  <c r="DS56" i="41"/>
  <c r="DT55" i="41"/>
  <c r="DS55" i="41"/>
  <c r="DT54" i="41"/>
  <c r="DT53" i="41"/>
  <c r="DS53" i="41"/>
  <c r="DT52" i="41"/>
  <c r="DS52" i="41"/>
  <c r="DT51" i="41"/>
  <c r="DS51" i="41"/>
  <c r="DT50" i="41"/>
  <c r="DS50" i="41"/>
  <c r="DT49" i="41"/>
  <c r="DS49" i="41"/>
  <c r="DT48" i="41"/>
  <c r="DS48" i="41"/>
  <c r="DT47" i="41"/>
  <c r="DS47" i="41"/>
  <c r="DT46" i="41"/>
  <c r="DS46" i="41"/>
  <c r="DT45" i="41"/>
  <c r="DS45" i="41"/>
  <c r="DT44" i="41"/>
  <c r="DS44" i="41"/>
  <c r="DT43" i="41"/>
  <c r="DS43" i="41"/>
  <c r="DT42" i="41"/>
  <c r="DS42" i="41"/>
  <c r="DT41" i="41"/>
  <c r="DS41" i="41"/>
  <c r="DT40" i="41"/>
  <c r="DS40" i="41"/>
  <c r="DT39" i="41"/>
  <c r="DS39" i="41"/>
  <c r="DT38" i="41"/>
  <c r="DS38" i="41"/>
  <c r="DT37" i="41"/>
  <c r="DS37" i="41"/>
  <c r="DT36" i="41"/>
  <c r="DS36" i="41"/>
  <c r="DT35" i="41"/>
  <c r="DS35" i="41"/>
  <c r="DT34" i="41"/>
  <c r="DS34" i="41"/>
  <c r="DT33" i="41"/>
  <c r="DS33" i="41"/>
  <c r="DT32" i="41"/>
  <c r="DS32" i="41"/>
  <c r="DT31" i="41"/>
  <c r="DS31" i="41"/>
  <c r="DT30" i="41"/>
  <c r="DS30" i="41"/>
  <c r="DT29" i="41"/>
  <c r="DS29" i="41"/>
  <c r="DT28" i="41"/>
  <c r="DS28" i="41"/>
  <c r="DT27" i="41"/>
  <c r="DS27" i="41"/>
  <c r="DT26" i="41"/>
  <c r="DS26" i="41"/>
  <c r="DT25" i="41"/>
  <c r="DS25" i="41"/>
  <c r="DT24" i="41"/>
  <c r="DS24" i="41"/>
  <c r="DT23" i="41"/>
  <c r="DS23" i="41"/>
  <c r="DT22" i="41"/>
  <c r="DS22" i="41"/>
  <c r="DT21" i="41"/>
  <c r="DS21" i="41"/>
  <c r="DT20" i="41"/>
  <c r="DS20" i="41"/>
  <c r="DT19" i="41"/>
  <c r="DS19" i="41"/>
  <c r="DT18" i="41"/>
  <c r="DS18" i="41"/>
  <c r="DT17" i="41"/>
  <c r="DS17" i="41"/>
  <c r="DT16" i="41"/>
  <c r="DS16" i="41"/>
  <c r="DT15" i="41"/>
  <c r="DS15" i="41"/>
  <c r="DT14" i="41"/>
  <c r="DS14" i="41"/>
  <c r="DT13" i="41"/>
  <c r="DS13" i="41"/>
  <c r="DT12" i="41"/>
  <c r="DS12" i="41"/>
  <c r="DO99" i="41"/>
  <c r="DO98" i="41"/>
  <c r="DO97" i="41"/>
  <c r="DO96" i="41"/>
  <c r="DO95" i="41"/>
  <c r="DO94" i="41"/>
  <c r="DO93" i="41"/>
  <c r="DO92" i="41"/>
  <c r="DO91" i="41"/>
  <c r="DO90" i="41"/>
  <c r="DO89" i="41"/>
  <c r="DO88" i="41"/>
  <c r="DO87" i="41"/>
  <c r="DO86" i="41"/>
  <c r="DO85" i="41"/>
  <c r="DO84" i="41"/>
  <c r="DO83" i="41"/>
  <c r="DO82" i="41"/>
  <c r="DO81" i="41"/>
  <c r="DO80" i="41"/>
  <c r="DO79" i="41"/>
  <c r="DO78" i="41"/>
  <c r="DO77" i="41"/>
  <c r="DO76" i="41"/>
  <c r="DO75" i="41"/>
  <c r="DO74" i="41"/>
  <c r="DO73" i="41"/>
  <c r="DO72" i="41"/>
  <c r="DO71" i="41"/>
  <c r="DO70" i="41"/>
  <c r="DO69" i="41"/>
  <c r="DO68" i="41"/>
  <c r="DO67" i="41"/>
  <c r="DO66" i="41"/>
  <c r="DO65" i="41"/>
  <c r="DO64" i="41"/>
  <c r="DO63" i="41"/>
  <c r="DO62" i="41"/>
  <c r="DO61" i="41"/>
  <c r="DO60" i="41"/>
  <c r="DO59" i="41"/>
  <c r="DO58" i="41"/>
  <c r="DO57" i="41"/>
  <c r="DO56" i="41"/>
  <c r="DO55" i="41"/>
  <c r="DO54" i="41"/>
  <c r="DO53" i="41"/>
  <c r="DO52" i="41"/>
  <c r="DO51" i="41"/>
  <c r="DO50" i="41"/>
  <c r="DO49" i="41"/>
  <c r="DO48" i="41"/>
  <c r="DO47" i="41"/>
  <c r="DO46" i="41"/>
  <c r="DO45" i="41"/>
  <c r="DO44" i="41"/>
  <c r="DO43" i="41"/>
  <c r="DO42" i="41"/>
  <c r="DO41" i="41"/>
  <c r="DO40" i="41"/>
  <c r="DO39" i="41"/>
  <c r="DO38" i="41"/>
  <c r="DO37" i="41"/>
  <c r="DO36" i="41"/>
  <c r="DO35" i="41"/>
  <c r="DO34" i="41"/>
  <c r="DO33" i="41"/>
  <c r="DO32" i="41"/>
  <c r="DO31" i="41"/>
  <c r="DO30" i="41"/>
  <c r="DO29" i="41"/>
  <c r="DO28" i="41"/>
  <c r="DO27" i="41"/>
  <c r="DO26" i="41"/>
  <c r="DO25" i="41"/>
  <c r="DO24" i="41"/>
  <c r="DO23" i="41"/>
  <c r="DO22" i="41"/>
  <c r="DO21" i="41"/>
  <c r="DO20" i="41"/>
  <c r="DO19" i="41"/>
  <c r="DO18" i="41"/>
  <c r="DO17" i="41"/>
  <c r="DO16" i="41"/>
  <c r="DO15" i="41"/>
  <c r="DO14" i="41"/>
  <c r="DO13" i="41"/>
  <c r="DO12" i="41"/>
  <c r="DM99" i="41"/>
  <c r="DK99" i="41"/>
  <c r="DM98" i="41"/>
  <c r="DK98" i="41"/>
  <c r="DM97" i="41"/>
  <c r="DK97" i="41"/>
  <c r="DM96" i="41"/>
  <c r="DK96" i="41"/>
  <c r="DM95" i="41"/>
  <c r="DK95" i="41"/>
  <c r="DM94" i="41"/>
  <c r="DK94" i="41"/>
  <c r="DM93" i="41"/>
  <c r="DK93" i="41"/>
  <c r="DM92" i="41"/>
  <c r="DK92" i="41"/>
  <c r="DM91" i="41"/>
  <c r="DK91" i="41"/>
  <c r="DM90" i="41"/>
  <c r="DK90" i="41"/>
  <c r="DM89" i="41"/>
  <c r="DK89" i="41"/>
  <c r="DM88" i="41"/>
  <c r="DK88" i="41"/>
  <c r="DM87" i="41"/>
  <c r="DK87" i="41"/>
  <c r="DM86" i="41"/>
  <c r="DK86" i="41"/>
  <c r="DM85" i="41"/>
  <c r="DK85" i="41"/>
  <c r="DM84" i="41"/>
  <c r="DK84" i="41"/>
  <c r="DM83" i="41"/>
  <c r="DK83" i="41"/>
  <c r="DM82" i="41"/>
  <c r="DK82" i="41"/>
  <c r="DM81" i="41"/>
  <c r="DK81" i="41"/>
  <c r="DM80" i="41"/>
  <c r="DK80" i="41"/>
  <c r="DM79" i="41"/>
  <c r="DK79" i="41"/>
  <c r="DM78" i="41"/>
  <c r="DK78" i="41"/>
  <c r="DM77" i="41"/>
  <c r="DK77" i="41"/>
  <c r="DM76" i="41"/>
  <c r="DK76" i="41"/>
  <c r="DM75" i="41"/>
  <c r="DK75" i="41"/>
  <c r="DM74" i="41"/>
  <c r="DK74" i="41"/>
  <c r="DM73" i="41"/>
  <c r="DK73" i="41"/>
  <c r="DM72" i="41"/>
  <c r="DK72" i="41"/>
  <c r="DM71" i="41"/>
  <c r="DK71" i="41"/>
  <c r="DM70" i="41"/>
  <c r="DK70" i="41"/>
  <c r="DM69" i="41"/>
  <c r="DK69" i="41"/>
  <c r="DM68" i="41"/>
  <c r="DK68" i="41"/>
  <c r="DM67" i="41"/>
  <c r="DK67" i="41"/>
  <c r="DM66" i="41"/>
  <c r="DK66" i="41"/>
  <c r="DM65" i="41"/>
  <c r="DK65" i="41"/>
  <c r="DM64" i="41"/>
  <c r="DK64" i="41"/>
  <c r="DM63" i="41"/>
  <c r="DK63" i="41"/>
  <c r="DM62" i="41"/>
  <c r="DK62" i="41"/>
  <c r="DM61" i="41"/>
  <c r="DK61" i="41"/>
  <c r="DM60" i="41"/>
  <c r="DK60" i="41"/>
  <c r="DM59" i="41"/>
  <c r="DK59" i="41"/>
  <c r="DM58" i="41"/>
  <c r="DK58" i="41"/>
  <c r="DM57" i="41"/>
  <c r="DK57" i="41"/>
  <c r="DM56" i="41"/>
  <c r="DK56" i="41"/>
  <c r="DM55" i="41"/>
  <c r="DK55" i="41"/>
  <c r="DM54" i="41"/>
  <c r="DK54" i="41"/>
  <c r="DM53" i="41"/>
  <c r="DK53" i="41"/>
  <c r="DM52" i="41"/>
  <c r="DK52" i="41"/>
  <c r="DM51" i="41"/>
  <c r="DK51" i="41"/>
  <c r="DM50" i="41"/>
  <c r="DK50" i="41"/>
  <c r="DM49" i="41"/>
  <c r="DK49" i="41"/>
  <c r="DM48" i="41"/>
  <c r="DK48" i="41"/>
  <c r="DM47" i="41"/>
  <c r="DK47" i="41"/>
  <c r="DM46" i="41"/>
  <c r="DK46" i="41"/>
  <c r="DM45" i="41"/>
  <c r="DK45" i="41"/>
  <c r="DM44" i="41"/>
  <c r="DK44" i="41"/>
  <c r="DM43" i="41"/>
  <c r="DK43" i="41"/>
  <c r="DM42" i="41"/>
  <c r="DK42" i="41"/>
  <c r="DM41" i="41"/>
  <c r="DK41" i="41"/>
  <c r="DM40" i="41"/>
  <c r="DK40" i="41"/>
  <c r="DM39" i="41"/>
  <c r="DK39" i="41"/>
  <c r="DM38" i="41"/>
  <c r="DK38" i="41"/>
  <c r="DM37" i="41"/>
  <c r="DK37" i="41"/>
  <c r="DM36" i="41"/>
  <c r="DK36" i="41"/>
  <c r="DM35" i="41"/>
  <c r="DK35" i="41"/>
  <c r="DM34" i="41"/>
  <c r="DK34" i="41"/>
  <c r="DM33" i="41"/>
  <c r="DK33" i="41"/>
  <c r="DM32" i="41"/>
  <c r="DK32" i="41"/>
  <c r="DM31" i="41"/>
  <c r="DK31" i="41"/>
  <c r="DM30" i="41"/>
  <c r="DK30" i="41"/>
  <c r="DM29" i="41"/>
  <c r="DK29" i="41"/>
  <c r="DM28" i="41"/>
  <c r="DK28" i="41"/>
  <c r="DM27" i="41"/>
  <c r="DK27" i="41"/>
  <c r="DM26" i="41"/>
  <c r="DK26" i="41"/>
  <c r="DM25" i="41"/>
  <c r="DK25" i="41"/>
  <c r="DM24" i="41"/>
  <c r="DK24" i="41"/>
  <c r="DM23" i="41"/>
  <c r="DK23" i="41"/>
  <c r="DM22" i="41"/>
  <c r="DK22" i="41"/>
  <c r="DM21" i="41"/>
  <c r="DK21" i="41"/>
  <c r="DM20" i="41"/>
  <c r="DK20" i="41"/>
  <c r="DM19" i="41"/>
  <c r="DK19" i="41"/>
  <c r="DM18" i="41"/>
  <c r="DK18" i="41"/>
  <c r="DM17" i="41"/>
  <c r="DK17" i="41"/>
  <c r="DM16" i="41"/>
  <c r="DK16" i="41"/>
  <c r="DM15" i="41"/>
  <c r="DK15" i="41"/>
  <c r="DM14" i="41"/>
  <c r="DK14" i="41"/>
  <c r="DM13" i="41"/>
  <c r="DK13" i="41"/>
  <c r="DM12" i="41"/>
  <c r="DK12" i="41"/>
  <c r="DL51" i="41" l="1"/>
  <c r="DN51" i="41"/>
  <c r="DP51" i="41"/>
  <c r="EA51" i="41"/>
  <c r="DL60" i="41"/>
  <c r="DX51" i="41"/>
  <c r="DX98" i="41"/>
  <c r="EA27" i="41"/>
  <c r="EA43" i="41"/>
  <c r="EA63" i="41"/>
  <c r="EA71" i="41"/>
  <c r="EA87" i="41"/>
  <c r="EA18" i="41"/>
  <c r="DL18" i="41"/>
  <c r="DL74" i="41"/>
  <c r="DL94" i="41"/>
  <c r="DX58" i="41"/>
  <c r="EA15" i="41"/>
  <c r="DL14" i="41"/>
  <c r="DL16" i="41"/>
  <c r="DL24" i="41"/>
  <c r="DL30" i="41"/>
  <c r="DL31" i="41"/>
  <c r="DQ77" i="41"/>
  <c r="DU51" i="41"/>
  <c r="DX30" i="41"/>
  <c r="DN28" i="41"/>
  <c r="DL36" i="41"/>
  <c r="DQ59" i="41"/>
  <c r="DX97" i="41"/>
  <c r="DL27" i="41"/>
  <c r="DU28" i="41"/>
  <c r="DU52" i="41"/>
  <c r="DL42" i="41"/>
  <c r="DL47" i="41"/>
  <c r="DQ91" i="41"/>
  <c r="DQ93" i="41"/>
  <c r="DL97" i="41"/>
  <c r="DL15" i="41"/>
  <c r="DQ79" i="41"/>
  <c r="DL28" i="41"/>
  <c r="DN42" i="41"/>
  <c r="DL62" i="41"/>
  <c r="DQ65" i="41"/>
  <c r="DQ87" i="41"/>
  <c r="DQ99" i="41"/>
  <c r="DU15" i="41"/>
  <c r="DL12" i="41"/>
  <c r="DN16" i="41"/>
  <c r="DN23" i="41"/>
  <c r="DL34" i="41"/>
  <c r="DL41" i="41"/>
  <c r="DQ43" i="41"/>
  <c r="DL54" i="41"/>
  <c r="DQ63" i="41"/>
  <c r="DL72" i="41"/>
  <c r="DL71" i="41"/>
  <c r="DL75" i="41"/>
  <c r="DL78" i="41"/>
  <c r="DQ80" i="41"/>
  <c r="DQ89" i="41"/>
  <c r="DQ90" i="41"/>
  <c r="DX34" i="41"/>
  <c r="DN14" i="41"/>
  <c r="DL25" i="41"/>
  <c r="DQ27" i="41"/>
  <c r="DL35" i="41"/>
  <c r="DL48" i="41"/>
  <c r="DQ47" i="41"/>
  <c r="DL59" i="41"/>
  <c r="DL89" i="41"/>
  <c r="DU29" i="41"/>
  <c r="DU39" i="41"/>
  <c r="DU95" i="41"/>
  <c r="DU94" i="41"/>
  <c r="DX14" i="41"/>
  <c r="DL22" i="41"/>
  <c r="DQ31" i="41"/>
  <c r="DL40" i="41"/>
  <c r="DL43" i="41"/>
  <c r="DL46" i="41"/>
  <c r="DQ57" i="41"/>
  <c r="DQ61" i="41"/>
  <c r="DL66" i="41"/>
  <c r="DQ68" i="41"/>
  <c r="DQ75" i="41"/>
  <c r="DQ85" i="41"/>
  <c r="DQ88" i="41"/>
  <c r="DX46" i="41"/>
  <c r="DU90" i="41"/>
  <c r="DL50" i="41"/>
  <c r="DQ69" i="41"/>
  <c r="DU12" i="41"/>
  <c r="DL17" i="41"/>
  <c r="DL29" i="41"/>
  <c r="DN31" i="41"/>
  <c r="DL33" i="41"/>
  <c r="DL37" i="41"/>
  <c r="DL45" i="41"/>
  <c r="DL49" i="41"/>
  <c r="DL53" i="41"/>
  <c r="DQ56" i="41"/>
  <c r="DL57" i="41"/>
  <c r="DQ60" i="41"/>
  <c r="DL61" i="41"/>
  <c r="DL65" i="41"/>
  <c r="DL69" i="41"/>
  <c r="DQ72" i="41"/>
  <c r="DL73" i="41"/>
  <c r="DQ76" i="41"/>
  <c r="DL77" i="41"/>
  <c r="DQ53" i="41"/>
  <c r="DU60" i="41"/>
  <c r="DX75" i="41"/>
  <c r="DX74" i="41"/>
  <c r="DL38" i="41"/>
  <c r="DL58" i="41"/>
  <c r="DL70" i="41"/>
  <c r="DL13" i="41"/>
  <c r="DL21" i="41"/>
  <c r="DN18" i="41"/>
  <c r="DL20" i="41"/>
  <c r="DQ21" i="41"/>
  <c r="DQ25" i="41"/>
  <c r="DL32" i="41"/>
  <c r="DQ37" i="41"/>
  <c r="DQ41" i="41"/>
  <c r="DL44" i="41"/>
  <c r="DL52" i="41"/>
  <c r="DL56" i="41"/>
  <c r="DL64" i="41"/>
  <c r="DL68" i="41"/>
  <c r="DL76" i="41"/>
  <c r="DQ81" i="41"/>
  <c r="DL82" i="41"/>
  <c r="DQ86" i="41"/>
  <c r="DQ92" i="41"/>
  <c r="DL95" i="41"/>
  <c r="DQ95" i="41"/>
  <c r="DL26" i="41"/>
  <c r="DQ16" i="41"/>
  <c r="DL19" i="41"/>
  <c r="DQ20" i="41"/>
  <c r="DL23" i="41"/>
  <c r="DQ32" i="41"/>
  <c r="DQ36" i="41"/>
  <c r="DL39" i="41"/>
  <c r="DN50" i="41"/>
  <c r="DQ48" i="41"/>
  <c r="DQ52" i="41"/>
  <c r="DL55" i="41"/>
  <c r="DL63" i="41"/>
  <c r="DQ64" i="41"/>
  <c r="DL67" i="41"/>
  <c r="DL81" i="41"/>
  <c r="DQ84" i="41"/>
  <c r="DQ96" i="41"/>
  <c r="DP73" i="41"/>
  <c r="DP95" i="41"/>
  <c r="DP99" i="41"/>
  <c r="DU16" i="41"/>
  <c r="DU25" i="41"/>
  <c r="DU20" i="41"/>
  <c r="DU30" i="41"/>
  <c r="DU69" i="41"/>
  <c r="DU68" i="41"/>
  <c r="DU98" i="41"/>
  <c r="DX17" i="41"/>
  <c r="DX18" i="41"/>
  <c r="DX31" i="41"/>
  <c r="DX38" i="41"/>
  <c r="DX50" i="41"/>
  <c r="DN72" i="41"/>
  <c r="DN71" i="41"/>
  <c r="DN70" i="41"/>
  <c r="DN69" i="41"/>
  <c r="DN68" i="41"/>
  <c r="DN67" i="41"/>
  <c r="DQ15" i="41"/>
  <c r="DU17" i="41"/>
  <c r="DU18" i="41"/>
  <c r="DU37" i="41"/>
  <c r="DU33" i="41"/>
  <c r="DU32" i="41"/>
  <c r="DU35" i="41"/>
  <c r="DU36" i="41"/>
  <c r="DU84" i="41"/>
  <c r="DX86" i="41"/>
  <c r="DX82" i="41"/>
  <c r="DX93" i="41"/>
  <c r="DX78" i="41"/>
  <c r="DQ12" i="41"/>
  <c r="DN12" i="41"/>
  <c r="DN13" i="41"/>
  <c r="DN15" i="41"/>
  <c r="DN17" i="41"/>
  <c r="DN19" i="41"/>
  <c r="DN20" i="41"/>
  <c r="DN21" i="41"/>
  <c r="DN22" i="41"/>
  <c r="DN24" i="41"/>
  <c r="DN25" i="41"/>
  <c r="DN26" i="41"/>
  <c r="DN27" i="41"/>
  <c r="DN29" i="41"/>
  <c r="DN30" i="41"/>
  <c r="DN32" i="41"/>
  <c r="DN33" i="41"/>
  <c r="DN35" i="41"/>
  <c r="DN37" i="41"/>
  <c r="DN39" i="41"/>
  <c r="DN41" i="41"/>
  <c r="DN43" i="41"/>
  <c r="DN45" i="41"/>
  <c r="DN47" i="41"/>
  <c r="DN49" i="41"/>
  <c r="DU64" i="41"/>
  <c r="DU63" i="41"/>
  <c r="DU80" i="41"/>
  <c r="DU79" i="41"/>
  <c r="DX27" i="41"/>
  <c r="DX23" i="41"/>
  <c r="DX19" i="41"/>
  <c r="DX24" i="41"/>
  <c r="DX20" i="41"/>
  <c r="DX26" i="41"/>
  <c r="DX22" i="41"/>
  <c r="DX94" i="41"/>
  <c r="DX95" i="41"/>
  <c r="DN34" i="41"/>
  <c r="DN36" i="41"/>
  <c r="DN38" i="41"/>
  <c r="DN40" i="41"/>
  <c r="DN44" i="41"/>
  <c r="DN46" i="41"/>
  <c r="DN48" i="41"/>
  <c r="DU24" i="41"/>
  <c r="DU31" i="41"/>
  <c r="DU48" i="41"/>
  <c r="DU47" i="41"/>
  <c r="DQ13" i="41"/>
  <c r="DQ17" i="41"/>
  <c r="DQ19" i="41"/>
  <c r="DQ23" i="41"/>
  <c r="DQ24" i="41"/>
  <c r="DQ28" i="41"/>
  <c r="DQ29" i="41"/>
  <c r="DQ33" i="41"/>
  <c r="DQ35" i="41"/>
  <c r="DQ39" i="41"/>
  <c r="DQ40" i="41"/>
  <c r="DQ44" i="41"/>
  <c r="DQ45" i="41"/>
  <c r="DQ49" i="41"/>
  <c r="DQ51" i="41"/>
  <c r="DQ55" i="41"/>
  <c r="DN62" i="41"/>
  <c r="DN66" i="41"/>
  <c r="DN65" i="41"/>
  <c r="DN64" i="41"/>
  <c r="DN63" i="41"/>
  <c r="DN61" i="41"/>
  <c r="DQ67" i="41"/>
  <c r="DQ71" i="41"/>
  <c r="DN76" i="41"/>
  <c r="DN75" i="41"/>
  <c r="DN74" i="41"/>
  <c r="DN73" i="41"/>
  <c r="DN93" i="41"/>
  <c r="DN92" i="41"/>
  <c r="DN91" i="41"/>
  <c r="DN90" i="41"/>
  <c r="DN89" i="41"/>
  <c r="DN88" i="41"/>
  <c r="DN87" i="41"/>
  <c r="DN86" i="41"/>
  <c r="DN85" i="41"/>
  <c r="DN84" i="41"/>
  <c r="DN83" i="41"/>
  <c r="DN82" i="41"/>
  <c r="DN81" i="41"/>
  <c r="DN80" i="41"/>
  <c r="DN79" i="41"/>
  <c r="DN78" i="41"/>
  <c r="DN77" i="41"/>
  <c r="DL80" i="41"/>
  <c r="DQ83" i="41"/>
  <c r="DL86" i="41"/>
  <c r="DL93" i="41"/>
  <c r="DN96" i="41"/>
  <c r="DN95" i="41"/>
  <c r="DN94" i="41"/>
  <c r="DQ98" i="41"/>
  <c r="DQ73" i="41"/>
  <c r="DQ94" i="41"/>
  <c r="DU38" i="41"/>
  <c r="DU40" i="41"/>
  <c r="DU43" i="41"/>
  <c r="DU44" i="41"/>
  <c r="DU73" i="41"/>
  <c r="DU74" i="41"/>
  <c r="DU75" i="41"/>
  <c r="DU76" i="41"/>
  <c r="DX89" i="41"/>
  <c r="DN60" i="41"/>
  <c r="DN56" i="41"/>
  <c r="DN54" i="41"/>
  <c r="DN52" i="41"/>
  <c r="DN59" i="41"/>
  <c r="DN58" i="41"/>
  <c r="DN57" i="41"/>
  <c r="DN55" i="41"/>
  <c r="DN53" i="41"/>
  <c r="DL79" i="41"/>
  <c r="DL83" i="41"/>
  <c r="DL90" i="41"/>
  <c r="DQ97" i="41"/>
  <c r="DL99" i="41"/>
  <c r="DL98" i="41"/>
  <c r="DU19" i="41"/>
  <c r="DU23" i="41"/>
  <c r="DU56" i="41"/>
  <c r="DU55" i="41"/>
  <c r="DU72" i="41"/>
  <c r="DU67" i="41"/>
  <c r="DU71" i="41"/>
  <c r="DX43" i="41"/>
  <c r="DX39" i="41"/>
  <c r="DX40" i="41"/>
  <c r="DX42" i="41"/>
  <c r="DX66" i="41"/>
  <c r="DX62" i="41"/>
  <c r="DX59" i="41"/>
  <c r="DX55" i="41"/>
  <c r="DX60" i="41"/>
  <c r="DX56" i="41"/>
  <c r="DX52" i="41"/>
  <c r="DX57" i="41"/>
  <c r="DX53" i="41"/>
  <c r="DX63" i="41"/>
  <c r="DX67" i="41"/>
  <c r="DX72" i="41"/>
  <c r="DX68" i="41"/>
  <c r="DX90" i="41"/>
  <c r="EA12" i="41"/>
  <c r="DL85" i="41"/>
  <c r="DL88" i="41"/>
  <c r="DL92" i="41"/>
  <c r="DL96" i="41"/>
  <c r="DN99" i="41"/>
  <c r="DN98" i="41"/>
  <c r="DN97" i="41"/>
  <c r="DP14" i="41"/>
  <c r="DP18" i="41"/>
  <c r="DP28" i="41"/>
  <c r="DP38" i="41"/>
  <c r="DP50" i="41"/>
  <c r="DP60" i="41"/>
  <c r="DP66" i="41"/>
  <c r="DP76" i="41"/>
  <c r="DU13" i="41"/>
  <c r="DU27" i="41"/>
  <c r="DU41" i="41"/>
  <c r="DU49" i="41"/>
  <c r="DU45" i="41"/>
  <c r="DU57" i="41"/>
  <c r="DU53" i="41"/>
  <c r="DU59" i="41"/>
  <c r="DU65" i="41"/>
  <c r="DU61" i="41"/>
  <c r="DU66" i="41"/>
  <c r="DU62" i="41"/>
  <c r="DU91" i="41"/>
  <c r="DU87" i="41"/>
  <c r="DU92" i="41"/>
  <c r="DU88" i="41"/>
  <c r="DU85" i="41"/>
  <c r="DU81" i="41"/>
  <c r="DU77" i="41"/>
  <c r="DU93" i="41"/>
  <c r="DU89" i="41"/>
  <c r="DU86" i="41"/>
  <c r="DU82" i="41"/>
  <c r="DU78" i="41"/>
  <c r="DU83" i="41"/>
  <c r="DX12" i="41"/>
  <c r="DX13" i="41"/>
  <c r="DX25" i="41"/>
  <c r="DX28" i="41"/>
  <c r="DX29" i="41"/>
  <c r="DX47" i="41"/>
  <c r="DX48" i="41"/>
  <c r="DX44" i="41"/>
  <c r="DX49" i="41"/>
  <c r="DX45" i="41"/>
  <c r="DX76" i="41"/>
  <c r="DX96" i="41"/>
  <c r="DQ14" i="41"/>
  <c r="DQ18" i="41"/>
  <c r="DQ22" i="41"/>
  <c r="DQ26" i="41"/>
  <c r="DQ30" i="41"/>
  <c r="DQ34" i="41"/>
  <c r="DQ38" i="41"/>
  <c r="DQ42" i="41"/>
  <c r="DQ46" i="41"/>
  <c r="DQ50" i="41"/>
  <c r="DQ54" i="41"/>
  <c r="DQ58" i="41"/>
  <c r="DQ62" i="41"/>
  <c r="DQ66" i="41"/>
  <c r="DQ70" i="41"/>
  <c r="DQ74" i="41"/>
  <c r="DQ78" i="41"/>
  <c r="DQ82" i="41"/>
  <c r="DL84" i="41"/>
  <c r="DL87" i="41"/>
  <c r="DL91" i="41"/>
  <c r="DP93" i="41"/>
  <c r="DU14" i="41"/>
  <c r="DU50" i="41"/>
  <c r="DU58" i="41"/>
  <c r="DU99" i="41"/>
  <c r="DX15" i="41"/>
  <c r="DX16" i="41"/>
  <c r="DX35" i="41"/>
  <c r="DX36" i="41"/>
  <c r="DX32" i="41"/>
  <c r="DX37" i="41"/>
  <c r="DX33" i="41"/>
  <c r="DX41" i="41"/>
  <c r="DX54" i="41"/>
  <c r="DX64" i="41"/>
  <c r="DX71" i="41"/>
  <c r="DX70" i="41"/>
  <c r="DX91" i="41"/>
  <c r="EA14" i="41"/>
  <c r="EA29" i="41"/>
  <c r="EA28" i="41"/>
  <c r="EA31" i="41"/>
  <c r="EA30" i="41"/>
  <c r="EA35" i="41"/>
  <c r="EA38" i="41"/>
  <c r="EA34" i="41"/>
  <c r="EA37" i="41"/>
  <c r="EA33" i="41"/>
  <c r="EA36" i="41"/>
  <c r="EA32" i="41"/>
  <c r="EA47" i="41"/>
  <c r="EA50" i="41"/>
  <c r="EA46" i="41"/>
  <c r="EA49" i="41"/>
  <c r="EA45" i="41"/>
  <c r="EA48" i="41"/>
  <c r="EA44" i="41"/>
  <c r="EA59" i="41"/>
  <c r="EA55" i="41"/>
  <c r="EA58" i="41"/>
  <c r="EA54" i="41"/>
  <c r="EA57" i="41"/>
  <c r="EA53" i="41"/>
  <c r="EA60" i="41"/>
  <c r="EA56" i="41"/>
  <c r="EA52" i="41"/>
  <c r="EA99" i="41"/>
  <c r="EA98" i="41"/>
  <c r="EA97" i="41"/>
  <c r="DP16" i="41"/>
  <c r="DP26" i="41"/>
  <c r="DP30" i="41"/>
  <c r="DP42" i="41"/>
  <c r="DP72" i="41"/>
  <c r="DU22" i="41"/>
  <c r="DU26" i="41"/>
  <c r="DU34" i="41"/>
  <c r="DU42" i="41"/>
  <c r="DU46" i="41"/>
  <c r="DU54" i="41"/>
  <c r="DU70" i="41"/>
  <c r="DU97" i="41"/>
  <c r="DX21" i="41"/>
  <c r="DX61" i="41"/>
  <c r="DX65" i="41"/>
  <c r="DX69" i="41"/>
  <c r="DX73" i="41"/>
  <c r="DX77" i="41"/>
  <c r="DX81" i="41"/>
  <c r="DX85" i="41"/>
  <c r="DX88" i="41"/>
  <c r="DX92" i="41"/>
  <c r="EA16" i="41"/>
  <c r="EA20" i="41"/>
  <c r="EA24" i="41"/>
  <c r="EA40" i="41"/>
  <c r="EA64" i="41"/>
  <c r="EA68" i="41"/>
  <c r="EA72" i="41"/>
  <c r="EA80" i="41"/>
  <c r="DU21" i="41"/>
  <c r="DU96" i="41"/>
  <c r="DX80" i="41"/>
  <c r="DX84" i="41"/>
  <c r="DX87" i="41"/>
  <c r="DX99" i="41"/>
  <c r="EA74" i="41"/>
  <c r="EA73" i="41"/>
  <c r="EA93" i="41"/>
  <c r="EA89" i="41"/>
  <c r="EA86" i="41"/>
  <c r="EA82" i="41"/>
  <c r="EA78" i="41"/>
  <c r="EA92" i="41"/>
  <c r="EA88" i="41"/>
  <c r="EA85" i="41"/>
  <c r="EA81" i="41"/>
  <c r="EA77" i="41"/>
  <c r="EA95" i="41"/>
  <c r="EA96" i="41"/>
  <c r="EA13" i="41"/>
  <c r="EA17" i="41"/>
  <c r="EA21" i="41"/>
  <c r="EA25" i="41"/>
  <c r="EA41" i="41"/>
  <c r="EA61" i="41"/>
  <c r="EA65" i="41"/>
  <c r="EA69" i="41"/>
  <c r="EA75" i="41"/>
  <c r="EA83" i="41"/>
  <c r="EA90" i="41"/>
  <c r="DX79" i="41"/>
  <c r="DX83" i="41"/>
  <c r="EA22" i="41"/>
  <c r="EA26" i="41"/>
  <c r="EA42" i="41"/>
  <c r="EA62" i="41"/>
  <c r="EA66" i="41"/>
  <c r="EA70" i="41"/>
  <c r="EA76" i="41"/>
  <c r="EA84" i="41"/>
  <c r="EA91" i="41"/>
  <c r="EA19" i="41"/>
  <c r="EA23" i="41"/>
  <c r="EA39" i="41"/>
  <c r="EA67" i="41"/>
  <c r="EA79" i="41"/>
  <c r="EA94" i="41"/>
  <c r="DP13" i="41"/>
  <c r="DP17" i="41"/>
  <c r="DP21" i="41"/>
  <c r="DP23" i="41"/>
  <c r="DP25" i="41"/>
  <c r="DP27" i="41"/>
  <c r="DP31" i="41"/>
  <c r="DP33" i="41"/>
  <c r="DP35" i="41"/>
  <c r="DP37" i="41"/>
  <c r="DP39" i="41"/>
  <c r="DP41" i="41"/>
  <c r="DP43" i="41"/>
  <c r="DP45" i="41"/>
  <c r="DP47" i="41"/>
  <c r="DP49" i="41"/>
  <c r="DP53" i="41"/>
  <c r="DP55" i="41"/>
  <c r="DP57" i="41"/>
  <c r="DP59" i="41"/>
  <c r="DP61" i="41"/>
  <c r="DP63" i="41"/>
  <c r="DP65" i="41"/>
  <c r="DP67" i="41"/>
  <c r="DP69" i="41"/>
  <c r="DP71" i="41"/>
  <c r="DP75" i="41"/>
  <c r="DP79" i="41"/>
  <c r="DP83" i="41"/>
  <c r="DP90" i="41"/>
  <c r="DP77" i="41"/>
  <c r="DP81" i="41"/>
  <c r="DP85" i="41"/>
  <c r="DP88" i="41"/>
  <c r="DP92" i="41"/>
  <c r="DP94" i="41"/>
  <c r="DP96" i="41"/>
  <c r="DP98" i="41"/>
  <c r="DP15" i="41"/>
  <c r="DP19" i="41"/>
  <c r="DP29" i="41"/>
  <c r="DP12" i="41"/>
  <c r="DP20" i="41"/>
  <c r="DP22" i="41"/>
  <c r="DP24" i="41"/>
  <c r="DP32" i="41"/>
  <c r="DP34" i="41"/>
  <c r="DP36" i="41"/>
  <c r="DP40" i="41"/>
  <c r="DP44" i="41"/>
  <c r="DP46" i="41"/>
  <c r="DP48" i="41"/>
  <c r="DP52" i="41"/>
  <c r="DP54" i="41"/>
  <c r="DP56" i="41"/>
  <c r="DP58" i="41"/>
  <c r="DP62" i="41"/>
  <c r="DP64" i="41"/>
  <c r="DP68" i="41"/>
  <c r="DP70" i="41"/>
  <c r="DP74" i="41"/>
  <c r="DP78" i="41"/>
  <c r="DP80" i="41"/>
  <c r="DP82" i="41"/>
  <c r="DP84" i="41"/>
  <c r="DP86" i="41"/>
  <c r="DP87" i="41"/>
  <c r="DP89" i="41"/>
  <c r="DP91" i="41"/>
  <c r="DP97" i="41"/>
  <c r="EC51" i="41" l="1"/>
  <c r="DR51" i="41"/>
  <c r="EB51" i="41" s="1"/>
  <c r="EC40" i="41"/>
  <c r="EC12" i="41"/>
  <c r="EC29" i="41"/>
  <c r="ED27" i="41"/>
  <c r="EC37" i="41"/>
  <c r="EC43" i="41"/>
  <c r="EC14" i="41"/>
  <c r="EC71" i="41"/>
  <c r="EC45" i="41"/>
  <c r="EC19" i="41"/>
  <c r="EC25" i="41"/>
  <c r="EC34" i="41"/>
  <c r="EC20" i="41"/>
  <c r="EC67" i="41"/>
  <c r="EC72" i="41"/>
  <c r="EC16" i="41"/>
  <c r="ED51" i="41"/>
  <c r="EC31" i="41"/>
  <c r="EC28" i="41"/>
  <c r="ED18" i="41"/>
  <c r="EC95" i="41"/>
  <c r="EC68" i="41"/>
  <c r="EC75" i="41"/>
  <c r="EC27" i="41"/>
  <c r="EC17" i="41"/>
  <c r="ED12" i="41"/>
  <c r="EC49" i="41"/>
  <c r="EC41" i="41"/>
  <c r="ED15" i="41"/>
  <c r="EC44" i="41"/>
  <c r="EC39" i="41"/>
  <c r="EC42" i="41"/>
  <c r="EC47" i="41"/>
  <c r="EC30" i="41"/>
  <c r="EC32" i="41"/>
  <c r="EC63" i="41"/>
  <c r="EC70" i="41"/>
  <c r="EC36" i="41"/>
  <c r="ED98" i="41"/>
  <c r="EC46" i="41"/>
  <c r="EC15" i="41"/>
  <c r="EC33" i="41"/>
  <c r="EC23" i="41"/>
  <c r="ED95" i="41"/>
  <c r="ED46" i="41"/>
  <c r="EC26" i="41"/>
  <c r="ED30" i="41"/>
  <c r="ED16" i="41"/>
  <c r="ED28" i="41"/>
  <c r="EC50" i="41"/>
  <c r="EC73" i="41"/>
  <c r="ED94" i="41"/>
  <c r="ED69" i="41"/>
  <c r="ED97" i="41"/>
  <c r="EC76" i="41"/>
  <c r="EC38" i="41"/>
  <c r="EC48" i="41"/>
  <c r="EC22" i="41"/>
  <c r="EC69" i="41"/>
  <c r="EC35" i="41"/>
  <c r="DR82" i="41"/>
  <c r="EB82" i="41" s="1"/>
  <c r="DR66" i="41"/>
  <c r="EB66" i="41" s="1"/>
  <c r="EC18" i="41"/>
  <c r="DR53" i="41"/>
  <c r="EB53" i="41" s="1"/>
  <c r="ED25" i="41"/>
  <c r="EC97" i="41"/>
  <c r="ED90" i="41"/>
  <c r="ED39" i="41"/>
  <c r="EC53" i="41"/>
  <c r="EC59" i="41"/>
  <c r="EC60" i="41"/>
  <c r="EC74" i="41"/>
  <c r="EC65" i="41"/>
  <c r="EC21" i="41"/>
  <c r="ED34" i="41"/>
  <c r="ED68" i="41"/>
  <c r="ED60" i="41"/>
  <c r="EC55" i="41"/>
  <c r="EC52" i="41"/>
  <c r="EC77" i="41"/>
  <c r="EC81" i="41"/>
  <c r="EC61" i="41"/>
  <c r="EC66" i="41"/>
  <c r="EC13" i="41"/>
  <c r="ED54" i="41"/>
  <c r="ED29" i="41"/>
  <c r="EC57" i="41"/>
  <c r="EC54" i="41"/>
  <c r="EC94" i="41"/>
  <c r="EC78" i="41"/>
  <c r="EC82" i="41"/>
  <c r="EC89" i="41"/>
  <c r="EC62" i="41"/>
  <c r="ED20" i="41"/>
  <c r="EC24" i="41"/>
  <c r="ED52" i="41"/>
  <c r="EC58" i="41"/>
  <c r="EC56" i="41"/>
  <c r="EC64" i="41"/>
  <c r="DR38" i="41"/>
  <c r="EB38" i="41" s="1"/>
  <c r="ED96" i="41"/>
  <c r="ED42" i="41"/>
  <c r="ED14" i="41"/>
  <c r="EC84" i="41"/>
  <c r="ED78" i="41"/>
  <c r="ED93" i="41"/>
  <c r="ED88" i="41"/>
  <c r="ED62" i="41"/>
  <c r="ED59" i="41"/>
  <c r="ED49" i="41"/>
  <c r="ED13" i="41"/>
  <c r="EC96" i="41"/>
  <c r="ED72" i="41"/>
  <c r="ED23" i="41"/>
  <c r="EC99" i="41"/>
  <c r="EC79" i="41"/>
  <c r="ED73" i="41"/>
  <c r="ED38" i="41"/>
  <c r="DR96" i="41"/>
  <c r="EB96" i="41" s="1"/>
  <c r="DR94" i="41"/>
  <c r="EB94" i="41" s="1"/>
  <c r="DR95" i="41"/>
  <c r="EB95" i="41" s="1"/>
  <c r="DR70" i="41"/>
  <c r="EB70" i="41" s="1"/>
  <c r="DR69" i="41"/>
  <c r="EB69" i="41" s="1"/>
  <c r="DR71" i="41"/>
  <c r="EB71" i="41" s="1"/>
  <c r="DR68" i="41"/>
  <c r="EB68" i="41" s="1"/>
  <c r="DR67" i="41"/>
  <c r="EB67" i="41" s="1"/>
  <c r="DR72" i="41"/>
  <c r="EB72" i="41" s="1"/>
  <c r="DR26" i="41"/>
  <c r="EB26" i="41" s="1"/>
  <c r="DR22" i="41"/>
  <c r="EB22" i="41" s="1"/>
  <c r="DR25" i="41"/>
  <c r="EB25" i="41" s="1"/>
  <c r="DR21" i="41"/>
  <c r="EB21" i="41" s="1"/>
  <c r="DR23" i="41"/>
  <c r="EB23" i="41" s="1"/>
  <c r="DR20" i="41"/>
  <c r="EB20" i="41" s="1"/>
  <c r="DR19" i="41"/>
  <c r="EB19" i="41" s="1"/>
  <c r="DR27" i="41"/>
  <c r="EB27" i="41" s="1"/>
  <c r="DR24" i="41"/>
  <c r="EB24" i="41" s="1"/>
  <c r="ED48" i="41"/>
  <c r="ED79" i="41"/>
  <c r="ED33" i="41"/>
  <c r="ED17" i="41"/>
  <c r="DR88" i="41"/>
  <c r="EB88" i="41" s="1"/>
  <c r="DR86" i="41"/>
  <c r="EB86" i="41" s="1"/>
  <c r="DR61" i="41"/>
  <c r="EB61" i="41" s="1"/>
  <c r="DR52" i="41"/>
  <c r="EB52" i="41" s="1"/>
  <c r="DR57" i="41"/>
  <c r="EB57" i="41" s="1"/>
  <c r="DR33" i="41"/>
  <c r="EB33" i="41" s="1"/>
  <c r="ED21" i="41"/>
  <c r="ED70" i="41"/>
  <c r="ED99" i="41"/>
  <c r="ED82" i="41"/>
  <c r="ED77" i="41"/>
  <c r="ED92" i="41"/>
  <c r="ED66" i="41"/>
  <c r="ED53" i="41"/>
  <c r="ED41" i="41"/>
  <c r="EC92" i="41"/>
  <c r="ED55" i="41"/>
  <c r="ED19" i="41"/>
  <c r="DR97" i="41"/>
  <c r="EB97" i="41" s="1"/>
  <c r="DR99" i="41"/>
  <c r="EB99" i="41" s="1"/>
  <c r="DR98" i="41"/>
  <c r="EB98" i="41" s="1"/>
  <c r="ED76" i="41"/>
  <c r="ED44" i="41"/>
  <c r="DR74" i="41"/>
  <c r="EB74" i="41" s="1"/>
  <c r="DR73" i="41"/>
  <c r="EB73" i="41" s="1"/>
  <c r="DR76" i="41"/>
  <c r="EB76" i="41" s="1"/>
  <c r="DR75" i="41"/>
  <c r="EB75" i="41" s="1"/>
  <c r="EC80" i="41"/>
  <c r="DR42" i="41"/>
  <c r="EB42" i="41" s="1"/>
  <c r="DR41" i="41"/>
  <c r="EB41" i="41" s="1"/>
  <c r="DR39" i="41"/>
  <c r="EB39" i="41" s="1"/>
  <c r="DR43" i="41"/>
  <c r="EB43" i="41" s="1"/>
  <c r="DR40" i="41"/>
  <c r="EB40" i="41" s="1"/>
  <c r="DR29" i="41"/>
  <c r="EB29" i="41" s="1"/>
  <c r="DR28" i="41"/>
  <c r="EB28" i="41" s="1"/>
  <c r="DR18" i="41"/>
  <c r="EB18" i="41" s="1"/>
  <c r="DR17" i="41"/>
  <c r="EB17" i="41" s="1"/>
  <c r="ED31" i="41"/>
  <c r="DR87" i="41"/>
  <c r="EB87" i="41" s="1"/>
  <c r="ED80" i="41"/>
  <c r="DR90" i="41"/>
  <c r="EB90" i="41" s="1"/>
  <c r="DR13" i="41"/>
  <c r="EB13" i="41" s="1"/>
  <c r="DR14" i="41"/>
  <c r="EB14" i="41" s="1"/>
  <c r="DR12" i="41"/>
  <c r="EB12" i="41" s="1"/>
  <c r="ED36" i="41"/>
  <c r="ED37" i="41"/>
  <c r="DR84" i="41"/>
  <c r="EB84" i="41" s="1"/>
  <c r="DR77" i="41"/>
  <c r="EB77" i="41" s="1"/>
  <c r="DR92" i="41"/>
  <c r="EB92" i="41" s="1"/>
  <c r="DR89" i="41"/>
  <c r="EB89" i="41" s="1"/>
  <c r="DR65" i="41"/>
  <c r="EB65" i="41" s="1"/>
  <c r="DR60" i="41"/>
  <c r="EB60" i="41" s="1"/>
  <c r="DR54" i="41"/>
  <c r="EB54" i="41" s="1"/>
  <c r="DR32" i="41"/>
  <c r="EB32" i="41" s="1"/>
  <c r="DR37" i="41"/>
  <c r="EB37" i="41" s="1"/>
  <c r="ED26" i="41"/>
  <c r="ED58" i="41"/>
  <c r="EC91" i="41"/>
  <c r="DR30" i="41"/>
  <c r="EB30" i="41" s="1"/>
  <c r="DR31" i="41"/>
  <c r="EB31" i="41" s="1"/>
  <c r="ED86" i="41"/>
  <c r="ED81" i="41"/>
  <c r="ED87" i="41"/>
  <c r="ED61" i="41"/>
  <c r="ED57" i="41"/>
  <c r="EC88" i="41"/>
  <c r="ED71" i="41"/>
  <c r="ED56" i="41"/>
  <c r="DR83" i="41"/>
  <c r="EB83" i="41" s="1"/>
  <c r="EC90" i="41"/>
  <c r="ED75" i="41"/>
  <c r="ED43" i="41"/>
  <c r="DR80" i="41"/>
  <c r="EB80" i="41" s="1"/>
  <c r="EC93" i="41"/>
  <c r="ED63" i="41"/>
  <c r="ED84" i="41"/>
  <c r="ED35" i="41"/>
  <c r="DR15" i="41"/>
  <c r="EB15" i="41" s="1"/>
  <c r="DR16" i="41"/>
  <c r="EB16" i="41" s="1"/>
  <c r="DR91" i="41"/>
  <c r="EB91" i="41" s="1"/>
  <c r="DR81" i="41"/>
  <c r="EB81" i="41" s="1"/>
  <c r="DR78" i="41"/>
  <c r="EB78" i="41" s="1"/>
  <c r="DR93" i="41"/>
  <c r="EB93" i="41" s="1"/>
  <c r="DR62" i="41"/>
  <c r="EB62" i="41" s="1"/>
  <c r="DR59" i="41"/>
  <c r="EB59" i="41" s="1"/>
  <c r="DR55" i="41"/>
  <c r="EB55" i="41" s="1"/>
  <c r="DR58" i="41"/>
  <c r="EB58" i="41" s="1"/>
  <c r="DR35" i="41"/>
  <c r="EB35" i="41" s="1"/>
  <c r="DR34" i="41"/>
  <c r="EB34" i="41" s="1"/>
  <c r="ED22" i="41"/>
  <c r="ED50" i="41"/>
  <c r="EC87" i="41"/>
  <c r="ED83" i="41"/>
  <c r="ED89" i="41"/>
  <c r="ED85" i="41"/>
  <c r="ED91" i="41"/>
  <c r="ED65" i="41"/>
  <c r="ED45" i="41"/>
  <c r="EC85" i="41"/>
  <c r="ED67" i="41"/>
  <c r="EC98" i="41"/>
  <c r="EC83" i="41"/>
  <c r="ED74" i="41"/>
  <c r="ED40" i="41"/>
  <c r="DR64" i="41"/>
  <c r="EB64" i="41" s="1"/>
  <c r="EC86" i="41"/>
  <c r="DR50" i="41"/>
  <c r="EB50" i="41" s="1"/>
  <c r="DR46" i="41"/>
  <c r="EB46" i="41" s="1"/>
  <c r="DR49" i="41"/>
  <c r="EB49" i="41" s="1"/>
  <c r="DR45" i="41"/>
  <c r="EB45" i="41" s="1"/>
  <c r="DR47" i="41"/>
  <c r="EB47" i="41" s="1"/>
  <c r="DR44" i="41"/>
  <c r="EB44" i="41" s="1"/>
  <c r="DR48" i="41"/>
  <c r="EB48" i="41" s="1"/>
  <c r="ED47" i="41"/>
  <c r="ED24" i="41"/>
  <c r="ED64" i="41"/>
  <c r="ED32" i="41"/>
  <c r="DR79" i="41"/>
  <c r="EB79" i="41" s="1"/>
  <c r="DR85" i="41"/>
  <c r="EB85" i="41" s="1"/>
  <c r="DR63" i="41"/>
  <c r="EB63" i="41" s="1"/>
  <c r="DR56" i="41"/>
  <c r="EB56" i="41" s="1"/>
  <c r="DR36" i="41"/>
  <c r="EB36" i="41" s="1"/>
  <c r="EE51" i="41" l="1"/>
  <c r="EE18" i="41"/>
  <c r="EE20" i="41"/>
  <c r="EE54" i="41"/>
  <c r="EE62" i="41"/>
  <c r="EE43" i="41"/>
  <c r="EE30" i="41"/>
  <c r="EE53" i="41"/>
  <c r="EE60" i="41"/>
  <c r="EE12" i="41"/>
  <c r="EE97" i="41"/>
  <c r="EE26" i="41"/>
  <c r="EE16" i="41"/>
  <c r="EE79" i="41"/>
  <c r="EE24" i="41"/>
  <c r="EE34" i="41"/>
  <c r="EE82" i="41"/>
  <c r="EE27" i="41"/>
  <c r="EE95" i="41"/>
  <c r="EE19" i="41"/>
  <c r="EE94" i="41"/>
  <c r="EE80" i="41"/>
  <c r="EE69" i="41"/>
  <c r="EE25" i="41"/>
  <c r="EE32" i="41"/>
  <c r="EE46" i="41"/>
  <c r="EE56" i="41"/>
  <c r="EE40" i="41"/>
  <c r="EE99" i="41"/>
  <c r="EE58" i="41"/>
  <c r="EE28" i="41"/>
  <c r="EE39" i="41"/>
  <c r="EE52" i="41"/>
  <c r="EE68" i="41"/>
  <c r="EE15" i="41"/>
  <c r="EE63" i="41"/>
  <c r="EE22" i="41"/>
  <c r="EE55" i="41"/>
  <c r="EE78" i="41"/>
  <c r="EE29" i="41"/>
  <c r="EE76" i="41"/>
  <c r="EE21" i="41"/>
  <c r="EE59" i="41"/>
  <c r="EE92" i="41"/>
  <c r="EE73" i="41"/>
  <c r="EE72" i="41"/>
  <c r="EE66" i="41"/>
  <c r="EE64" i="41"/>
  <c r="EE96" i="41"/>
  <c r="EE77" i="41"/>
  <c r="EE38" i="41"/>
  <c r="EE93" i="41"/>
  <c r="EE81" i="41"/>
  <c r="EE35" i="41"/>
  <c r="EE83" i="41"/>
  <c r="EE36" i="41"/>
  <c r="EE90" i="41"/>
  <c r="EE98" i="41"/>
  <c r="EE61" i="41"/>
  <c r="EE17" i="41"/>
  <c r="EE71" i="41"/>
  <c r="EE47" i="41"/>
  <c r="EE50" i="41"/>
  <c r="EE91" i="41"/>
  <c r="EE74" i="41"/>
  <c r="EE86" i="41"/>
  <c r="EE33" i="41"/>
  <c r="EE13" i="41"/>
  <c r="EE14" i="41"/>
  <c r="EE45" i="41"/>
  <c r="EE65" i="41"/>
  <c r="EE84" i="41"/>
  <c r="EE87" i="41"/>
  <c r="EE75" i="41"/>
  <c r="EE44" i="41"/>
  <c r="EE57" i="41"/>
  <c r="EE88" i="41"/>
  <c r="EE67" i="41"/>
  <c r="EE70" i="41"/>
  <c r="EE23" i="41"/>
  <c r="EE49" i="41"/>
  <c r="EE42" i="41"/>
  <c r="EE85" i="41"/>
  <c r="EE89" i="41"/>
  <c r="EE37" i="41"/>
  <c r="EE31" i="41"/>
  <c r="EE41" i="41"/>
  <c r="EE48" i="41"/>
  <c r="DI99" i="41"/>
  <c r="DH99" i="41"/>
  <c r="DA99" i="41"/>
  <c r="CZ99" i="41"/>
  <c r="DI98" i="41"/>
  <c r="DH98" i="41"/>
  <c r="DA98" i="41"/>
  <c r="CZ98" i="41"/>
  <c r="DI97" i="41"/>
  <c r="DH97" i="41"/>
  <c r="DA97" i="41"/>
  <c r="CZ97" i="41"/>
  <c r="DI96" i="41"/>
  <c r="DH96" i="41"/>
  <c r="DA96" i="41"/>
  <c r="CZ96" i="41"/>
  <c r="DI95" i="41"/>
  <c r="DH95" i="41"/>
  <c r="DA95" i="41"/>
  <c r="CZ95" i="41"/>
  <c r="DI94" i="41"/>
  <c r="DH94" i="41"/>
  <c r="DA94" i="41"/>
  <c r="CZ94" i="41"/>
  <c r="DI93" i="41"/>
  <c r="DH93" i="41"/>
  <c r="DA93" i="41"/>
  <c r="CZ93" i="41"/>
  <c r="DI92" i="41"/>
  <c r="DH92" i="41"/>
  <c r="DA92" i="41"/>
  <c r="CZ92" i="41"/>
  <c r="DI91" i="41"/>
  <c r="DH91" i="41"/>
  <c r="DA91" i="41"/>
  <c r="CZ91" i="41"/>
  <c r="DI90" i="41"/>
  <c r="DH90" i="41"/>
  <c r="DA90" i="41"/>
  <c r="CZ90" i="41"/>
  <c r="DI89" i="41"/>
  <c r="DH89" i="41"/>
  <c r="DA89" i="41"/>
  <c r="CZ89" i="41"/>
  <c r="DI88" i="41"/>
  <c r="DH88" i="41"/>
  <c r="DA88" i="41"/>
  <c r="CZ88" i="41"/>
  <c r="DI87" i="41"/>
  <c r="DH87" i="41"/>
  <c r="DA87" i="41"/>
  <c r="CZ87" i="41"/>
  <c r="DI86" i="41"/>
  <c r="DH86" i="41"/>
  <c r="DA86" i="41"/>
  <c r="CZ86" i="41"/>
  <c r="DI85" i="41"/>
  <c r="DH85" i="41"/>
  <c r="DA85" i="41"/>
  <c r="CZ85" i="41"/>
  <c r="DI84" i="41"/>
  <c r="DH84" i="41"/>
  <c r="DA84" i="41"/>
  <c r="CZ84" i="41"/>
  <c r="DI83" i="41"/>
  <c r="DH83" i="41"/>
  <c r="DA83" i="41"/>
  <c r="CZ83" i="41"/>
  <c r="DI82" i="41"/>
  <c r="DH82" i="41"/>
  <c r="DA82" i="41"/>
  <c r="CZ82" i="41"/>
  <c r="DI81" i="41"/>
  <c r="DH81" i="41"/>
  <c r="DA81" i="41"/>
  <c r="CZ81" i="41"/>
  <c r="DI80" i="41"/>
  <c r="DH80" i="41"/>
  <c r="DA80" i="41"/>
  <c r="CZ80" i="41"/>
  <c r="DI79" i="41"/>
  <c r="DH79" i="41"/>
  <c r="DA79" i="41"/>
  <c r="CZ79" i="41"/>
  <c r="DI78" i="41"/>
  <c r="DH78" i="41"/>
  <c r="DA78" i="41"/>
  <c r="CZ78" i="41"/>
  <c r="DI77" i="41"/>
  <c r="DH77" i="41"/>
  <c r="DA77" i="41"/>
  <c r="CZ77" i="41"/>
  <c r="DI76" i="41"/>
  <c r="DH76" i="41"/>
  <c r="DA76" i="41"/>
  <c r="CZ76" i="41"/>
  <c r="DI75" i="41"/>
  <c r="DH75" i="41"/>
  <c r="DA75" i="41"/>
  <c r="CZ75" i="41"/>
  <c r="DI74" i="41"/>
  <c r="DH74" i="41"/>
  <c r="DA74" i="41"/>
  <c r="CZ74" i="41"/>
  <c r="DI73" i="41"/>
  <c r="DH73" i="41"/>
  <c r="DA73" i="41"/>
  <c r="CZ73" i="41"/>
  <c r="DI72" i="41"/>
  <c r="DH72" i="41"/>
  <c r="DA72" i="41"/>
  <c r="CZ72" i="41"/>
  <c r="DI71" i="41"/>
  <c r="DH71" i="41"/>
  <c r="DA71" i="41"/>
  <c r="CZ71" i="41"/>
  <c r="DI70" i="41"/>
  <c r="DH70" i="41"/>
  <c r="DA70" i="41"/>
  <c r="CZ70" i="41"/>
  <c r="DI69" i="41"/>
  <c r="DH69" i="41"/>
  <c r="DA69" i="41"/>
  <c r="CZ69" i="41"/>
  <c r="DI68" i="41"/>
  <c r="DH68" i="41"/>
  <c r="DA68" i="41"/>
  <c r="CZ68" i="41"/>
  <c r="DI67" i="41"/>
  <c r="DH67" i="41"/>
  <c r="DA67" i="41"/>
  <c r="CZ67" i="41"/>
  <c r="DI66" i="41"/>
  <c r="DH66" i="41"/>
  <c r="DA66" i="41"/>
  <c r="CZ66" i="41"/>
  <c r="DI65" i="41"/>
  <c r="DH65" i="41"/>
  <c r="DA65" i="41"/>
  <c r="CZ65" i="41"/>
  <c r="DI64" i="41"/>
  <c r="DH64" i="41"/>
  <c r="DA64" i="41"/>
  <c r="CZ64" i="41"/>
  <c r="DI63" i="41"/>
  <c r="DH63" i="41"/>
  <c r="DA63" i="41"/>
  <c r="CZ63" i="41"/>
  <c r="DI62" i="41"/>
  <c r="DH62" i="41"/>
  <c r="DA62" i="41"/>
  <c r="CZ62" i="41"/>
  <c r="DI61" i="41"/>
  <c r="DH61" i="41"/>
  <c r="DA61" i="41"/>
  <c r="CZ61" i="41"/>
  <c r="DI60" i="41"/>
  <c r="DH60" i="41"/>
  <c r="DA60" i="41"/>
  <c r="CZ60" i="41"/>
  <c r="DI59" i="41"/>
  <c r="DH59" i="41"/>
  <c r="DA59" i="41"/>
  <c r="CZ59" i="41"/>
  <c r="DI58" i="41"/>
  <c r="DH58" i="41"/>
  <c r="DA58" i="41"/>
  <c r="CZ58" i="41"/>
  <c r="DI57" i="41"/>
  <c r="DH57" i="41"/>
  <c r="DA57" i="41"/>
  <c r="CZ57" i="41"/>
  <c r="DI56" i="41"/>
  <c r="DH56" i="41"/>
  <c r="DA56" i="41"/>
  <c r="CZ56" i="41"/>
  <c r="DI55" i="41"/>
  <c r="DH55" i="41"/>
  <c r="DA55" i="41"/>
  <c r="CZ55" i="41"/>
  <c r="DI54" i="41"/>
  <c r="DH54" i="41"/>
  <c r="DA54" i="41"/>
  <c r="CZ54" i="41"/>
  <c r="DI53" i="41"/>
  <c r="DH53" i="41"/>
  <c r="DA53" i="41"/>
  <c r="CZ53" i="41"/>
  <c r="DI52" i="41"/>
  <c r="DH52" i="41"/>
  <c r="DA52" i="41"/>
  <c r="CZ52" i="41"/>
  <c r="DI51" i="41"/>
  <c r="DH51" i="41"/>
  <c r="DA51" i="41"/>
  <c r="CZ51" i="41"/>
  <c r="DI50" i="41"/>
  <c r="DH50" i="41"/>
  <c r="DA50" i="41"/>
  <c r="CZ50" i="41"/>
  <c r="DI49" i="41"/>
  <c r="DH49" i="41"/>
  <c r="DA49" i="41"/>
  <c r="CZ49" i="41"/>
  <c r="DI48" i="41"/>
  <c r="DH48" i="41"/>
  <c r="DA48" i="41"/>
  <c r="CZ48" i="41"/>
  <c r="DI47" i="41"/>
  <c r="DH47" i="41"/>
  <c r="DA47" i="41"/>
  <c r="CZ47" i="41"/>
  <c r="DI46" i="41"/>
  <c r="DH46" i="41"/>
  <c r="DA46" i="41"/>
  <c r="CZ46" i="41"/>
  <c r="DI45" i="41"/>
  <c r="DH45" i="41"/>
  <c r="DA45" i="41"/>
  <c r="CZ45" i="41"/>
  <c r="DI44" i="41"/>
  <c r="DH44" i="41"/>
  <c r="DA44" i="41"/>
  <c r="CZ44" i="41"/>
  <c r="DI43" i="41"/>
  <c r="DH43" i="41"/>
  <c r="DA43" i="41"/>
  <c r="CZ43" i="41"/>
  <c r="DI42" i="41"/>
  <c r="DH42" i="41"/>
  <c r="DA42" i="41"/>
  <c r="CZ42" i="41"/>
  <c r="DI41" i="41"/>
  <c r="DH41" i="41"/>
  <c r="DA41" i="41"/>
  <c r="CZ41" i="41"/>
  <c r="DI40" i="41"/>
  <c r="DH40" i="41"/>
  <c r="DA40" i="41"/>
  <c r="CZ40" i="41"/>
  <c r="DI39" i="41"/>
  <c r="DH39" i="41"/>
  <c r="DA39" i="41"/>
  <c r="CZ39" i="41"/>
  <c r="DI38" i="41"/>
  <c r="DH38" i="41"/>
  <c r="DA38" i="41"/>
  <c r="CZ38" i="41"/>
  <c r="DI37" i="41"/>
  <c r="DH37" i="41"/>
  <c r="DA37" i="41"/>
  <c r="CZ37" i="41"/>
  <c r="DI36" i="41"/>
  <c r="DH36" i="41"/>
  <c r="DA36" i="41"/>
  <c r="CZ36" i="41"/>
  <c r="DI35" i="41"/>
  <c r="DH35" i="41"/>
  <c r="DA35" i="41"/>
  <c r="CZ35" i="41"/>
  <c r="DI34" i="41"/>
  <c r="DH34" i="41"/>
  <c r="DA34" i="41"/>
  <c r="CZ34" i="41"/>
  <c r="DI33" i="41"/>
  <c r="DH33" i="41"/>
  <c r="DA33" i="41"/>
  <c r="CZ33" i="41"/>
  <c r="DI32" i="41"/>
  <c r="DH32" i="41"/>
  <c r="DA32" i="41"/>
  <c r="CZ32" i="41"/>
  <c r="DI31" i="41"/>
  <c r="DH31" i="41"/>
  <c r="DA31" i="41"/>
  <c r="CZ31" i="41"/>
  <c r="DI30" i="41"/>
  <c r="DH30" i="41"/>
  <c r="DA30" i="41"/>
  <c r="CZ30" i="41"/>
  <c r="DI29" i="41"/>
  <c r="DH29" i="41"/>
  <c r="DA29" i="41"/>
  <c r="CZ29" i="41"/>
  <c r="DI28" i="41"/>
  <c r="DH28" i="41"/>
  <c r="DA28" i="41"/>
  <c r="CZ28" i="41"/>
  <c r="DI27" i="41"/>
  <c r="DH27" i="41"/>
  <c r="DA27" i="41"/>
  <c r="CZ27" i="41"/>
  <c r="DI26" i="41"/>
  <c r="DH26" i="41"/>
  <c r="DA26" i="41"/>
  <c r="CZ26" i="41"/>
  <c r="DI25" i="41"/>
  <c r="DH25" i="41"/>
  <c r="DA25" i="41"/>
  <c r="CZ25" i="41"/>
  <c r="DI24" i="41"/>
  <c r="DH24" i="41"/>
  <c r="DA24" i="41"/>
  <c r="CZ24" i="41"/>
  <c r="DI23" i="41"/>
  <c r="DH23" i="41"/>
  <c r="DA23" i="41"/>
  <c r="CZ23" i="41"/>
  <c r="DI22" i="41"/>
  <c r="DH22" i="41"/>
  <c r="DA22" i="41"/>
  <c r="CZ22" i="41"/>
  <c r="DI21" i="41"/>
  <c r="DH21" i="41"/>
  <c r="DA21" i="41"/>
  <c r="CZ21" i="41"/>
  <c r="DI20" i="41"/>
  <c r="DH20" i="41"/>
  <c r="DA20" i="41"/>
  <c r="CZ20" i="41"/>
  <c r="DI19" i="41"/>
  <c r="DH19" i="41"/>
  <c r="DA19" i="41"/>
  <c r="CZ19" i="41"/>
  <c r="DI18" i="41"/>
  <c r="DH18" i="41"/>
  <c r="DA18" i="41"/>
  <c r="CZ18" i="41"/>
  <c r="DI17" i="41"/>
  <c r="DH17" i="41"/>
  <c r="DA17" i="41"/>
  <c r="CZ17" i="41"/>
  <c r="DI16" i="41"/>
  <c r="DH16" i="41"/>
  <c r="DA16" i="41"/>
  <c r="CZ16" i="41"/>
  <c r="DI15" i="41"/>
  <c r="DH15" i="41"/>
  <c r="DA15" i="41"/>
  <c r="CZ15" i="41"/>
  <c r="DI14" i="41"/>
  <c r="DH14" i="41"/>
  <c r="DA14" i="41"/>
  <c r="CZ14" i="41"/>
  <c r="DI13" i="41"/>
  <c r="DH13" i="41"/>
  <c r="DA13" i="41"/>
  <c r="CZ13" i="41"/>
  <c r="DI12" i="41"/>
  <c r="DH12" i="41"/>
  <c r="CZ12" i="41"/>
  <c r="DA12" i="41"/>
  <c r="CA13" i="41" l="1"/>
  <c r="CA14" i="41"/>
  <c r="CA15" i="41"/>
  <c r="CA16" i="41"/>
  <c r="CA17" i="41"/>
  <c r="CA18" i="41"/>
  <c r="CA19" i="41"/>
  <c r="CA20" i="41"/>
  <c r="CA21" i="41"/>
  <c r="CA22" i="41"/>
  <c r="CA23" i="41"/>
  <c r="CA24" i="41"/>
  <c r="CA25" i="41"/>
  <c r="CA26" i="41"/>
  <c r="CA27" i="41"/>
  <c r="CA28" i="41"/>
  <c r="CA29" i="41"/>
  <c r="CA30" i="41"/>
  <c r="CA31" i="41"/>
  <c r="CA32" i="41"/>
  <c r="CA33" i="41"/>
  <c r="CA34" i="41"/>
  <c r="CA35" i="41"/>
  <c r="CA36" i="41"/>
  <c r="CA37" i="41"/>
  <c r="CA38" i="41"/>
  <c r="CA39" i="41"/>
  <c r="CA40" i="41"/>
  <c r="CA41" i="41"/>
  <c r="CA42" i="41"/>
  <c r="CA43" i="41"/>
  <c r="CA44" i="41"/>
  <c r="CA45" i="41"/>
  <c r="CA46" i="41"/>
  <c r="CA47" i="41"/>
  <c r="CA48" i="41"/>
  <c r="CA49" i="41"/>
  <c r="CA50" i="41"/>
  <c r="CA51" i="41"/>
  <c r="CA52" i="41"/>
  <c r="CA53" i="41"/>
  <c r="CA54" i="41"/>
  <c r="CA55" i="41"/>
  <c r="CA56" i="41"/>
  <c r="CA57" i="41"/>
  <c r="CA58" i="41"/>
  <c r="CA59" i="41"/>
  <c r="CA60" i="41"/>
  <c r="CA61" i="41"/>
  <c r="CA62" i="41"/>
  <c r="CA63" i="41"/>
  <c r="CA64" i="41"/>
  <c r="CA65" i="41"/>
  <c r="CA66" i="41"/>
  <c r="CA67" i="41"/>
  <c r="CA68" i="41"/>
  <c r="CA69" i="41"/>
  <c r="CA70" i="41"/>
  <c r="CA71" i="41"/>
  <c r="CA72" i="41"/>
  <c r="CA73" i="41"/>
  <c r="CA74" i="41"/>
  <c r="CA75" i="41"/>
  <c r="CA76" i="41"/>
  <c r="CA77" i="41"/>
  <c r="CA78" i="41"/>
  <c r="CA79" i="41"/>
  <c r="CA80" i="41"/>
  <c r="CA81" i="41"/>
  <c r="CA82" i="41"/>
  <c r="CA83" i="41"/>
  <c r="CA84" i="41"/>
  <c r="CA85" i="41"/>
  <c r="CA86" i="41"/>
  <c r="CA87" i="41"/>
  <c r="CA88" i="41"/>
  <c r="CA89" i="41"/>
  <c r="CA90" i="41"/>
  <c r="CA91" i="41"/>
  <c r="CA92" i="41"/>
  <c r="CA93" i="41"/>
  <c r="CA94" i="41"/>
  <c r="CA95" i="41"/>
  <c r="CA96" i="41"/>
  <c r="CA97" i="41"/>
  <c r="CA98" i="41"/>
  <c r="CA99" i="41"/>
  <c r="CA12" i="41"/>
  <c r="AH16" i="2" l="1"/>
  <c r="AH15" i="2"/>
  <c r="AH14" i="2"/>
  <c r="AH13" i="2"/>
  <c r="AH12" i="2"/>
  <c r="AH11" i="2"/>
  <c r="AH10" i="2"/>
  <c r="AH9" i="2"/>
  <c r="AH8" i="2"/>
  <c r="AH7" i="2"/>
  <c r="AH6" i="2"/>
  <c r="AH5" i="2"/>
  <c r="AH4" i="2"/>
  <c r="AH3" i="2"/>
  <c r="AH2" i="2"/>
  <c r="P11" i="2"/>
  <c r="P10" i="2"/>
  <c r="P9" i="2"/>
  <c r="P8" i="2"/>
  <c r="P7" i="2"/>
  <c r="P6" i="2"/>
  <c r="P5" i="2"/>
  <c r="P4" i="2"/>
  <c r="P3" i="2"/>
  <c r="P2" i="2"/>
  <c r="O11" i="2"/>
  <c r="O10" i="2"/>
  <c r="O9" i="2"/>
  <c r="O3" i="2"/>
  <c r="O4" i="2"/>
  <c r="O5" i="2"/>
  <c r="O6" i="2"/>
  <c r="O7" i="2"/>
  <c r="O8" i="2"/>
  <c r="O2" i="2"/>
</calcChain>
</file>

<file path=xl/sharedStrings.xml><?xml version="1.0" encoding="utf-8"?>
<sst xmlns="http://schemas.openxmlformats.org/spreadsheetml/2006/main" count="5840" uniqueCount="1705">
  <si>
    <t>Identificador</t>
  </si>
  <si>
    <t>Enfoque</t>
  </si>
  <si>
    <t>Procesos</t>
  </si>
  <si>
    <t>Objetivo_Procesos</t>
  </si>
  <si>
    <t>Tipo_proceso</t>
  </si>
  <si>
    <t>Categorías_Gestión</t>
  </si>
  <si>
    <t>Categorías_Corrupción</t>
  </si>
  <si>
    <t>Preposiciones</t>
  </si>
  <si>
    <t>Tipo_riesgo</t>
  </si>
  <si>
    <t>Trámites_y_OPAs</t>
  </si>
  <si>
    <t>Otros_procesos_afectados</t>
  </si>
  <si>
    <t>Riesgos_estratégicos</t>
  </si>
  <si>
    <t>Agente_generador_internas</t>
  </si>
  <si>
    <t>Agente_generador_externas</t>
  </si>
  <si>
    <t>Debilidades</t>
  </si>
  <si>
    <t>Amenazas</t>
  </si>
  <si>
    <t>Probab_frecuencia</t>
  </si>
  <si>
    <t>Probabilidad_factibilidad</t>
  </si>
  <si>
    <t>x</t>
  </si>
  <si>
    <t>Escalas_probabilidad</t>
  </si>
  <si>
    <t>Escalas_impacto</t>
  </si>
  <si>
    <t>Respuestas</t>
  </si>
  <si>
    <t>Zonas_riesgo</t>
  </si>
  <si>
    <t>Propósito_probabilidad</t>
  </si>
  <si>
    <t>Propósito_impacto</t>
  </si>
  <si>
    <t>Evidencia</t>
  </si>
  <si>
    <t>Ejecución</t>
  </si>
  <si>
    <t>Mitiga_causas</t>
  </si>
  <si>
    <t>Detecta_efectos</t>
  </si>
  <si>
    <t>Calificación_control</t>
  </si>
  <si>
    <t>Ayudan_disminuir_probabilidad</t>
  </si>
  <si>
    <t>Ayudan_disminuir_impacto</t>
  </si>
  <si>
    <t>Líderes_Procesos</t>
  </si>
  <si>
    <t>Fecha_aprobacion</t>
  </si>
  <si>
    <t>Fechas_terminacion_acciones</t>
  </si>
  <si>
    <t>Dependencias</t>
  </si>
  <si>
    <t>Gestión de procesos</t>
  </si>
  <si>
    <r>
      <rPr>
        <sz val="10"/>
        <rFont val="Arial"/>
        <family val="2"/>
      </rPr>
      <t>Asesoría Técnica y Proyectos en Materia TIC</t>
    </r>
  </si>
  <si>
    <t>Asesorar Técnicamente y formular Proyectos en materia TIC, para la ejecución del Plan Distrital de Desarrollo y las Políticas, Directrices y Lineamientos TIC en el Distrito Capital.</t>
  </si>
  <si>
    <t>Misional</t>
  </si>
  <si>
    <t>Decisiones erróneas o no acertadas</t>
  </si>
  <si>
    <t>Decisiones ajustadas a intereses propios o de terceros</t>
  </si>
  <si>
    <t>al</t>
  </si>
  <si>
    <t>Cumplimiento</t>
  </si>
  <si>
    <t>-- Trámites</t>
  </si>
  <si>
    <t>Todos los procesos en el Sistema de Gestión de Calidad</t>
  </si>
  <si>
    <t>Afectación de imagen institucional por la materialización de actos de corrupción.</t>
  </si>
  <si>
    <t>Financieros</t>
  </si>
  <si>
    <t>Sociales</t>
  </si>
  <si>
    <t>Se ha presentado más de una vez en el presente año (5)</t>
  </si>
  <si>
    <t>Es seguro que suceda (5)</t>
  </si>
  <si>
    <t>X</t>
  </si>
  <si>
    <t>Muy alta (5)</t>
  </si>
  <si>
    <t>Catastrófico (5)</t>
  </si>
  <si>
    <t>Sí</t>
  </si>
  <si>
    <t>Extrema</t>
  </si>
  <si>
    <t>Prevenir</t>
  </si>
  <si>
    <t>Detectar</t>
  </si>
  <si>
    <t>Completa</t>
  </si>
  <si>
    <t>Siempre</t>
  </si>
  <si>
    <t>Todas</t>
  </si>
  <si>
    <t>Todos</t>
  </si>
  <si>
    <t>Fuerte</t>
  </si>
  <si>
    <t>Directamente</t>
  </si>
  <si>
    <t>Corrupción</t>
  </si>
  <si>
    <t>Asistencia, atención y reparación integral a víctimas del conflicto armado e implementación de acciones de memoria, paz y reconciliación en Bogotá</t>
  </si>
  <si>
    <t>Coordinar y gestionar la planeación, implementación y seguimiento a la Política Pública Distrital en materia de Asistencia, Atención y Reparación Integral a las víctimas del conflicto armado interno residentes en Bogotá D.C., contribuyendo con el restablecimiento de sus derechos, así como, la generación de acciones pedagógicas en materia de Memoria, Paz y Reconciliación.</t>
  </si>
  <si>
    <t>Delegación inadecuada</t>
  </si>
  <si>
    <t>Desvío de recursos físicos o económicos</t>
  </si>
  <si>
    <t>ante</t>
  </si>
  <si>
    <t>Imagen</t>
  </si>
  <si>
    <t>Suscripción y venta del registro distrital</t>
  </si>
  <si>
    <t>Procesos estratégicos en el Sistema de Gestión de Calidad</t>
  </si>
  <si>
    <t>Políticas públicas ineficaces.</t>
  </si>
  <si>
    <t>Personal</t>
  </si>
  <si>
    <t>Políticos</t>
  </si>
  <si>
    <t>Se presentó una vez en el presente año (4)</t>
  </si>
  <si>
    <t>Existe una alta posibilidad que suceda (4)</t>
  </si>
  <si>
    <t>Alta (4)</t>
  </si>
  <si>
    <t>Mayor (4)</t>
  </si>
  <si>
    <t>No</t>
  </si>
  <si>
    <t>Alta</t>
  </si>
  <si>
    <t>No es un control</t>
  </si>
  <si>
    <t>Incompleta</t>
  </si>
  <si>
    <t>Algunas veces</t>
  </si>
  <si>
    <t>La mayoría</t>
  </si>
  <si>
    <t>Moderado</t>
  </si>
  <si>
    <t>No disminuye</t>
  </si>
  <si>
    <t>Indirectamente</t>
  </si>
  <si>
    <r>
      <rPr>
        <sz val="10"/>
        <rFont val="Arial"/>
        <family val="2"/>
      </rPr>
      <t>Comunicación Pública</t>
    </r>
  </si>
  <si>
    <t>Formular lineamientos, directrices y/o estrategias en materia de comunicación pública para la secretaria general y entidades del distrito, que sirvan como marco de actuación comunicativa y permitan garantizar a los ciudadanos y grupos de valor, el derecho a distrito, que sirvan como marco de actuación comunicativa y permitan garantizar a los ciudadanos y grupos de valor, el derecho a informar y recibir información veraz e imparcial de las gestiones, tramites, servicios y logros del Gobierno Distrital, que promuevan mejoras en la cultura ciudadana, la convivencia y sentido de pertenencia y amor por la Ciudad.</t>
  </si>
  <si>
    <t>Estratégico</t>
  </si>
  <si>
    <t>Errores (fallas o deficiencias)</t>
  </si>
  <si>
    <t>Exceso de las facultades otorgadas</t>
  </si>
  <si>
    <t>con</t>
  </si>
  <si>
    <t>Tecnología</t>
  </si>
  <si>
    <t>Publicación de actos administrativos en el registro distrital</t>
  </si>
  <si>
    <t>Procesos misionales y estratégicos misionales en el Sistema de Gestión de Calidad</t>
  </si>
  <si>
    <t>Debilidades en el seguimiento al desarrollo de los proyectos priorizados por el Alcalde.</t>
  </si>
  <si>
    <t>Personas</t>
  </si>
  <si>
    <t>Se presentó al menos una vez en los últimos 2 años (3)</t>
  </si>
  <si>
    <t>Existe una posibilidad media que suceda (3)</t>
  </si>
  <si>
    <t>Media (3)</t>
  </si>
  <si>
    <t>Moderado (3)</t>
  </si>
  <si>
    <t>Moderada</t>
  </si>
  <si>
    <t>No existe</t>
  </si>
  <si>
    <t>No se ejecuta</t>
  </si>
  <si>
    <t>Algunas</t>
  </si>
  <si>
    <t>Algunos</t>
  </si>
  <si>
    <t>Débil</t>
  </si>
  <si>
    <t>Oficina Consejería de Comunicaciones</t>
  </si>
  <si>
    <r>
      <rPr>
        <sz val="10"/>
        <rFont val="Arial"/>
        <family val="2"/>
      </rPr>
      <t>Contratación</t>
    </r>
  </si>
  <si>
    <t>Coordinar los procesos de contratación de bienes, servicios y obras, para el funcionamiento y el cumplimento de las metas y objetivos de la Secretaría General de la Alcaldía Mayor de Bogotá, mediante una gestión transparente, eficiente y oportuna.</t>
  </si>
  <si>
    <t>Apoyo operativo</t>
  </si>
  <si>
    <t>Incumplimiento legal</t>
  </si>
  <si>
    <t>Realización de cobros indebidos</t>
  </si>
  <si>
    <t>de</t>
  </si>
  <si>
    <t>-- Otros procedimientos administrativos</t>
  </si>
  <si>
    <t>Procesos misionales en el Sistema de Gestión de Calidad</t>
  </si>
  <si>
    <t>Limitar el posicionamiento a nivel internacional del Distrito Capital, debido a la gestión inadecuada de las oportunidades cooperación e internacionalización.</t>
  </si>
  <si>
    <t>Económicos</t>
  </si>
  <si>
    <t>Se presentó al menos una vez en los últimos 4 años (2)</t>
  </si>
  <si>
    <t>Alguna vez podría ocurrir (2)</t>
  </si>
  <si>
    <t>Baja (2)</t>
  </si>
  <si>
    <t>Menor (2)</t>
  </si>
  <si>
    <t>Baja</t>
  </si>
  <si>
    <t>Ninguna</t>
  </si>
  <si>
    <t>Ninguno</t>
  </si>
  <si>
    <t>Director(a) de Contratación</t>
  </si>
  <si>
    <t>Dirección de Contratación</t>
  </si>
  <si>
    <r>
      <rPr>
        <sz val="10"/>
        <rFont val="Arial"/>
        <family val="2"/>
      </rPr>
      <t>Control Disciplinario</t>
    </r>
  </si>
  <si>
    <t>Lograr la notificación oportuna y ajustada a la normatividad de las decisiones administrativas y establecer los fallos absolutorios o condenatorios, ajustados a la normativa, los procedimientos y protocolos dispuestos por la Secretaría General, para estos efectos.</t>
  </si>
  <si>
    <t>Control</t>
  </si>
  <si>
    <t>Incumplimiento parcial de compromisos</t>
  </si>
  <si>
    <t>Tráfico de influencias</t>
  </si>
  <si>
    <t>durante</t>
  </si>
  <si>
    <t>Financiero</t>
  </si>
  <si>
    <t>Impresión de artes gráficas para las entidades del distrito capital</t>
  </si>
  <si>
    <t>Procesos de apoyo operativo en el Sistema de Gestión de Calidad</t>
  </si>
  <si>
    <t>Fallas en la prestación de los bienes y servicios que oferta la Secretaria General</t>
  </si>
  <si>
    <t>Estratégicos</t>
  </si>
  <si>
    <t>Tecnológicos</t>
  </si>
  <si>
    <t>Nunca o no se ha presentado en los últimos 4 años (1)</t>
  </si>
  <si>
    <t>Excepcionalmente ocurriría (1)</t>
  </si>
  <si>
    <t>Muy baja (1)</t>
  </si>
  <si>
    <t>Leve (1)</t>
  </si>
  <si>
    <t>Jefe Oficina de Control Disciplinario Interno</t>
  </si>
  <si>
    <t>Oficina de Control Disciplinario Interno</t>
  </si>
  <si>
    <t>Direccionamiento Estratégico</t>
  </si>
  <si>
    <t>Orientar estratégicamente a la Secretaria General en la planeación, ejecución, seguimiento y monitoreo de los resultados con miras al cumplimiento de la misión, visión, plan de desarrollo distrital y objetivos institucionales.</t>
  </si>
  <si>
    <t>Incumplimiento total de compromisos</t>
  </si>
  <si>
    <t>Uso indebido de información privilegiada</t>
  </si>
  <si>
    <t>en</t>
  </si>
  <si>
    <t>Operativo</t>
  </si>
  <si>
    <t>Visitas guiadas Archivo de Bogotá</t>
  </si>
  <si>
    <t>Procesos de control en el Sistema de Gestión de Calidad</t>
  </si>
  <si>
    <t>Gestión ineficaz para la simplificación, racionalización y virtualización de trámites, que limita el acceso y goce efectivo a los servicios, y desmejora el clima de negocios.</t>
  </si>
  <si>
    <t>Comunicación interna</t>
  </si>
  <si>
    <t>Medioambientales</t>
  </si>
  <si>
    <t>Jefe Oficina Asesora de Planeación</t>
  </si>
  <si>
    <t>Oficina Asesora de Planeación</t>
  </si>
  <si>
    <t>Elaboración de Impresos y Registro Distrital</t>
  </si>
  <si>
    <t>Elaborar los impresos de artes gráficas requeridos por las entidades del Distrito Capital y garantizar la publicidad y transparencia de los actos administrativos con la publicación en el Registro Distrital.</t>
  </si>
  <si>
    <t>Interrupciones</t>
  </si>
  <si>
    <t>hacia</t>
  </si>
  <si>
    <t>Inscripción programas de formación virtual para servidores públicos del Distrito Capital</t>
  </si>
  <si>
    <t>Ningún otro proceso en el Sistema de Gestión de Calidad</t>
  </si>
  <si>
    <t>Cobertura limitada en los canales de interacción, que genera desconocimiento de la demanda de productos, bienes y servicios por parte de la ciudadanía.</t>
  </si>
  <si>
    <t>Infraestructura</t>
  </si>
  <si>
    <t>Comunicación externa</t>
  </si>
  <si>
    <t>Subdirector(a) de Imprenta Distrital</t>
  </si>
  <si>
    <t>Subdirección de Imprenta Distrital</t>
  </si>
  <si>
    <t>Estrategia de Tecnologías de la Información y las Comunicaciones</t>
  </si>
  <si>
    <t>Elaborar e implementar el Plan Estratégico de Tecnologías de la Información y las Comunicaciones (PETI), basado en la arquitectura empresarial de tecnología de información, que facilite el desarrollo de la estrategia y de la gestión de la Secretaría General , como también permitir el oportuno acceso a la información requerida por la entidad y los grupos de interés, considerando criterios de confiabilidad, seguridad de la información, eficiencia y oportunidad.</t>
  </si>
  <si>
    <t>Omisión</t>
  </si>
  <si>
    <t>para</t>
  </si>
  <si>
    <t>-- Ningún trámite y/o procedimiento administrativo</t>
  </si>
  <si>
    <t>Subutilización de la infraestructura dispuesta para el aprovechamiento del ciudadano.</t>
  </si>
  <si>
    <t>Jefe Oficina de Tecnologías de la Información y las Comunicaciones</t>
  </si>
  <si>
    <t>Oficina de Tecnologías de la Información y las Comunicaciones</t>
  </si>
  <si>
    <r>
      <rPr>
        <sz val="10"/>
        <rFont val="Arial"/>
        <family val="2"/>
      </rPr>
      <t>Evaluación del Sistema de Control Interno</t>
    </r>
  </si>
  <si>
    <t>Realizar de manera efectiva, oportuna y eficiente las actividades de evaluación, aseguramiento, asesoría y fomento de autocontrol, en condiciones de independencia y objetividad, con el fin de apoyar el logro de los objetivos institucionales y el fortalecimiento de la gestión de riesgos, gobierno y control de conformidad con el plan anual de auditorías y la normativa vigente.</t>
  </si>
  <si>
    <t>Supervisión inapropiada</t>
  </si>
  <si>
    <t>sobre</t>
  </si>
  <si>
    <t>Falta de apropiación del modelo de gestión por procesos de la entidad, que genera insatisfacción a los grupos de valor de la Secretaria General.</t>
  </si>
  <si>
    <t>Jefe Oficina de Control Interno</t>
  </si>
  <si>
    <t>Oficina de Control Interno</t>
  </si>
  <si>
    <t>Fortalecimiento de la Administración y la Gestión Pública Distrital</t>
  </si>
  <si>
    <t>Fortalecer la Administración y Gestión pública Distrital a través de políticas, lineamientos, estrategias, estudios e investigaciones, orientadas a la modernización y mejora institucional.</t>
  </si>
  <si>
    <t>Incumplimiento o atraso en los programas, proyectos y gestión de la Secretaria General.</t>
  </si>
  <si>
    <t>Director Distrital de Desarrollo Institucional</t>
  </si>
  <si>
    <t>Dirección Distrital de Desarrollo Institucional</t>
  </si>
  <si>
    <t>Gestión, Administración y Soporte de infraestructura y Recursos tecnológicos</t>
  </si>
  <si>
    <t>Garantizar la identificación, configuración, instalación, conectividad y seguridad en equipos y activos de información de la Secretaría General, manteniendo la disponibilidad de los recursos de tecnología de información y comunicaciones para soportar los procesos de la Entidad, asegurando la confidencialidad, disponibilidad e integridad de la información, atendiendo oportunamente los requerimientos de los usuarios internos y externos relativos a los requerimientos de soporte tecnológico.</t>
  </si>
  <si>
    <t>Debilidades en las acciones de articulación interinstitucional que afectan las acciones para la modernización de la infraestructura física del Distrito.</t>
  </si>
  <si>
    <t>Gestión de la Función Archivística y del Patrimonio Documental del Distrito Capital</t>
  </si>
  <si>
    <t>Dirigir y coordinar la gestión y divulgación de la función archivística y del patrimonio documental del Distrito Capital, con el fin de propender la gestión del conocimiento y el acceso a la información por parte de la ciudadanía y los grupos de interés, así como la propender la gestión del conocimiento y el acceso a la información por parte de la ciudadanía y los grupos de interés, así como la gestión administrativa, transparencia y buen gobierno de la Administración Distrital.</t>
  </si>
  <si>
    <t>Pérdida del conocimiento institucional, que genera obsolescencia de la gestión.</t>
  </si>
  <si>
    <t>Director(a) del Archivo de Bogotá</t>
  </si>
  <si>
    <t>Dirección Distrital de Archivo de Bogotá</t>
  </si>
  <si>
    <r>
      <rPr>
        <sz val="10"/>
        <rFont val="Arial"/>
        <family val="2"/>
      </rPr>
      <t>Gestión de Políticas Públicas Distritales</t>
    </r>
  </si>
  <si>
    <t>Orientar el cumplimiento del ciclo de Políticas Públicas definido por la Secretaría Distrital de Planeación y establecer los parámetros para emitir lineamientos técnicos, de modo que las dependencias competentes cuenten con un único estándar para generar éstos productos, en cumplimiento de la misionalidad de la Secretaría General.</t>
  </si>
  <si>
    <t>Limitada disponibilidad de los canales de comunicación e interacción con la ciudadanía, que impide visualizar la transparencia en la gestión distrital.</t>
  </si>
  <si>
    <t>Subsecretario(a) Técnico(a)</t>
  </si>
  <si>
    <t>xxx</t>
  </si>
  <si>
    <t>Gestión de Recursos Físicos</t>
  </si>
  <si>
    <t>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t>
  </si>
  <si>
    <t>Dificultades de la implementación del ERP no evidenciadas, desde el ejercicio de monitoreo, a cargo de la Secretaria General.</t>
  </si>
  <si>
    <t>Subdirector(a) de Servicios Administrativos</t>
  </si>
  <si>
    <t>Subdirección de Servicios Administrativos</t>
  </si>
  <si>
    <r>
      <rPr>
        <sz val="10"/>
        <rFont val="Arial"/>
        <family val="2"/>
      </rPr>
      <t>Gestión de Seguridad y Salud en el Trabajo</t>
    </r>
  </si>
  <si>
    <t>Gestionar la seguridad y salud en el trabajo de los servidores(as) públicos(as) de la entidad, contratistas y visitantes, para minimizar la ocurrencia de incidentes, accidentes de trabajo, enfermedades laborales y los riesgos que puedan afectar su calidad de vida y fomentar una cultura encaminada al cuidado personal, mediante la adopción de hábitos de vida saludable, promoviendo la salud, previniendo la enfermedad y preparándolos ante situaciones de emergencia.</t>
  </si>
  <si>
    <t>Ambiente laboral desfavorable.</t>
  </si>
  <si>
    <t>Director(a) de Talento Humano</t>
  </si>
  <si>
    <t>Dirección de Talento Humano</t>
  </si>
  <si>
    <t>Gestión de Servicios Administrativos</t>
  </si>
  <si>
    <t>Disponer de los recursos necesarios para garantizar la prestación de los servicios de apoyo administrativo para el cumplimiento de los objetivos de la Secretaría General de la Alcaldía Mayor de Bogotá D.C, y la gestión de todas las dependencias que la componen.</t>
  </si>
  <si>
    <t>Imagen institucional desmejorada por la deficiente divulgación, en materia de acciones, decisiones y resultados de la gestión del Distrito Capital.</t>
  </si>
  <si>
    <t>Gestión del Sistema Distrital de Servicio a la Ciudadanía</t>
  </si>
  <si>
    <t>Implementar los lineamientos de la Política Pública Distrital de Servicio a la Ciudadanía, facilitando al ciudadano(a), el acceso a la oferta institucional de trámites y servicios, al ejercicio de los derechos y al mejoramiento del clima de negocios, de forma efectiva, amable y oportuna a través de los canales de interacción, para contribuir al bienestar y calidad de vida de la Ciudadanía en el Distrito Capital.</t>
  </si>
  <si>
    <t>-- Todos los riesgos estratégicos</t>
  </si>
  <si>
    <t>Subsecretario(a) de Servicio a la Ciudadanía</t>
  </si>
  <si>
    <t>Subsecretaría de Servicio a la Ciudadanía</t>
  </si>
  <si>
    <r>
      <rPr>
        <sz val="10"/>
        <rFont val="Arial"/>
        <family val="2"/>
      </rPr>
      <t>Gestión Documental Interna</t>
    </r>
  </si>
  <si>
    <t>Gestionar el flujo documental de la entidad con fin de asegurar la preservación de la memoria institucional, la eficiencia administrativa, la transparencia y el acceso a la información, mediante la implementación de políticas, directrices y lineamientos para la planificación, manejo y organización de los documentos producidos y recibidos por la entidad.</t>
  </si>
  <si>
    <t>-- Ningún riesgo estratégico</t>
  </si>
  <si>
    <r>
      <rPr>
        <sz val="10"/>
        <rFont val="Arial"/>
        <family val="2"/>
      </rPr>
      <t>Gestión Estratégica de Talento Humano</t>
    </r>
  </si>
  <si>
    <t>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 públicos (as) que el Alcalde Mayor nombre o designe, de conformidad con las competencias que asisten a la dependencia.</t>
  </si>
  <si>
    <t>Director(a) Técnico(a) de Talento Humano</t>
  </si>
  <si>
    <r>
      <rPr>
        <sz val="10"/>
        <rFont val="Arial"/>
        <family val="2"/>
      </rPr>
      <t>Gestión Financiera</t>
    </r>
  </si>
  <si>
    <t>Verificar, registrar, controlar y evaluar las operaciones financieras con cargo al presupuesto asignado a la entidad, para garantizar su adecuado manejo y la oportuna y transparente rendición de cuentas.</t>
  </si>
  <si>
    <t>Subdirector Financiero</t>
  </si>
  <si>
    <t>Subdirección Financiera</t>
  </si>
  <si>
    <r>
      <rPr>
        <sz val="10"/>
        <rFont val="Arial"/>
        <family val="2"/>
      </rPr>
      <t>Gestión Jurídica</t>
    </r>
  </si>
  <si>
    <t>Atender las necesidades de carácter legal, propendiendo por la aplicación de la normatividad vigente a cada uno de los procedimientos que se desarrollan en el marco jurídico, defensa institucional y representación judicial y extrajudicial de la Secretaría General.</t>
  </si>
  <si>
    <t>Jefe de Oficina Jurídica</t>
  </si>
  <si>
    <t>Oficina Jurídica</t>
  </si>
  <si>
    <r>
      <rPr>
        <sz val="10"/>
        <rFont val="Arial"/>
        <family val="2"/>
      </rPr>
      <t>Internacionalización de Bogotá</t>
    </r>
  </si>
  <si>
    <t>Establecer y realizar acciones de cooperación, relacionamiento estratégico, proyección y posicionamiento de la ciudad, en el ámbito internacional, fundamentado en la gestión del conocimiento.</t>
  </si>
  <si>
    <t>7868 Desarrollo institucional para una gestión pública eficiente</t>
  </si>
  <si>
    <t>Subsecretaría Distrital de Fortalecimiento Institucional</t>
  </si>
  <si>
    <t>7869 Implementación del modelo de gobierno abierto, accesible e incluyente de Bogotá</t>
  </si>
  <si>
    <t xml:space="preserve"> Oficina de Tecnologías de la Información y las Comunicaciones</t>
  </si>
  <si>
    <t>Subsecretaría Técnica</t>
  </si>
  <si>
    <t xml:space="preserve"> Oficina Asesora de Jurídica</t>
  </si>
  <si>
    <t xml:space="preserve"> Oficina de Control Interno </t>
  </si>
  <si>
    <t xml:space="preserve"> Oficina de Control Interno Disciplinario</t>
  </si>
  <si>
    <t>Etiquetas de fila</t>
  </si>
  <si>
    <t>Proyecto de inversión</t>
  </si>
  <si>
    <t>Total general</t>
  </si>
  <si>
    <t xml:space="preserve"> </t>
  </si>
  <si>
    <t>MAPA DE RIESGOS INSTITUCIONAL</t>
  </si>
  <si>
    <t>Fecha inicio de corte plan de acción</t>
  </si>
  <si>
    <t>Fecha fin de corte plan de acción</t>
  </si>
  <si>
    <t>Fecha de registro</t>
  </si>
  <si>
    <t>Causas y efectos</t>
  </si>
  <si>
    <t>Instrumentos posiblemente afectados</t>
  </si>
  <si>
    <t>Análisis (antes de controles)</t>
  </si>
  <si>
    <t>Análisis (después de controles)</t>
  </si>
  <si>
    <t>Tratamiento del riesgo</t>
  </si>
  <si>
    <t>Gestión del Cambio</t>
  </si>
  <si>
    <t>Acciones frente a las características de los controles y la valoración de riesgos</t>
  </si>
  <si>
    <t>Acciones de contingencia</t>
  </si>
  <si>
    <t>Equipo de trabajo</t>
  </si>
  <si>
    <t>Elementos de análisis</t>
  </si>
  <si>
    <t>Contextos</t>
  </si>
  <si>
    <t>Identificación</t>
  </si>
  <si>
    <t>Análisis</t>
  </si>
  <si>
    <t>Definir controles</t>
  </si>
  <si>
    <t>Evaluar controles</t>
  </si>
  <si>
    <t>CONTROL DE CAMBIOS</t>
  </si>
  <si>
    <t>OPCIÓN DE TRATAMIENTO</t>
  </si>
  <si>
    <t>VISTO BUENO METODOLÒGICO</t>
  </si>
  <si>
    <t>APROBACIÓN</t>
  </si>
  <si>
    <t>Cantidad controles</t>
  </si>
  <si>
    <t>PLAN DE ACCIÓN</t>
  </si>
  <si>
    <t>Proceso / Proyecto de inversión</t>
  </si>
  <si>
    <t>Objetivo</t>
  </si>
  <si>
    <t>Alcance u objetivos específicos</t>
  </si>
  <si>
    <t>Líder de proceso o Gerente de proyecto</t>
  </si>
  <si>
    <t>Tipo de proceso o proyecto</t>
  </si>
  <si>
    <t>Actividad clave o fase del proyecto</t>
  </si>
  <si>
    <t>Id del riesgo en el Aplicativo DARUMA</t>
  </si>
  <si>
    <t>Código del riesgo en el Aplicativo DARUMA</t>
  </si>
  <si>
    <t>Descripción del riesgo</t>
  </si>
  <si>
    <t>Fuente del riesgo</t>
  </si>
  <si>
    <t>Clasificación o tipo de riesgo</t>
  </si>
  <si>
    <t>Responsable del riesgo</t>
  </si>
  <si>
    <t>Internas</t>
  </si>
  <si>
    <t>Externas</t>
  </si>
  <si>
    <t>Efectos (consecuencias)</t>
  </si>
  <si>
    <t>Objetivos estratégicos asociados</t>
  </si>
  <si>
    <t>Trámites, OPA's y consultas asociados</t>
  </si>
  <si>
    <t>Otros procesos del Sistema de Gestión de Calidad</t>
  </si>
  <si>
    <t>Objetivos de Desarrollo Sostenible</t>
  </si>
  <si>
    <t>Proyectos de inversión asociados</t>
  </si>
  <si>
    <t>Probabilidad inherente</t>
  </si>
  <si>
    <t>Valor porcentual probabilidad inherente</t>
  </si>
  <si>
    <t>Impacto inherente</t>
  </si>
  <si>
    <t>Valor porcentual impacto inherente</t>
  </si>
  <si>
    <t>Valoración inherente</t>
  </si>
  <si>
    <t>Explicación de la valoración</t>
  </si>
  <si>
    <t>Probabilidad residual</t>
  </si>
  <si>
    <t>Valor porcentual probabilidad residual</t>
  </si>
  <si>
    <t>impacto residual</t>
  </si>
  <si>
    <t>Valor porcentual impacto residual</t>
  </si>
  <si>
    <t>Valoración residual</t>
  </si>
  <si>
    <t>Opción de manejo</t>
  </si>
  <si>
    <t>Acciones (características):
Probabilidad
---------------
Impacto</t>
  </si>
  <si>
    <t>Responsable de ejecución (acciones tratamiento)</t>
  </si>
  <si>
    <t>Nombre del plan en el Aplicativo DARUMA</t>
  </si>
  <si>
    <t>Id de la acción en el Aplicativo DARUMA</t>
  </si>
  <si>
    <t>Fecha de inicio (acciones tratamiento)</t>
  </si>
  <si>
    <t>Fecha de terminación (acciones tratamiento)</t>
  </si>
  <si>
    <t>Acciones contingencia</t>
  </si>
  <si>
    <t>Responsable de ejecución (acciones contingencia)</t>
  </si>
  <si>
    <t>Producto (acciones contingencia)</t>
  </si>
  <si>
    <t>Fecha de cambio</t>
  </si>
  <si>
    <t>Aspecto(s) que cambiaron</t>
  </si>
  <si>
    <t>Descripción de los cambios efectuados</t>
  </si>
  <si>
    <t>Blancos borrar si 54</t>
  </si>
  <si>
    <t>Gestor</t>
  </si>
  <si>
    <t>Administrador del riesgo</t>
  </si>
  <si>
    <t>Equipo</t>
  </si>
  <si>
    <t>Observaciones</t>
  </si>
  <si>
    <t>Campos:
Debilidades
Oportunidades
Fortalezas
Amenazas
Consecuencias
ODS</t>
  </si>
  <si>
    <t>EQUPO SIG-MIPG ajustes para pasar a Análisis del riego</t>
  </si>
  <si>
    <t>Probabilidad e impacto</t>
  </si>
  <si>
    <t>Incluidos</t>
  </si>
  <si>
    <t>Evaluados</t>
  </si>
  <si>
    <t>Texto</t>
  </si>
  <si>
    <t>MENSAJE</t>
  </si>
  <si>
    <t>FUENTE PARA ESTADO PROCESOS</t>
  </si>
  <si>
    <t>RIESGOS REPORTE ESTADO PROCESOS</t>
  </si>
  <si>
    <t>Controles preventivos x riesgo</t>
  </si>
  <si>
    <t>Controles preventivos x proceso</t>
  </si>
  <si>
    <t>Controles detectivos x riesgo</t>
  </si>
  <si>
    <t>Controles detectivos x proceso</t>
  </si>
  <si>
    <t>Controles correctivos x riesgo</t>
  </si>
  <si>
    <t>Controles correctivos x proceso</t>
  </si>
  <si>
    <t>Total controles por riesgo</t>
  </si>
  <si>
    <t>Controles por proceso</t>
  </si>
  <si>
    <t>Controles documentados preventivos y detectivos por riesgo</t>
  </si>
  <si>
    <t>Controles documentados correctivos por riesgo</t>
  </si>
  <si>
    <t>Controles documentados x proceso</t>
  </si>
  <si>
    <t>Controles aplicación continua preventivos y detectivos por riesgo</t>
  </si>
  <si>
    <t>Controles aplicación continua correctivos por riesgo</t>
  </si>
  <si>
    <t>Controles aplicación continua x proceso</t>
  </si>
  <si>
    <t>Controles con registro preventivos y detectivos por riesgo</t>
  </si>
  <si>
    <t>Controles con registro correctivos por riesgo</t>
  </si>
  <si>
    <t>Redacción estado controles</t>
  </si>
  <si>
    <t>Fecha (control de cambios)</t>
  </si>
  <si>
    <t>Versión (fecha del mapa de riesgos institucional)</t>
  </si>
  <si>
    <t>Componente</t>
  </si>
  <si>
    <t>Riesgo</t>
  </si>
  <si>
    <t>Cambio realizado</t>
  </si>
  <si>
    <t>Justificación del cambio</t>
  </si>
  <si>
    <t>Control Disciplinario</t>
  </si>
  <si>
    <t>Adelantar los procesos disciplinarios contra los(as) servidores(as) y ex servidores(/as) de la Secretaría General de la Alcaldía Mayor de Bogotá D.C., y prevenir las conductas disciplinarias, mediante la aplicación de las normas vigentes en materia disciplinaria y el desarrollo de la estrategia preventiva, con el fin de determinar la posible responsabilidad disciplinaria emitiendo bien sea un fallo sancionatorio o absolutorio, o un auto de archivo, y evitar la ocurrencia de faltas disciplinarias por parte de estos.</t>
  </si>
  <si>
    <t>Inicio con la recepción, registro y revisión de la queja disciplinaria, informe de servidor público u otro medio que amerite credibilidad, y con la elaboración de la estrategia preventiva, continua con el desarrollo de las etapas procesales pertinentes consagradas en la norma vigente en materia disciplinaria, y la ejecución de las acciones preventivas, termina con la decisión disciplinaria que corresponda, el archivo físico del expediente en el archivo de gestión, y seguimiento a la implementación de la estrategia preventiva.</t>
  </si>
  <si>
    <t>Jefe Oficina de Control Disciplinario Interno y Jefe Oficina Jurídica</t>
  </si>
  <si>
    <t>Evaluación</t>
  </si>
  <si>
    <t>Adelantar los procesos disciplinarios en etapa de instrucción
Adelantar los procesos disciplinarios en etapa de juzgamiento ordinario o verbal
Adelantar los procesos disciplinarios en etapa de segunda instancia
Adelantar los procesos disciplinarios según el procedimiento ordinario (Ley 734 de 2002)</t>
  </si>
  <si>
    <t>-</t>
  </si>
  <si>
    <t xml:space="preserve">Posibilidad de afectación económica (o presupuestal) por fallo judicial en contra de los intereses de la entidad, debido a errores (fallas o deficiencias) en el trámite de los procesos disciplinarios </t>
  </si>
  <si>
    <t>Ejecución y administración de procesos</t>
  </si>
  <si>
    <t>Oficina de Control Disciplinario Interno, Oficina Jurídica y Despacho de la Secretaría General</t>
  </si>
  <si>
    <t xml:space="preserve">- Alta rotación de personal generando retrasos en la curva de aprendizaje.
- No se cuenta con   equipos asignados a todos los/as servidores/as. Los equipos (su mayoría) no cuentan con los dispositivos requeridos para operar bajo las nuevas condiciones de trabajo (micrófonos, cámaras, entre otros)
- Errores (fallas o deficiencias) en la conformación del expediente disciplinario.
</t>
  </si>
  <si>
    <t xml:space="preserve">- Ataques informáticos a la Infraestructura de la entidad. 
- Interactúen con las anteriores, generando posibles pérdidas de información.
</t>
  </si>
  <si>
    <t xml:space="preserve">- Sanciones de orden legal y pecuniaria a la entidad por indebida aplicación de la Ley 734 de 2002 o Ley 1952 de 2019, según corresponda.
- Insatisfacción frente al desarrollo del proceso disciplinario de conformidad con la Ley 734 de 2002 o Ley 1952 de 2019, según corresponda.
- Beneficio al sujeto disciplinable en el trámite del proceso disciplinario.
</t>
  </si>
  <si>
    <t>3. Consolidar una gestión pública eficiente, a través del desarrollo de capacidades institucionales, para contribuir a la generación de valor público.</t>
  </si>
  <si>
    <t xml:space="preserve">- -- Ningún trámite y/o procedimiento administrativo
</t>
  </si>
  <si>
    <t xml:space="preserve">- Todos los procesos en el Sistema de Gestión de Calidad
</t>
  </si>
  <si>
    <t>Sin asociación</t>
  </si>
  <si>
    <t>No aplica</t>
  </si>
  <si>
    <t>El proceso estima que el riesgo se ubica en una zona moderado, debido a que la frecuencia con la que se realizó la actividad clave asociada al riesgo se presentó 53 veces en el último año, sin embargo, ante su materialización, podrían presentarse efectos significativos, en el pago de indemnizaciones por acciones legales en los procesos disciplinarios.</t>
  </si>
  <si>
    <t>Bajo</t>
  </si>
  <si>
    <t>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t>
  </si>
  <si>
    <t>Aceptar</t>
  </si>
  <si>
    <t xml:space="preserve">
</t>
  </si>
  <si>
    <t xml:space="preserve">- Reportar el riesgo materializado de Posibilidad de afectación económica (o presupuestal) por fallo judicial en contra de los intereses de la entidad, debido a errores (fallas o deficiencias) en el trámite de los procesos disciplinarios  en el informe de monitoreo a la Oficina Asesora de Planeación.
- Analizar la falla o error presentado (causas y consecuencias).
- Proyectar y suscribir la decisión que subsane la falla o error presentado.
- Comunicar a la Oficina Jurídica con el fin de analizar si hay lugar a iniciar alguna acción judicial en contra del funcionario que eventualmente haya dado lugar al fallo que condenó a la Entidad.
- Actualizar el riesgo Posibilidad de afectación económica (o presupuestal) por fallo judicial en contra de los intereses de la entidad, debido a errores (fallas o deficiencias) en el trámite de los procesos disciplinarios </t>
  </si>
  <si>
    <t>- Oficina de Control Disciplinario Interno, Oficina Jurídica, Despacho de la Secretaría General.
- Profesionales, Jefe Oficina de Control Disciplinario Interno, Jefe Oficina Jurídica y/o Asesor del Despacho de la Secretaría General.
- Profesionales, Jefe Oficina de Control Disciplinario Interno, Jefe Oficina Jurídica y/o Asesor del Despacho de la Secretaría General.
- Jefe de la Oficina de Control Disciplinario Interno, Jefe de la Oficina Jurídica y/o Asesor del Despacho de la Secretaría General.
- Oficina de Control Disciplinario Interno, Oficina Jurídica, Despacho de la Secretaría General.</t>
  </si>
  <si>
    <t>- Reporte de monitoreo indicando la materialización del riesgo de Posibilidad de afectación económica (o presupuestal) por fallo judicial en contra de los intereses de la entidad, debido a errores (fallas o deficiencias) en el trámite de los procesos disciplinarios 
- Acta de reunión con el análisis y plan de acción a seguir para subsanar el correspondiente error.
- Auto o decisión subsanando el error y/o falla procedimental.
- Memorando comunicando a la Oficina Jurídica.
- Riesgo de Posibilidad de afectación económica (o presupuestal) por fallo judicial en contra de los intereses de la entidad, debido a errores (fallas o deficiencias) en el trámite de los procesos disciplinarios , actualizado.</t>
  </si>
  <si>
    <t xml:space="preserve">
Análisis antes de controles
Establecimiento de controles
</t>
  </si>
  <si>
    <t>Se actualiza el número de veces de ejecución de la actividad clave asociada al riesgo para la última vigencia, desde el 1 de enero al 22 de noviembre de 2023.
Se eliminan los controles asociados al Proceso Disciplinario Verbal” Código 2210113-PR-008, Versión 012.</t>
  </si>
  <si>
    <t>Linda Katherine Chingate Velez</t>
  </si>
  <si>
    <t>Heidy Yobanna Moreno Moreno</t>
  </si>
  <si>
    <t>CREADO Control Disciplinario_2023</t>
  </si>
  <si>
    <t>Falta crear los demás roles aparte de Cesar</t>
  </si>
  <si>
    <t>CREADO</t>
  </si>
  <si>
    <t>Listo para gestión y corrupción</t>
  </si>
  <si>
    <t>No se puede asociar varias actividades clave</t>
  </si>
  <si>
    <t>OK</t>
  </si>
  <si>
    <t>CONTROL DE CAMBIOS
Conforme al memorando 3-2022-34238 del 2 de diciembre de 2022, se realizó el cargue de este riesgo en DARUMA con las siguientes novedades: 
•	Aspectos: Identificación del riesgo, análisis de controles y tratamiento del riesgo
•	Cambios: Se actualiza el contexto del proceso. Se actualiza la actividad clave según la nueva ficha de caracterización del proceso. Se actualizan las causas internas y consecuencias. Se incluyen los controles preventivos y detectivos relacionados con los procedimientos aplicación de la etapa de instrucción, aplicación de la etapa de juzgamiento juicio ordinario, aplicación de la etapa de juzgamiento juicio verbal y aplicación segunda instancia. Se ajustan los controles correctivos, el plan de contingencia, incluyendo a la Oficina Jurídica y al Despacho de la Secretaría General.
•	Memorando:</t>
  </si>
  <si>
    <t>Adelantar los procesos disciplinarios en etapa de instrucción
Adelantar los procesos disciplinarios según el procedimiento ordinario (Ley 734 de 2002)</t>
  </si>
  <si>
    <t>Posibilidad de afectación reputacional por sanción de un ente de control y otro ente regulador en materia disciplinaria, debido a incumplimiento legal ante la revelación de información reservada en el desarrollo de las etapas de indagación preliminar, indagación previa e investigación disciplinaria.</t>
  </si>
  <si>
    <t xml:space="preserve">- Alta rotación de personal generando retrasos en la curva de aprendizaje.
- Dificultades en la transferencia de conocimiento entre los servidores que se vinculan y retiran de la entidad.
- Los expedientes no cuentan con la custodia adecuada y/o descuido de los/as servidores/as en el manejo de información reservada.
</t>
  </si>
  <si>
    <t xml:space="preserve">- Ataques informáticos a la Infraestructura de la entidad. 
- Presiones o motivaciones individuales, sociales o colectivas que inciten a realizar conductas contrarias al deber ser.
- Presión o exigencias por parte de personas interesadas o motivación individual en el resultado del proceso disciplinario.
</t>
  </si>
  <si>
    <t xml:space="preserve">- Daño a la imagen reputacional de la entidad por incumplimiento a los lineamientos fijados por la Constitución Política, el Código Único Disciplinario y el Código General Disciplinario.
- Investigaciones disciplinarias por violación a la reserva sumarial
- Posible violación al principio de independencia de la autoridad disciplinaria, por eventual injerencia de terceros.
</t>
  </si>
  <si>
    <t>El proceso estima que el riesgo se ubica en una zona moderado, debido a que la frecuencia con la que se realizó la actividad clave asociada al riesgo se presentó 53 veces en el último año, sin embargo, ante su materialización, podrían presentarse efectos significativos, en la imagen de la Entidad a nivel local.</t>
  </si>
  <si>
    <t>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t>
  </si>
  <si>
    <t>- Reportar el riesgo materializado de Posibilidad de afectación reputacional por sanción de un ente de control y otro ente regulador en materia disciplinaria, debido a incumplimiento legal ante la revelación de información reservada en el desarrollo de las etapas de indagación preliminar, indagación previa e investigación disciplinaria. en el informe de monitoreo a la Oficina Asesora de Planeación.
- Adelantar las actuaciones disciplinarias en contra del funcionario que reveló la información reservada
- Reasignar el expediente disciplinario a otro profesional de la Oficina de Control Disciplinario Interno, con el fin de continuar con el proceso.
- Actualizar el riesgo Posibilidad de afectación reputacional por sanción de un ente de control y otro ente regulador en materia disciplinaria, debido a incumplimiento legal ante la revelación de información reservada en el desarrollo de las etapas de indagación preliminar, indagación previa e investigación disciplinaria.</t>
  </si>
  <si>
    <t>- Oficina de Control Disciplinario Interno.
- Jefe de la Oficina de Control Disciplinario Interno
- Jefe de la Oficina de Control Disciplinario Interno
- Oficina de Control Disciplinario Interno.</t>
  </si>
  <si>
    <t>- Reporte de monitoreo indicando la materialización del riesgo de Posibilidad de afectación reputacional por sanción de un ente de control y otro ente regulador en materia disciplinaria, debido a incumplimiento legal ante la revelación de información reservada en el desarrollo de las etapas de indagación preliminar, indagación previa e investigación disciplinaria.
- Auto de indagación previa o investigación disciplinaria en contra del funcionario que reveló la información reservada.
- Acta de reparto reasignando el expediente disciplinario a otro profesional.
- Riesgo de Posibilidad de afectación reputacional por sanción de un ente de control y otro ente regulador en materia disciplinaria, debido a incumplimiento legal ante la revelación de información reservada en el desarrollo de las etapas de indagación preliminar, indagación previa e investigación disciplinaria., actualizado.</t>
  </si>
  <si>
    <t>CONTROL DE CAMBIOS
Conforme al memorando 3-2022-34238 del 2 de diciembre de 2022, se realizó el cargue de este riesgo en DARUMA con las siguientes novedades: 
•	Aspectos: Identificación del riesgo, análisis de controles y tratamiento del riesgo
•	Cambios: Se actualiza el contexto del proceso. Se actualiza la actividad clave según la nueva ficha de caracterización del proceso. Se actualiza las causas internas y consecuencias. Se incluyen un detectivo relacionado con el procedimiento de aplicación de la etapa de instrucción. Se ajustan los controles correctivos y el plan de contingencia, ajustando el nombre del responsable al Jefe de la Oficina de Control Disciplinario Interno
•	Memorando:</t>
  </si>
  <si>
    <t>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t>
  </si>
  <si>
    <t xml:space="preserve">- Alta rotación de personal generando retrasos en la curva de aprendizaje.
- Dificultades en la transferencia de conocimiento entre los servidores que se vinculan y retiran de la entidad.
- Presentarse una situación de conflicto de interés y no manifestarlo.
</t>
  </si>
  <si>
    <t xml:space="preserve">- Presiones o motivaciones individuales, sociales o colectivas que inciten a realizar conductas contrarias al deber ser.
- Presión o exigencias por parte de personas interesadas o motivación individual en el resultado del proceso disciplinario.
</t>
  </si>
  <si>
    <t xml:space="preserve">- Configuración y decreto de la prescripción y/o caducidad de la acción disciplinaria.
- Daño a la imagen reputacional por impunidad disciplinaria.
- Investigación disciplinaria por parte de un ente de control que corresponda por eventual impunidad disciplinaria.
</t>
  </si>
  <si>
    <t>Alto</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</si>
  <si>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</si>
  <si>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</si>
  <si>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Reducir</t>
  </si>
  <si>
    <t>- Oficina de Control Disciplinario Interno, Oficina Jurídica y Despacho de la Secretaría General.
- Jefe Oficina de Control Disciplinario Interno.
- Jefe de la Oficina de Control Disciplinario Interno, Jefe de la Oficina Jurídica y/o Despacho de la Secretaría General.
- Oficina de Control Disciplinario Interno, Oficina Jurídica y Despacho de la Secretaría General.</t>
  </si>
  <si>
    <t>- Notificación realizada del presunto hecho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al operador disciplinario, y reporte de monitoreo a la Oficina Asesora de Planeación en caso que el riesgo tenga fallo definitivo.
- Investigación disciplinaria en contra del funcionario que dio lugar a la configuración de la prescripción y/o caducidad.
- Acta de reparto reasignando el expediente disciplinario a otro profesional, autos y comunicaciones de las actuaciones derivadas de la declaratoria de prescripción y/o caducidad.
- Riesgo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actualizado.</t>
  </si>
  <si>
    <t xml:space="preserve">
Establecimiento de controles
Tratamiento del riesgo</t>
  </si>
  <si>
    <t>Se eliminan los controles asociados al Proceso Disciplinario Verbal” Código 2210113-PR-008, Versión 012.
Se formulan acciones de Tratamiento a 2024</t>
  </si>
  <si>
    <t>No se ven las calificaciones dadas a la encuesta</t>
  </si>
  <si>
    <t>CONTROL DE CAMBIOS
Conforme al memorando 3-2022-34238 del 2 de diciembre de 2022, se realizó el cargue de este riesgo en DARUMA con las siguientes novedades: 
•	Aspectos: Identificación del riesgo, análisis de controles y tratamiento del riesgo
•	Cambios: Se actualiza el contexto del proceso. Se actualiza la actividad clave según la nueva ficha de caracterización del proceso. Se actualiza las causas internas. Se incluyen los controles preventivos y detectivos relacionados con los procedimientos aplicación de la etapa de instrucción, aplicación de la etapa de juzgamiento juicio ordinario, aplicación de la etapa de juzgamiento juicio verbal y aplicación segunda instancia. Se ajustan los controles correctivos, el plan de contingencia, incluyendo a la Oficina Jurídica y al Despacho de la Secretaría General. Se definen las acciones de tratamiento a 2023 por ser un riesgo de corrupción.
•	Memorando:</t>
  </si>
  <si>
    <t>Formular, implementar, hacer monitoreo y seguimiento a las políticas públicas competencia de la Secretaría General, a los planes institucionales, a los proyectos de inversión, y gestionar el presupuesto de inversión mediante la definición de orientaciones, metodologías, la retroalimentación, acompañamiento y articulación a las dependencias de la entidad con el fin de cumplir el logro de la misión y los objetivos institucionales, en el marco de una cultura transparencia.</t>
  </si>
  <si>
    <t>Inicia con la revisión de lineamientos de origen interno y externo, levantamiento, análisis y procesamiento de información en materia de presupuesto, políticas, planes, proyectos continua con la generación de orientaciones, la aplicación de herramientas para la formulación, implementación y consolidación de planes, presupuesto, proyectos de inversión y políticas públicas, y termina con el seguimiento de las mismas, reporte, y retroalimentación a las instancias competentes, con el fin de tomar de decisiones, así como emprender acciones de prevención.</t>
  </si>
  <si>
    <t>Formular y realizar seguimiento de los planes estratégicos, institucionales y el Plan Estratégico Sectorial
Formular y realizar seguimiento a proyectos de inversión de la Secretaría General
Gestionar el presupuesto de inversión
Gestionar las políticas públicas distritales de competencia de la Secretaría General
Fase (actividad): Diseñar e implementar una estrategia para el monitoreo del cumplimiento de las metas del Plan Distrital de Desarrollo y las acciones de políticas públicas distritales a cargo de la Entidad.</t>
  </si>
  <si>
    <t>Posibilidad de afectación económica (o presupuestal) por decisión (sanción) de un organismo de control u otra entidad, debido a incumplimiento parcial de compromisos en la ejecución de la planeación institucional y la ejecución presupuestal</t>
  </si>
  <si>
    <t>Oficina Asesora de Planeación
Oficina de Tecnologías de la Información y las Comunicaciones</t>
  </si>
  <si>
    <t xml:space="preserve">- Falta de mayor divulgación en todos los niveles de la Organización, frente al cumplimiento de las metas, programas y proyectos.
- La información de entrada que se requiere para formular o actualizar la planeación institucional no es suficiente, clara, completa o de calidad.
- Alta rotación de personal generando retrasos en la curva de aprendizaje.
</t>
  </si>
  <si>
    <t xml:space="preserve">- La variabilidad en las prioridades de la entidad y de la ciudad que impacta en la planeación institucional
-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 Variaciones, declaración de estados de emergencia nacional, cambios inesperados en el contexto político, normativo y legal, que afecten  la operación de la Entidad y la prestación del servicio.
</t>
  </si>
  <si>
    <t xml:space="preserve">- Afectación financiera que impacte el presupuesto de la entidad
- Aplicación de medidas de control (sanciones)
- Incumplimiento al no alcanzar las metas de Plan Distrital de Desarrollo
</t>
  </si>
  <si>
    <t>16. Paz, justicia e instituciones sólidas</t>
  </si>
  <si>
    <t>7873 Fortalecimiento de la capacidad institucional de la Secretaría General</t>
  </si>
  <si>
    <t>Se determina la probabilidad baja teniendo en cuenta que se realiza el seguimiento mensualmente a la planeación institucional de la entidad  y no se ha presentado afectaciones económicas por decisiones o sanciones de entes de control  en los últimos  5 años. El impacto mayor obedece a que de materializarse generaría sanciones por parte de un ente  de control u otro ente regulador. La valoración antes de controles es alta.</t>
  </si>
  <si>
    <t>Se determina la probabilidad de ocurrencia de este riesgo como  "muy baja", teniendo en cuenta que se definieron 12 controles (7 preventivos) (5 detectivos)  y ante su materialización, podrían disminuirse los efectos, aplicando las acciones de contingencia.</t>
  </si>
  <si>
    <t>- Reportar el riesgo materializado de Posibilidad de afectación económica (o presupuestal) por decisión (sanción) de un organismo de control u otra entidad, debido a incumplimiento parcial de compromisos en la ejecución de la planeación institucional y la ejecución presupuestal en el informe de monitoreo a la Oficina Asesora de Planeación.
- Solicitar a cada dependencia líder de los  Planes Institucionales,  política o proyecto de inversión, en el que se haya materializado el riesgo, la modificación de los Planes políticas o proyectos, de acuerdo con los lineamientos de la Oficina Asesora de Planeación
- Verificar que se realizaron los ajustes de modificación en los planes, políticas o proyectos de acuerdo con los lineamientos establecidos
- Presentar los  avances en la ejecución de la planeación institucional y presupuestal al Comité Institucional de Gestión y Desempeño
- Actualizar el riesgo Posibilidad de afectación económica (o presupuestal) por decisión (sanción) de un organismo de control u otra entidad, debido a incumplimiento parcial de compromisos en la ejecución de la planeación institucional y la ejecución presupuestal</t>
  </si>
  <si>
    <t>- Oficina Asesora de Planeación
Oficina de Tecnologías de la Información y las Comunicaciones
- Jefe Oficina Asesora de Planeación
- Los profesionales de la  Oficina Asesora de Planeación
- Jefe Oficina Asesora de Planeación
- Oficina Asesora de Planeación
Oficina de Tecnologías de la Información y las Comunicaciones</t>
  </si>
  <si>
    <t>- Reporte de monitoreo indicando la materialización del riesgo de Posibilidad de afectación económica (o presupuestal) por decisión (sanción) de un organismo de control u otra entidad, debido a incumplimiento parcial de compromisos en la ejecución de la planeación institucional y la ejecución presupuestal
- Memorando de solicitud de ajustes de la planeación institucional
- Evidencia de reunión de revisión o retroalimentación al proceso, proyecto o política 
- Acta de reunión de  comité institucional de Gestión y Desempeño
- Riesgo de Posibilidad de afectación económica (o presupuestal) por decisión (sanción) de un organismo de control u otra entidad, debido a incumplimiento parcial de compromisos en la ejecución de la planeación institucional y la ejecución presupuestal, actualizado.</t>
  </si>
  <si>
    <t xml:space="preserve">
Establecimiento de controles
</t>
  </si>
  <si>
    <t>Se ajustó el control asociado al procedimiento 4202000-PR-370 Gestión de políticas públicas distritales de competencia de la Secretaría General, teniendo en cuenta que el procedimiento se actualizó.</t>
  </si>
  <si>
    <t>Sebastián Moreno</t>
  </si>
  <si>
    <t>Bibiana Cardozo</t>
  </si>
  <si>
    <t>CREADO
Direccionamiento Estratégico_2023</t>
  </si>
  <si>
    <t>Listo para gestión</t>
  </si>
  <si>
    <t>Al colocar más de una fase del proyecto, una de ellas se elimina y no es visible en el show ni la lupa</t>
  </si>
  <si>
    <t>CONTROL DE CAMBIOS
Conforme al memorando 3-2022-35997 del 16 de diciembre de 2022, se realizó el cargue de este riesgo en DARUMA con las siguientes novedades: 
•	Aspectos: Identificación del riesgo y análisis de controles
•	Cambios: Se actualizó la actividad clave del proceso. Se incluyeron controles que mitigan la materialización del riesgo asociados a los procedimientos Elaboración y Seguimiento del Plan Estratégico de TI basado en la arquitectura empresarial (4204000-PR-116), Gestión de Bienestar e Incentivos ( 2211300-PR-163) , Gestión Organizacional (2211300-PR-221),  Gestión de Peligros, Riesgos y Amenazas (4232000-PR-372) y  Gestión de la Formación y la Capacitación (4232000-PR-164).
•	Memorando:</t>
  </si>
  <si>
    <t>Formular y realizar seguimiento de los planes estratégicos, institucionales y el Plan Estratégico Sectorial
Formular y realizar seguimiento a proyectos de inversión de la Secretaría General
Gestionar el presupuesto de inversión
Gestionar las políticas públicas distritales de competencia de la Secretaría General
Fase (componente): Fortalecer la planeación institucional de la Entidad de acuerdo con las necesidades y nuevas realidades, soportada en un esquema de medición, seguimiento y mejora continua.</t>
  </si>
  <si>
    <t>Posibilidad de afectación reputacional por pérdida de credibilidad de los grupos de valor y partes interesadas, debido a errores fallas o deficiencias  en  la formulación y actualización de la planeación institucional</t>
  </si>
  <si>
    <t>Se determinó la probabilidad baja  ya que la planeación institucional es susceptible de actualizar en diferentes meses del año, involucrando varios planes operativos como el Plan de Acción Institucional, Plan de Acción Integrado, Plan de Adecuación y Sostenibilidad del MIPG, Plan Anticorrupción y de Atención al Ciudadano, entre otros.  El impacto (4 mayor) obedece a que éste riesgo podría generar incumplimiento de metas de gobierno y los objetivos  institucionales. La valoración antes de controles es alta.</t>
  </si>
  <si>
    <t>- Reportar el riesgo materializado de Posibilidad de afectación reputacional por pérdida de credibilidad de los grupos de valor y partes interesadas, debido a errores fallas o deficiencias  en  la formulación y actualización de la planeación institucional en el informe de monitoreo a la Oficina Asesora de Planeación.
- Solicitar a cada dependencia líder de los  Planes Institucionales,  política o proyecto de inversión, en el que se haya materializado el riesgo, la modificación de los Planes políticas o proyectos, de acuerdo con los lineamientos de la Oficina Asesora de Planeación
- Verificar que se realizaron los ajustes de modificación en los planes, políticas o proyectos de acuerdo con los lineamientos establecidos
- Definir  una estrategia de comunicación para informar la situación y las decisiones tomadas o acciones emprendidas para subsanarlas.
- Actualizar el riesgo Posibilidad de afectación reputacional por pérdida de credibilidad de los grupos de valor y partes interesadas, debido a errores fallas o deficiencias  en  la formulación y actualización de la planeación institucional</t>
  </si>
  <si>
    <t>- Reporte de monitoreo indicando la materialización del riesgo de Posibilidad de afectación reputacional por pérdida de credibilidad de los grupos de valor y partes interesadas, debido a errores fallas o deficiencias  en  la formulación y actualización de la planeación institucional
- Memorando de solicitud de ajustes de la planeación institucional
- Evidencia de reunión de revisión o retroalimentación al proceso, proyecto o política 
- Evidencia de la estrategia de comunicación implementada
- Riesgo de Posibilidad de afectación reputacional por pérdida de credibilidad de los grupos de valor y partes interesadas, debido a errores fallas o deficiencias  en  la formulación y actualización de la planeación institucional, actualizado.</t>
  </si>
  <si>
    <t xml:space="preserve">Se ajustó el control asociado al procedimiento 4202000-PR-370 Gestión de políticas públicas distritales de competencia de la Secretaría General, teniendo en cuenta que el procedimiento se actualizó.
</t>
  </si>
  <si>
    <t>Evaluación del Sistema de Control Interno</t>
  </si>
  <si>
    <t>Evaluar de manera independiente y objetiva el Sistema de Control Interno de la Secretaría General de la Alcaldía Mayor de Bogotá, mediante la realización de auditorías internas de gestión y de calidad, seguimientos e informes de ley programados en el Plan de Anual de Auditorias, y la atención a organismos de control, con el propósito de contribuir al mejoramiento continuo de la gestión institucional.</t>
  </si>
  <si>
    <t>Inicia con la definición del Plan Anual de Auditorias, continúa con la ejecución de las auditorías internas de gestión y de calidad, seguimientos e informes de ley, y la atención a organismos de control, termina con la generación de los informes resultado de las auditorias, seguimiento a la implementación de acciones de mejora y emisión de alertas tempranas para prevenir su incumplimiento (excepto de auditorías de calidad).</t>
  </si>
  <si>
    <t>Ejecutar las auditorías internas de gestión, seguimientos y realizar informes de ley</t>
  </si>
  <si>
    <t>Posibilidad de afectación reputacional por la no detección de desviaciones críticas en la muestra establecida para las unidades auditables, debido a errores en la aplicación de los controles claves del proceso auditor</t>
  </si>
  <si>
    <t xml:space="preserve">- Errores en la aplicación de controles claves del procedimiento de auditoria
- Debilidad de las estrategias de sensibilización y apropiación de las normas, directrices, modelos y sistemas
</t>
  </si>
  <si>
    <t xml:space="preserve">- Constante actualización de directrices Nacionales y Distritales, que puedan afectar o limitar el proceso auditor
</t>
  </si>
  <si>
    <t xml:space="preserve">- Pérdida de confianza en la función de auditoria interna de gestión
</t>
  </si>
  <si>
    <t>El proceso estima que el riesgo se ubica en una zona moderado, debido a que la frecuencia con la que se realiza la actividad clave asociada al riesgo se presenta aproximadamente 12 veces al año, sin embargo, ante su materialización, podrían presentarse efectos significativos en la idoneidad del equipo auditor</t>
  </si>
  <si>
    <t>- Reportar el riesgo materializado de  Posibilidad de afectación reputacional por la no detección de desviaciones críticas en la muestra establecida para las unidades auditables, debido a errores en la aplicación de los controles claves del proceso auditor en el informe de monitoreo a la Oficina Asesora de Planeación.
- Generar Plan de mejoramiento para la OCI
- Ajustar el informe de auditoria, según las objeciones válidas del líder del proceso auditado
- Actualizar el riesgo  Posibilidad de afectación reputacional por la no detección de desviaciones críticas en la muestra establecida para las unidades auditables, debido a errores en la aplicación de los controles claves del proceso auditor</t>
  </si>
  <si>
    <t>- Oficina de Control Interno
- Jefe de la Oficina de Control Interno
- Jefe de la Oficina de Control Interno
- Oficina de Control Interno</t>
  </si>
  <si>
    <t>- Reporte de monitoreo indicando la materialización del riesgo de  Posibilidad de afectación reputacional por la no detección de desviaciones críticas en la muestra establecida para las unidades auditables, debido a errores en la aplicación de los controles claves del proceso auditor
- Plan de mejoramiento
- Informe ajustado
- Riesgo de  Posibilidad de afectación reputacional por la no detección de desviaciones críticas en la muestra establecida para las unidades auditables, debido a errores en la aplicación de los controles claves del proceso auditor, actualizado.</t>
  </si>
  <si>
    <t>Se ajusta la redacción del control detectivo.</t>
  </si>
  <si>
    <t>Kelly Mireya Correa</t>
  </si>
  <si>
    <t>Jorge Eliecer Gómez</t>
  </si>
  <si>
    <t>CREADO
Evaluación del Sistema de Control Interno_2023</t>
  </si>
  <si>
    <t>CONTROL DE CAMBIOS
Conforme al memorando 3-2022-35997 del 16 de diciembre de 2022, se realizó el cargue de este riesgo en DARUMA con las siguientes novedades: 
•	Aspectos: Identificación del riesgo y análisis de controles
•	Cambios: Se ajusta la matriz DOFA. Se asocia el riesgo a la nueva estructura del proceso. Se ajusta la definición de controles.
•	Memorando:</t>
  </si>
  <si>
    <t>Ejecutar las auditorías internas de gestión, seguimientos y realizar informes de ley </t>
  </si>
  <si>
    <t>Posibilidad de afectación reputacional por sanción disciplinaria de una instancia competente o de un ente de control o regulador, debido a resultados y conclusiones ajustadas a intereses propios o de un tercero, como producto de las evaluaciones de auditoría practicadas.</t>
  </si>
  <si>
    <t xml:space="preserve">- Debilidades en el proceder ético del auditor
- Debilidad de las estrategias de sensibilización y apropiación de las normas, directrices, modelos y sistemas
</t>
  </si>
  <si>
    <t xml:space="preserve">- Pérdida de confianza de la labor de la Oficina de Control Interno
</t>
  </si>
  <si>
    <t xml:space="preserve">-  Realizar un (1) taller interno de fortalecimiento de la ética del auditor.
</t>
  </si>
  <si>
    <t xml:space="preserve">- Jefe de la Oficina de Control Interno
</t>
  </si>
  <si>
    <t xml:space="preserve">01/08/2024
</t>
  </si>
  <si>
    <t xml:space="preserve">31/08/2024
</t>
  </si>
  <si>
    <t>- Reportar el presunto hecho de Posibilidad de afectación reputacional por sanción disciplinaria de una instancia competente o de un ente de control o regulador debido a resultados y conclusiones ajustadas a intereses propios o de un tercero, como producto de las evaluaciones de auditoría practicadas. al operador disciplinario, y a la Oficina Asesora de Planeación en el informe de monitoreo en caso que tenga fallo.
- Retirar al auditor del trabajo que está realizando, si durante esa auditoria se materializa el riesgo
- Actualizar el riesgo Posibilidad de afectación reputacional por sanción disciplinaria de una instancia competente o de un ente de control o regulador debido a resultados y conclusiones ajustadas a intereses propios o de un tercero, como producto de las evaluaciones de auditoría practicadas.</t>
  </si>
  <si>
    <t>- Oficina de Control Interno
- Jefe de la Oficina de Control Interno
- Oficina de Control Interno</t>
  </si>
  <si>
    <t>- Notificación realizada del presunto hecho de Posibilidad de afectación reputacional por sanción disciplinaria de una instancia competente o de un ente de control o regulador debido a resultados y conclusiones ajustadas a intereses propios o de un tercero, como producto de las evaluaciones de auditoría practicadas. al operador disciplinario, y reporte de monitoreo a la Oficina Asesora de Planeación en caso que el riesgo tenga fallo definitivo.
- Comunicación de la reasignación
- Riesgo de Posibilidad de afectación reputacional por sanción disciplinaria de una instancia competente o de un ente de control o regulador debido a resultados y conclusiones ajustadas a intereses propios o de un tercero, como producto de las evaluaciones de auditoría practicadas., actualizado.</t>
  </si>
  <si>
    <t>Identificación del riesgo
Establecimiento de controles
Tratamiento del riesgo</t>
  </si>
  <si>
    <t>Se realizó ajuste en la redacción del riesgo para enfocarlo en las conclusiones ajustadas para intereses propios o de terceros, en el resultado de las auditorías
Se incluyó control detectivo para el riesgo.
Se formula la propuesta de acción de tratamiento del riesgo a 2024.</t>
  </si>
  <si>
    <t>Ok</t>
  </si>
  <si>
    <t>CONTROL DE CAMBIOS
Conforme al memorando 3-2022-35997 del 16 de diciembre de 2022, se realizó el cargue de este riesgo en DARUMA con las siguientes novedades: 
•	Aspectos: Identificación del riesgo, análisis de controles y tratamiento del riesgo
•	Cambios: Se ajusta la matriz DOFA. Se asocia el riesgo a la nueva estructura del proceso. Se ajusta la definición de controles. Se define la propuesta de acciones de tratamiento 2023.
•	Memorando:</t>
  </si>
  <si>
    <t>Fortalecimiento de la Gestión Pública</t>
  </si>
  <si>
    <t>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t>
  </si>
  <si>
    <t>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t>
  </si>
  <si>
    <t>Subsecretario(a) Distrital de Fortalecimiento Institucional</t>
  </si>
  <si>
    <t xml:space="preserve">Diseñar y emitir lineamientos, desarrollar estrategias, brindar, prestar servicios y realizar análisis, estudios e investigaciones para el fortalecimiento de la gestión pública distrital   </t>
  </si>
  <si>
    <t>Posibilidad de afectación reputacional por no lograr fortalecer la administración y la gestión pública distrital, debido a deficiencias al planificar, diseñar y/o orientar las estrategias para el fortalecimiento de la administración y la gestión pública distrital</t>
  </si>
  <si>
    <t xml:space="preserve">- Inadecuada planeación de la estrategia, que conlleva a cambios de último momento o incumplimientos en el plan de trabajo o cronograma.
- Cambios internos (administrativos y rotación de personal) que impacta la continuidad en la implementación de las estrategias y la transferencia del conocimiento.
- Falencias u omisiones al momento de revisar los contenidos de las estrategias 
- Falta de seguimiento a la adecuada y oportuna ejecución del plan de trabajo de las estrategias. 
</t>
  </si>
  <si>
    <t xml:space="preserve">- Falta de continuidad en los programas y proyectos entre administraciones
</t>
  </si>
  <si>
    <t xml:space="preserve">- Imagen institucional perjudicada ante las otras entidades del distrito debido al desarrollo de estrategias que no apliquen a todas las entidades o no generen valor agregado a las mismas.
- Incumplimiento en las metas y objetivos institucionales.
- Insatisfacción de los usuarios que participan en la implementación de la estrategia.
- Generación de reprocesos en las entidades y organismos por falta de articulación entre las entidades líderes de políticas.
- Afectación en la  transferencia del conocimiento de las estrategias.
</t>
  </si>
  <si>
    <t xml:space="preserve">- Procesos misionales en el Sistema de Gestión de Calidad
</t>
  </si>
  <si>
    <t>En cuanto a la probabilidad se obtiene una valoración baja(2), dado a que en la vigencia se llevaron a cabo 7 estrategias, y en cuanto al impacto se obtiene una valoración menor(2), dado que puede verse afectada la imagen institucional a nivel regional por hechos que afectan a algunos usuarios o ciudadanos. En consecuencia la zona resultante quedo en Moderado.</t>
  </si>
  <si>
    <t>- Reportar el riesgo materializado de Posibilidad de afectación reputacional por no lograr fortalecer la administración y la gestión pública distrital, debido a deficiencias al planificar, diseñar y/o orientar las estrategias para el fortalecimiento de la administración y la gestión pública distrital en el informe de monitoreo a la Oficina Asesora de Planeación.
- Realiza mesas de trabajo para revisar el documento técnico de la estrategia frente a los parámetros establecidos e informe a los respectivos profesionales											
- Actualizar el mapa de riesgos Fortalecimiento de la Gestión Pública
- Actualizar el riesgo Posibilidad de afectación reputacional por no lograr fortalecer la administración y la gestión pública distrital, debido a deficiencias al planificar, diseñar y/o orientar las estrategias para el fortalecimiento de la administración y la gestión pública distrital</t>
  </si>
  <si>
    <t>- Dirección Distrital de Desarrollo  Institucional
- El Director(a) y/o Subdirector(a) Técnico (a) de Desarrollo Institucional
- Subsecretario(a) Distrital de Fortalecimiento Institucional
- Dirección Distrital de Desarrollo  Institucional</t>
  </si>
  <si>
    <t>- Reporte de monitoreo indicando la materialización del riesgo de Posibilidad de afectación reputacional por no lograr fortalecer la administración y la gestión pública distrital, debido a deficiencias al planificar, diseñar y/o orientar las estrategias para el fortalecimiento de la administración y la gestión pública distrital
-  Documento de estrategia aprobado, Evidencia de reunión y Registro de asistencia																								
- Mapa de riesgo  Fortalecimiento de la Gestión Pública, actualizado.
- Riesgo de Posibilidad de afectación reputacional por no lograr fortalecer la administración y la gestión pública distrital, debido a deficiencias al planificar, diseñar y/o orientar las estrategias para el fortalecimiento de la administración y la gestión pública distrital, actualizado.</t>
  </si>
  <si>
    <t xml:space="preserve">Identificación del riesgo
Análisis antes de controles
</t>
  </si>
  <si>
    <t>Se realizaron  ajustes en las causas internas y externas, que aplican directamente al riesgo.
Se actualizaron los centros de costo de los documentos asociados, en las actividades de control del riesgo.  
Se ajusta el contexto del proceso.
Se realizó ajuste en la valoración de la probabilidad del riesgo antes de controles, pasando de Bajo a Moderado</t>
  </si>
  <si>
    <t>Linda Reales</t>
  </si>
  <si>
    <t>Alvaro Arias Cruz</t>
  </si>
  <si>
    <t>CREADO
Fortalecimiento de la Gestión Pública_2023</t>
  </si>
  <si>
    <t>CONTROL DE CAMBIOS
Conforme al memorando 3-2022-34211 del 2 de diciembre de 2022, se realizó el cargue de este riesgo en DARUMA con las siguientes novedades: 
•	Aspectos: Identificación del riesgo y tratamiento del riesgo
•	Cambios: Se asocia el riesgo al nuevo Mapa de procesos de la Secretaría General.
•	Memorando:</t>
  </si>
  <si>
    <t>Diseñar y emitir lineamientos, desarrollar estrategias, brindar, prestar servicios y realizar análisis, estudios e investigaciones para el fortalecimiento de la gestión pública distrital.</t>
  </si>
  <si>
    <t>Posibilidad de afectación reputacional por no lograr fortalecer la administración y la gestión pública distrital, debido a deficiencias al planificar, diseñar y/o ejecutar los cursos y/o diplomados de formación</t>
  </si>
  <si>
    <t xml:space="preserve">- Necesidad permanente de actualización de los contenidos temáticos de los cursos y/o diplomados de formación.
- La plataforma actual donde se desarrollan las ofertas de formación virtual en ocasiones presenta fallas o inconsistencias.
- Falta de seguimiento al cumplimiento del plan de trabajo o cronograma de los cursos y/o diplomados de formación 
- La plataforma actual donde se desarrollan las ofertas de formación virtual no se ajusta a soluciones flexibles y de última tecnología.
</t>
  </si>
  <si>
    <t xml:space="preserve">- Inestabilidad de la conectividad, no disponibilidad de servidores de información y vulnerabilidad en la seguridad informática, para garantizar la correcta prestación del servicio "Programas de formación virtual para servidores públicos del Distrito Capital".
</t>
  </si>
  <si>
    <t xml:space="preserve">-  Imagen institucional perjudicada ante las otras entidades del distrito.
- Deficiencia en la formación de los servidores públicos y por ende en el fortalecimiento de la gestión del distrito.  
- Afectación en la cobertura de la oferta de los cursos y/o diplomados de formación.
- Afectación a la prestación del servicio "Programas de formación virtual para servidores públicos del Distrito Capital"
- Insatisfacción de los usuarios que acceden a la oferta de cursos y/o diplomados de formación.
-  Incumplimiento en las metas y objetivos institucionales. 
-  Disminución de recursos por la no ejecución presupuestal prevista para el desarrollo y ejecución de los cursos y/o diplomados de formación.
</t>
  </si>
  <si>
    <t xml:space="preserve">- Programa de Formación virtual para servidores públicos del Distrito Capital (OPA)
</t>
  </si>
  <si>
    <t xml:space="preserve">- Procesos misionales y estratégicos misionales en el Sistema de Gestión de Calidad
</t>
  </si>
  <si>
    <t>El proceso estima que el riesgo se ubica en una zona moderado, debido a que la frecuencia con la que se realizó la actividad clave asociada al riesgo se presentó 12 veces en el último año, sin embargo, ante su materialización, podrían presentarse efectos significativos, en la imagen.</t>
  </si>
  <si>
    <t>- Reportar el riesgo materializado de Posibilidad de afectación reputacional por no lograr fortalecer la administración y la gestión pública distrital, debido a deficiencias al planificar, diseñar y/o ejecutar los cursos y/o diplomados de formación en el informe de monitoreo a la Oficina Asesora de Planeación.
- Se reporta a la Dirección de Contratos el incumplimiento de las obligaciones contractuales.
- Reprograma las fechas  para iniciar la ejecución del curso y/o diplomado.
- Ajustar los errores identificados en el desarrollo de cursos de formación.
- Gestionar cuando se presenten o se reciban notificaciones de falla de la plataforma u otras relacionadas con el soporte técnico, de acuerdo con lo establecido en el Protocolo - Respuesta a usuarios programa de formación soy 10 aprende 4211000-OT-077
- Actualizar el riesgo Posibilidad de afectación reputacional por no lograr fortalecer la administración y la gestión pública distrital, debido a deficiencias al planificar, diseñar y/o ejecutar los cursos y/o diplomados de formación</t>
  </si>
  <si>
    <t>- Dirección Distrital de Desarrollo Institucional
- Director Distrital de Desarrollo Institucional y/o Subdirector Técnico de Desarrollo Institucional 
- Director Distrital de Desarrollo Institucional y/o Subdirector Técnico de Desarrollo Institucional 
- Director Distrital de Desarrollo Institucional y/o Subdirector Técnico de Desarrollo Institucional 
- Director Distrital de Desarrollo Institucional y/o Subdirector Técnico de Desarrollo Institucional 
- Dirección Distrital de Desarrollo Institucional</t>
  </si>
  <si>
    <t>- Reporte de monitoreo indicando la materialización del riesgo de Posibilidad de afectación reputacional por no lograr fortalecer la administración y la gestión pública distrital, debido a deficiencias al planificar, diseñar y/o ejecutar los cursos y/o diplomados de formación
- Memorando informando la novedad.
- Curso reprogramado
- Curso ajustado
- Fallas de la plataforma solucionadas o gestionadas
- Riesgo de Posibilidad de afectación reputacional por no lograr fortalecer la administración y la gestión pública distrital, debido a deficiencias al planificar, diseñar y/o ejecutar los cursos y/o diplomados de formación, actualizado.</t>
  </si>
  <si>
    <t xml:space="preserve">Identificación del riesgo
Establecimiento de controles
</t>
  </si>
  <si>
    <t>Se realizaron  ajustes en las causas internas y externas, que aplican directamente al riesgo.
Se actualizaron los centros de costo de los documentos asociados, en las actividades de control del riesgo.  
Se ajusta el contexto del proceso.</t>
  </si>
  <si>
    <t>CONTROL DE CAMBIOS
Conforme al memorando 3-2022-34211 del 2 de diciembre de 2022, se realizó el cargue de este riesgo en DARUMA con las siguientes novedades: 
•	Aspectos: Identificación del riesgo y análisis antes de controles
•	Cambios: Se asocia el riesgo al nuevo Mapa de procesos de la Secretaría General. Se realiza análisis antes de controles verificando el impacto y probabilidad ya que disminuyó debido a que no se ha materializado el riesgo en la vigencia.
•	Memorando:</t>
  </si>
  <si>
    <t>Diseñar y emitir lineamientos, desarrollar estrategias, brindar, prestar servicios y realizar análisis, estudios e investigaciones para el fortalecimiento de la gestión pública distrital</t>
  </si>
  <si>
    <t>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t>
  </si>
  <si>
    <t>Fraude interno</t>
  </si>
  <si>
    <t xml:space="preserve">- Falta de actualización de algunos sistemas (interfaz, accesibilidad, disponibilidad) que interactúan con los procesos.
- Cambios internos (administrativos y rotación de personal) que impacta la continuidad en la implementación de las estrategias y la transferencia del conocimiento.
- Falta de disponibilidad presupuestal.
- Desconocimiento de la ley mediante interpretaciones subjetivas de las normas vigentes para evitar o postergar su aplicación
</t>
  </si>
  <si>
    <t xml:space="preserve">- La inestabilidad de la conectividad, no disponibilidad de servidores de información y vulnerabilidad en la seguridad informática.
- Constante actualización de directrices Nacionales y Distritales,  que no surten suficientes procesos de socialización. 
- Recorte de recursos financieros que impiden las ejecución de metas establecidas en el cuatrienio.
- Falta de continuidad en los programas y proyectos entre administraciones.
- Presiones o motivaciones individuales, sociales o colectivas, que inciten a la realizar conductas contrarias al deber ser.
</t>
  </si>
  <si>
    <t xml:space="preserve">- Perdida de confianza, credibilidad y transparencia frente al manejo de la documentación patrimonial del Distrito		
- Posibles investigaciones y sanciones de entes de control o entes reguladores				
- Detrimento, pérdida, uso indebido, perjuicio o deterioro de documentos de valor patrimonial
</t>
  </si>
  <si>
    <t xml:space="preserve">- Consulta del patrimonio documental de Bogotá
</t>
  </si>
  <si>
    <t>Extremo</t>
  </si>
  <si>
    <t xml:space="preserve">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</si>
  <si>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</si>
  <si>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 xml:space="preserve">- Crear un procedimiento que contemple las modalidades no incluidas en el proceso, para el ingreso de documentación patrimonial al Archivo de Bogotá
</t>
  </si>
  <si>
    <t xml:space="preserve">- Profesional Universitario
</t>
  </si>
  <si>
    <t xml:space="preserve">01/06/2024
</t>
  </si>
  <si>
    <t xml:space="preserve">31/12/2024
</t>
  </si>
  <si>
    <t>-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
-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Retirar de las bases de datos de la documentación disponible de valor patrimonial del Archivo de Bogotá el (los) documento(s) en los que se generó la materialización del riesgo
-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Actualizar 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t>
  </si>
  <si>
    <t>- Dirección Distrital de Archivo de Bogotá
- Subdirector(a) de Gestión de Patrimonio Documental del Distrito 
- Profesional universitario de la Subdirección de Gestión de Patrimonio Documental del Distrito								
- Director(a) Distrital de Archivo de Bogotá
- Dirección Distrital de Archivo de Bogotá</t>
  </si>
  <si>
    <t>-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
- Memorando de comunicación de la materialización del riesgo
- Bases de datos de la documentación disponible de valor patrimonial del Archivo de Bogotá
- Soportes de la aplicación de las medidas determinadas por la Oficina de Control Interno Disciplinario y/o ente de control.
- Riesgo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actualizado.</t>
  </si>
  <si>
    <t>Identificación del riesgo
Tratamiento del riesgo</t>
  </si>
  <si>
    <t>Se ajusta el contexto del proceso.
Se ajusta la opción donde se señalan los procesos posiblemente afectados con este riesgo. 
Se asocia el servicio Consulta del patrimonio documental de Bogotá
Se ajustan causas internas y causas externas
Se definen acciones de tratamiento para la mitigación del riesgo</t>
  </si>
  <si>
    <t>CONTROL DE CAMBIOS
Conforme al memorando 3-2022-34211 del 2 de diciembre de 2022, se realizó el cargue de este riesgo en DARUMA con las siguientes novedades: 
•	Aspectos: Identificación del riesgo y tratamiento del riesgo
•	Cambios: Se asocia el riesgo al nuevo Mapa de procesos de la Secretaría General. Se plantean acciones de tratamiento para el fortalecimiento del riesgo.
•	Memorando:</t>
  </si>
  <si>
    <t xml:space="preserve">Diseñar y emitir lineamientos, desarrollar estrategias, brindar, prestar servicios y realizar análisis, estudios e investigaciones para el fortalecimiento de la gestión pública distrital																																																																																															</t>
  </si>
  <si>
    <t>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t>
  </si>
  <si>
    <t xml:space="preserve">- Falta de actualización de algunos sistemas (interfaz, accesibilidad, disponibilidad) que interactúan con los procesos.
- Cadenas de revisión, validación y aprobación que  retrasan la gestión.
- Cambios internos (administrativos y rotación de personal) que impacta la continuidad en la implementación de las estrategias y la transferencia del conocimiento.
- Uso indebido del poder para la emisión de conceptos técnicos favorables.
</t>
  </si>
  <si>
    <t xml:space="preserve">- Falta de recursos que podría presentase por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 Constante actualización de directrices Nacionales y Distritales,  que no surten suficientes procesos de socialización. 
- La inestabilidad de la conectividad, no disponibilidad de servidores de información y vulnerabilidad en la seguridad informática.
- Presiones ejercidas por terceros y o ofrecimientos de prebendas, gratificaciones o dadivas.
- No hay conciencia en las entidades del distrito del verdadero impacto de la gestión documental.
</t>
  </si>
  <si>
    <t xml:space="preserve">- Pérdida de credibilidad del ente rector en materia archivística.
- Daño a la imagen reputacional de la entidad por incumplimiento en la emisión de conceptos técnicos de contratación.
- Sanciones disciplinarias, fiscales y penales.
</t>
  </si>
  <si>
    <t xml:space="preserve">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t>
  </si>
  <si>
    <t xml:space="preserve">- Realizar jornadas de seguimiento trimestral para la verificación de la correcta revisión y evaluación de las Tablas de Retención Documental –TRD y Tablas de Valoración Documental –TVD 
</t>
  </si>
  <si>
    <t xml:space="preserve">- Subdirector Técnico
</t>
  </si>
  <si>
    <t xml:space="preserve">01/02/2024
</t>
  </si>
  <si>
    <t>-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al operador disciplinario, y a la Oficina Asesora de Planeación en el informe de monitoreo en caso que tenga fallo.
- Asignar un responsable diferente para realizar la revisión y evaluación de la Tabla de Retención Documental o Tabla de Valoración Documental asociada a la materialización del riesgo
- Realizar nuevamente la revisión y evaluación de la Tabla de Retención Documental o Tabla de Valoración Documental asociada a la materialización del riesgo y emitir el nuevo concepto técnico de TRD y TVD
-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 Informar la situación de materialización del riesgo relacionada con concepto técnico de TRD y TVD al Consejo Distrital de Archivo  de Bogotá
- Actualizar 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t>
  </si>
  <si>
    <t>- Dirección Distrital de Archivo de Bogotá
- Director(a) Distrital de Archivo de Bogotá
- Profesional(es) Universitario(s)
- Director(a) Distrital de Archivo de Bogotá
- Director(a) Distrital de Archivo de Bogotá
- Dirección Distrital de Archivo de Bogotá</t>
  </si>
  <si>
    <t>-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al operador disciplinario, y reporte de monitoreo a la Oficina Asesora de Planeación en caso que el riesgo tenga fallo definitivo.
- Correo electrónico de asignación de nuevo  responsable para realizar la revisión y evaluación de la Tabla de Retención Documental o Tabla de Valoración Documental asociada a la materialización del riesgo
- Concepto Técnico de Evaluación de Tabla de Valoración Documental o Concepto Técnico Evaluación de Tabla de Retención Documental ajustado.
- Oficio o memorando de envío del concepto técnico de evaluación de la TRD o TVD, ajustado
- Acta de sesión del Consejo Distrital de Archivo  de Bogotá
- Riesgo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actualizado.</t>
  </si>
  <si>
    <t>Identificación del riesgo
Establecimiento de controles
Evaluación de controles
Tratamiento del riesgo</t>
  </si>
  <si>
    <t>Se ajusta el contexto del proceso.
Se actualiza nombre del riesgo
Se ajusta la opción donde se señalan los procesos posiblemente afectados con este riesgo. 
Se actualizan controles por modificación de procedimiento PR-257 Asistencia técnica en Gestión documental y archivos, debido que a partir de la expedición del Decreto 223 del 08 de junio del 2023, por medio del cual  se modifica el artículo 24 del Decreto Distrital 514 de 2006 que establece el deber de toda entidad pública a nivel Distrital de tener un Subsistema Interno de Gestión Documental y Archivos, y se dictan otras disposiciones; la Dirección Distrital de Archivo de Bogotá, no emite  conceptos técnicos de procesos de contratación.
Se actualizan controles por actualización de procedimiento PR-293 Revisión y evaluación de las Tablas de Retención Documental –TRD y Tablas de Valoración Documental –TVD
Se ajustan causas internas y causas externas
Se definen acciones de tratamiento para la mitigación del riesgo</t>
  </si>
  <si>
    <t>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t>
  </si>
  <si>
    <t xml:space="preserve">- Falta de actualización de algunos sistemas (interfaz, accesibilidad, disponibilidad) que interactúan con los procesos.
- Falta de disponibilidad presupuestal.
- Cambios internos (administrativos y rotación de personal) que impacta la continuidad en la implementación de las estrategias y la transferencia del conocimiento.
- Aplicación errónea de criterios e instrucciones establecidas para la realización de las actividades relacionadas con la función archivística del Archivo Patrimonial del Distrito
- Cadenas de revisión, validación y aprobación que  retrasan la gestión.
- La planta de personal asignada al proceso no es suficiente para la gestión del mismo
</t>
  </si>
  <si>
    <t xml:space="preserve">- Falta de recursos que podría presentase por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 Constante actualización de directrices Nacionales y Distritales,  que no surten suficientes procesos de socialización. 
- La inestabilidad de la conectividad, no disponibilidad de servidores de información y vulnerabilidad en la seguridad informática.
- Recorte de recursos financieros que impiden las ejecución de metas establecidas en el cuatrienio.
- Desconocimiento del propósito, el funcionamiento, los productos y servicios que ofrece el proceso por parte de los usuarios del proceso
</t>
  </si>
  <si>
    <t xml:space="preserve">- Insatisfacción frente al servicio de consulta del patrimonio documental de Bogotá y frente al préstamo de documentos históricos a nivel interno.
- Pérdida de confianza y credibilidad con el manejo de la documentación patrimonial del Distrito																												
- Eventual afectación de la disponibilidad y recuperación oportuna de los documentos de valor patrimonial
- Deterioro en la documentación patrimonial del distrito																												
- Posibles investigaciones y sanciones de entes de control o entes reguladores, por eventual incumplimiento de requisitos legales relacionados con la función archivística del patrimonio documental de Bogotá.
</t>
  </si>
  <si>
    <t>El proceso estima que el riesgo se ubica en una zona alta, debido a que la frecuencia con la que se realizó la actividad clave asociada al riesgo se presentó 2900 veces en el último año, sin embargo, ante su materialización, podrían presentarse efectos significativos, en la imagen de la entidad a nivel local</t>
  </si>
  <si>
    <t>- Reportar el riesgo materializado de 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en el informe de monitoreo a la Oficina Asesora de Planeación.
- Realizar la búsqueda de los documentos históricos objeto de consulta y/o solicitud, en bases de datos alternas a los aplicativos establecidos para la consulta de los documentos históricos o en los inventarios documentales de los fondos o colecciones disponibles o en los depósitos de almacenamiento según corresponda (Documentos Digitalizados o Físicos)
- Entregar a los solicitantes el/los documento(s) objetos de consulta o solicitud interna, frente a  los cuales se presentaron fallas o errores en la disponibilidad para su consulta y/o entrega
- Determinar el nivel de deterioro de la documentación, el tipo de actividad de conservación, restauración o reprografía que requiera el documento y realizar la actividad correspondiente y el respectivo control de calidad frente al(los) documento(s) que presenta(n) la incidencia.
- Actualizar el riesgo 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t>
  </si>
  <si>
    <t>- Dirección Distrital de Archivo de Bogotá
- Profesional Universitario o Auxiliar Administrativo de la Subdirección de Gestión del Patrimonio Documental del Distrito
- Profesional Universitario o Auxiliar Administrativo de la Subdirección de Gestión del Patrimonio Documental del Distrito
- Profesional Universitario de la Subdirección de Gestión del Patrimonio Documental del Distrito
- Dirección Distrital de Archivo de Bogotá</t>
  </si>
  <si>
    <t>- Reporte de monitoreo indicando la materialización del riesgo de 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 Registro de Circulación interna de documentos históricos 2215100-FT-161
- Registro de Solicitudes Usuario 2215100-FT-163
- Los registros establecidos que evidencien la determinación del nivel de deterioro de la documentación, el tipo de actividad de conservación, restauración o reprografía que requiera el documento y la realización de la actividad correspondiente y el respectivo control de calidad frente al(los) documento(s) que presenta(n) la incidencia.
- Riesgo de 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actualizado.</t>
  </si>
  <si>
    <t xml:space="preserve">Identificación del riesgo
Análisis antes de controles
Establecimiento de controles
</t>
  </si>
  <si>
    <t xml:space="preserve">Se ajusta el contexto del proceso
Se actualizan controles por actualización de procedimiento PR-080 Monitoreo y control de condiciones ambientales.
Se ajusta la opción donde se señalan los procesos posiblemente afectados con este riesgo. 
Se ajustan causas internas y causas externas
Se ajusta la calificación de la probabilidad antes de controles																												</t>
  </si>
  <si>
    <t xml:space="preserve">Diseñar y emitir lineamientos, desarrollar estrategias, brindar, prestar servicios y realizar análisis, estudios e investigaciones para el fortalecimiento de la gestión pública distrital																																																		</t>
  </si>
  <si>
    <t>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t>
  </si>
  <si>
    <t xml:space="preserve">- Los equipos (su mayoría) no cuentan con los dispositivos requeridos para operar bajo las nuevas condiciones de trabajo (micrófonos, cámaras, entre otros)
- La planta de personal asignada al proceso no es suficiente para la gestión del mismo
- No hay distribución equitativa y objetiva de responsabilidades y tareas.
</t>
  </si>
  <si>
    <t xml:space="preserve">- Falta de continuidad en los programas y proyectos entre administraciones.
- Falta de recursos que podría presentase por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t>
  </si>
  <si>
    <t xml:space="preserve">- Pérdida de confianza y credibilidad por parte de los usuarios del servicio
- Generación de reprocesos
</t>
  </si>
  <si>
    <t xml:space="preserve">- Visitas guiadas en el Archivo de Bogotá (OPA)
</t>
  </si>
  <si>
    <t xml:space="preserve">- Ningún otro proceso en el Sistema de Gestión de Calidad
</t>
  </si>
  <si>
    <t xml:space="preserve">El proceso estima que el riesgo se ubica en una zona moderada, debido a que la frecuencia con la que se realizó las visitas guiadas  asociada al riesgo se presentó 30 veces en el último año, ante su materialización, podrían presentarse efectos menores, en imagen y cumplimiento. </t>
  </si>
  <si>
    <t>El proceso estima que el riesgo se ubica en una zona baja, debido a que los controles establecidos son adecuados, ubicando el riesgo en la escala de probabilidad más baja, y ante su materialización, podrían disminuirse los efectos, aplicando las acciones de contingencia.</t>
  </si>
  <si>
    <t>- Reportar el riesgo materializado de 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en el informe de monitoreo a la Oficina Asesora de Planeación.
- Contactar nuevamente al usuario para reprogramar el servicio de visita guiada que presentó incumplimiento
- Realizar la visita guiada concertada con los usuarios frente a los que se presentó el incumplimiento de la prestación del servicio
- Actualizar el riesgo 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t>
  </si>
  <si>
    <t>- Dirección Distrital de Archivo de Bogotá
- Profesional Universitario de la Dirección Distrital de Archivo de Bogotá
- Profesional Universitario de la Dirección Distrital de Archivo de Bogotá
- Dirección Distrital de Archivo de Bogotá</t>
  </si>
  <si>
    <t>- Reporte de monitoreo indicando la materialización del riesgo de 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 Correo electrónico u Oficio 2211600-FT-012 de contacto y reprogramación del servicio de visita guiada
- Base de datos de la prestación del servicio de visita guiada
- Riesgo de 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actualizado.</t>
  </si>
  <si>
    <t xml:space="preserve">Identificación del riesgo
</t>
  </si>
  <si>
    <t>Se ajusta el contexto del proceso.
Se ajusta la opción donde se señalan los procesos posiblemente afectados con este riesgo. 
Se actualiza causas internas</t>
  </si>
  <si>
    <t>Oscar Eli Gómez</t>
  </si>
  <si>
    <t>Marcela Irene González</t>
  </si>
  <si>
    <t xml:space="preserve">Diseñar y emitir lineamientos, desarrollar estrategias, brindar, prestar servicios y realizar análisis, estudios e investigaciones para el fortalecimiento de la gestión pública distrital																																																																	</t>
  </si>
  <si>
    <t>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t>
  </si>
  <si>
    <t xml:space="preserve">- Falta de actualización de algunos sistemas (interfaz, accesibilidad, disponibilidad) que interactúan con los procesos.
- Cadenas de revisión, validación y aprobación que  retrasan la gestión.
- La planta de personal asignada al proceso no es suficiente para la gestión del mismo
- No contar con el equipo interdisciplinario (ingeniero, archivista, abogado, restaurador y conservador)
</t>
  </si>
  <si>
    <t xml:space="preserve">- Falta de recursos que podría presentase por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 Constante actualización de directrices Nacionales y Distritales,  que no surten suficientes procesos de socialización. 
- La inestabilidad de la conectividad, no disponibilidad de servidores de información y vulnerabilidad en la seguridad informática.
- No hay suficiente personal calificado para el desarrollo de la gestión documental en las entidades del distrito.
- El posicionamiento de la gestión documental no es considerado estratégico a nivel directivo en las entidades del Distrito Capital.
- Desconocimiento del propósito, el funcionamiento, los productos y servicios que ofrece el proceso por parte de los usuarios del proceso
</t>
  </si>
  <si>
    <t xml:space="preserve">- Inducir a las entidades en errores en la función archivística.
- Pérdida de credibilidad por parte de las otras entidades del Distrito y privadas que cumplen funciones públicas
- Incumplimiento en la normatividad archivística vigente
</t>
  </si>
  <si>
    <t xml:space="preserve">- Asistencia técnica en Gestión documental y archivos
- Instrumento técnico en gestión documental y archivos
</t>
  </si>
  <si>
    <t xml:space="preserve">El proceso estima que el riesgo se ubica en una zona Moderada, debido a que la frecuencia con la que se realizó la actividad clave asociada al riesgo se presentó 30 veces en el último año, sin embargo, ante su materialización, podrían presentarse efectos significativos, en la imagen de la entidad a nivel local. </t>
  </si>
  <si>
    <t>- Reportar el riesgo materializado de 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en el informe de monitoreo a la Oficina Asesora de Planeación.
- Informar por escrito al Subdirector del Sistema Distrital de Archivos, los errores (fallas o deficiencias) en las orientaciones técnicas y seguimiento al cumplimiento de la función archivística, presentados. 
- Analizar el tipo de error o falla presentada en las orientaciones técnicas y/ o en el seguimiento al cumplimiento de la función archivística y definir la(s) acción(es) de tratamiento para asegurar la conformidad en las orientaciones técnicas y/ o en el seguimiento al cumplimiento de la función archivística que presentaron errores o fallas.
- Realizar nuevamente la asistencia técnica, la visita de seguimiento, el concepto de TRD o TVD, o actualizar el instrumento de normalización, según corresponda el error, con el fin de asegurar  la conformidad en las orientaciones técnicas y/ o en el seguimiento al cumplimiento de la función archivística.
- Actualizar el riesgo 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t>
  </si>
  <si>
    <t>- Dirección Distrital de Archivo de Bogotá
- Profesional Universitario y Profesional Especializado de la Subdirección del Sistema Distrital de Archivos   
- Subdirector del Sistema Distrital de Archivos, Profesional Universitario, Profesional Especializado de la Subdirección del Sistema Distrital de Archivos 
- Director Distrital de Archivo de Bogotá
Subdirector del Sistema Distrital de Archivos	
Profesional Universitario y Profesional Especializado de la Subdirección del Sistema Distrital de Archivos
- Dirección Distrital de Archivo de Bogotá</t>
  </si>
  <si>
    <t>- Reporte de monitoreo indicando la materialización del riesgo de 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 Correo electrónico a través del cual se informan los errores (fallas o deficiencias) en las orientaciones técnicas y seguimiento al cumplimiento de la función archivística, presentados
- Evidencia de reunión 4211000-FT-449 de análisis y definición de acciones frente a la materialización del riesgo
-  Los registros establecidos que evidencien la realización de la asistencia técnica, la visita de seguimiento, el concepto de TRD o TVD, o actualizar el instrumentos de normalización, según corresponda
- Riesgo de 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actualizado.</t>
  </si>
  <si>
    <t>Se ajusta el contexto del proceso.
Se actualiza riesgo de la ficha por modificaciones en procedimientos
Se actualizan controles por actualización de procedimientos
Se incluyeron los servicios Asistencia técnica en Gestión documental y archivos y  Instrumento técnico en gestión documental y archivos.
Se ajustan causas internas, externas y efectos
Se actualiza la calificación de la probabilidad debido a la eliminación de conceptos técnicos de contratación</t>
  </si>
  <si>
    <t>Diseñar y emitir lineamientos, desarrollar estrategias, brindar, prestar servicios y realizar análisis, estudios e investigaciones para el fortalecimiento de la gestión pública distrital
(Servicio de Publicación de  los actos y documentos administrativos en el Registro Distrital)</t>
  </si>
  <si>
    <t>Posibilidad de afectación reputacional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t>
  </si>
  <si>
    <t xml:space="preserve">- Falta de actualización de algunos sistemas (interfaz, accesibilidad, disponibilidad) que interactúan con los procesos.
- Desconocimiento de las demás dependencias y entidades distritales, sobre las particularidades de la Subdirección de Imprenta Distrital.
</t>
  </si>
  <si>
    <t xml:space="preserve">- La inestabilidad de la conectividad, no disponibilidad de servidores de información y vulnerabilidad en la seguridad informática.
</t>
  </si>
  <si>
    <t xml:space="preserve">- La buena reputación de la Subdirección de Imprenta Distrital y por consiguiente la Secretaría General de la Alcaldía Mayor de Bogotá, D.C., se vería afectada, lo cual generaría desconfianza ante las partes interesadas.
- Afectar a la entidad emisora del acto o documento administrativo o la ciudadanía, al no divulgar o divulgar información errónea sobre decisiones de la Administración Distrital.
- Sanciones para los funcionarios o servidores que intervienen en el proceso
- Posibles sanciones legales para la Secretaría General de la Alcaldía Mayor de Bogotá D.C
</t>
  </si>
  <si>
    <t xml:space="preserve">- Publicación de actos o documentos administrativos en el Registro Distrital (Trámite)
- Consulta del Registro Distrital (Consulta)
</t>
  </si>
  <si>
    <t>El proceso estima que el riesgo se ubica en una zona moderada, debido a que la frecuencia con la que se realizó la actividad clave asociada al riesgo se presentó 280 veces al año, sin embargo, ante su materialización, podrían presentarse efectos de relativa relevancia, en la imagen de la entidad a nivel local.</t>
  </si>
  <si>
    <t>El proceso estima que el riesgo se ubica en una zona baja, debido a que los controles establecidos son los adecuados y la calificación de los criterios es satisfactoria, ubicando el riesgo en la escala de probabilidad baja, y ante su materialización, podrían disminuirse los efectos, aplicando las acciones de contingencia.</t>
  </si>
  <si>
    <t>- Reportar el riesgo materializado de Posibilidad de afectación reputacional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en el informe de monitoreo a la Oficina Asesora de Planeación.
- Realizar la gestión pertinente para publicar el Registro Distrital en el sistema de información del Registro Distrital - SIRD, solicitando a la Oficina de las Tecnologías de la Información y las Comunicaciones el cargue del archivo PDF del acto o documento, así como del ejemplar corregido. 
- Realizar la gestión pertinente para publicar Fe de Errata (si aplica) en el siguiente ejemplar del Registro Distrital, informando a la entidad, organismo u órgano de control emisor la corrección del error presentado.
- Realizar la gestión pertinente para que se haga la corrección del acto o documento administrativo y el ejemplar del Registro Distrital emitido
- Publicar el acto o documento administrativo y el ejemplar del Registro Distrital corregidos en el sistema de información del Registro Distrital - SIRD o en el medio establecido para tal fin
- Informar al solicitante emisor de la entidad, órgano u organismo de control del Distrito Capital, que el error fue subsanado y que el acto o documento administrativo, así como el ejemplar del Registro está disponible para descarga y consulta en el sistema de información del Registro Distrital - SIRD o en el medio dispuesto para tal fin
- Actualizar el riesgo Posibilidad de afectación reputacional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t>
  </si>
  <si>
    <t>- Subdirección Imprenta Distrital
- Subdirector(a) de Imprenta Distrital
- Subdirector(a) de Imprenta Distrital
- Subdirector(a) de Imprenta Distrital
- Técnico Operativo
- Subdirector(a) de Imprenta Distrital
- Subdirección Imprenta Distrital</t>
  </si>
  <si>
    <t>- Reporte de monitoreo indicando la materialización del riesgo de Posibilidad de afectación reputacional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  Archivo PDF del ejemplar del Registro Distrital corregido en el sistema de información del Registro Distrital - SIRD o en el medio dispuesto para tal fin.
- Notificación de publicación del Registro Distrital donde fue incluida la Fe de Errata.
- Archivo PDF del ejemplar del Registro Distrital corregido en el sistema de información del Registro Distrital - SIRD o en el medio dispuesto para tal fin
- Registro Distrital publicado
- Correo electrónico de notificación.
- Riesgo de Posibilidad de afectación reputacional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actualizado.</t>
  </si>
  <si>
    <t>Se ajusta el contexto del proceso.
Se actualiza las causas externas del mismo.</t>
  </si>
  <si>
    <t>Nelcy Martínez Castillo</t>
  </si>
  <si>
    <t>John Fredy Molano</t>
  </si>
  <si>
    <t>CONTROL DE CAMBIOS
Conforme al memorando 3-2022-34211 del 2 de diciembre de 2022, se realizó el cargue de este riesgo en DARUMA con las siguientes novedades: 
•	Aspectos: Identificación del riesgo y análisis de controles
•	Cambios: Se asocia el riesgo al nuevo Mapa de procesos de la Secretaría General.
•	Memorando:</t>
  </si>
  <si>
    <t>Diseñar y emitir lineamientos, desarrollar estrategias, brindar, prestar servicios y realizar análisis, estudios e investigaciones para el fortalecimiento de la Gestión Pública Distrital</t>
  </si>
  <si>
    <t>Posibilidad de afectación reputacional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t>
  </si>
  <si>
    <t xml:space="preserve">- La imagen institucional se ve afectada ante los usuarios que utilizan el servicio, si este no se presta adecuadamente. (pendiente a hoy)
- Dificultad en la articulación de actividades comunes a las dependencias
</t>
  </si>
  <si>
    <t xml:space="preserve">- Cambios de características técnicas del producto por parte de los usuarios.
- Falta de recursos que podría darse por los recortes presupuestales, humanos y técnicos que influirían en la no sostenibilidad de los programas e iniciativas de los proyectos de inversión y en los servicios que presta al Secretaría General en el Distrito
</t>
  </si>
  <si>
    <t xml:space="preserve">- Pérdida de credibilidad institucional
- Desbalance de línea en planta de producción
</t>
  </si>
  <si>
    <t xml:space="preserve">- Impresión de artes gráficas para las entidades del Distrito Capital (OPA)
</t>
  </si>
  <si>
    <t>El proceso estima que el riesgo se ubica en una zona moderada, debido a que la frecuencia con la que se realizó la actividad clave asociada al riesgo se presentó 499 veces al año, sin embargo, ante su materialización, podrían presentarse efectos leves  en la operación, cumplimiento e imagen de la entidad a nivel local.</t>
  </si>
  <si>
    <t>- Reportar el riesgo materializado de Posibilidad de afectación reputacional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 en el informe de monitoreo a la Oficina Asesora de Planeación.
- Gestionar la asignación de horas extras para los funcionarios de la Subdirección de Imprenta Distrital que intervienen en el proceso productivo.
- Aprobación de turnos para los funcionarios y servidores de la Subdirección de Imprenta Distrital que intervienen en el proceso productivo.
- Informar al usuario solicitante la reprogramación de entrega realizada al trabajo acordado
- Gestionar la ejecución de mantenimientos correctivos de la maquinaria
- Realizar la gestión pertinente para garantizar la entrega oportuna del producto terminado dentro de los tiempos reprogramados
- Actualizar el riesgo Posibilidad de afectación reputacional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t>
  </si>
  <si>
    <t>- Subdirección de Imprenta Distrital
- Subdirector(a) de Imprenta Distrital
- Subdirector(a) de Imprenta Distrital
- Profesional Universitario (Producción)
- Profesional Universitario (Producción)
- Profesional Universitario (Producción)
- Subdirección de Imprenta Distrital</t>
  </si>
  <si>
    <t>- Reporte de monitoreo indicando la materialización del riesgo de Posibilidad de afectación reputacional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
- Reporte novedades nómina para los funcionarios de la Subdirección de Imprenta Distrital a la Dirección de Talento Humano
- Programación de los turnos para los funcionarios y servidores de la Subdirección de Imprenta Distrital.
- Radicado SIGA de comunicación
- Ordenes de Servicio de mantenimiento correctivo
- Orden de Producción
- Riesgo de Posibilidad de afectación reputacional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 actualizado.</t>
  </si>
  <si>
    <t>Se ajusta el contexto del proceso.
Se actualizan las  causas externas del riesgo</t>
  </si>
  <si>
    <t>Fortalecimiento Institucional</t>
  </si>
  <si>
    <t>Administrar el Sistema de Gestión de la Secretaría General mediante la definición de orientaciones, acompañamiento y seguimiento para su implementación y sostenibilidad con el fin de consolidar la operación por procesos y promover la mejora institucional.</t>
  </si>
  <si>
    <t>Inicia con la definición de orientaciones para el desarrollo de las políticas de gestión y desempeño del Modelo Integrado de Planeación y Gestión y los requisitos de los sistemas de gestión, continúa con el acompañamiento en la implementación de las orientaciones definidas y termina con el seguimiento y mejora del Sistema de Gestión de la Secretaría General.</t>
  </si>
  <si>
    <t>Definir las orientaciones y realizar acompañamiento en la implementación y sostenibilidad de los sistemas que integran el sistema de gestión de la entidad
Fase (actividad):  Fortalecer el modelo de operación por procesos de la Secretaría General para mejorar su desempeño</t>
  </si>
  <si>
    <t>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t>
  </si>
  <si>
    <t xml:space="preserve">Oficina Asesora de Planeación </t>
  </si>
  <si>
    <t xml:space="preserve">- Dificultades en la transferencia de conocimiento entre los servidores que se vinculan y retiran de la entidad.
- La información de entrada que se requiere para registrar en el Aplicativo DARUMA no es suficiente, clara o de calidad.
- Errores humanos en la consolidación y digitación de información.
- La información no se encuentra centralizada para su uso.
- Falta de validación de los procesos y dependencias que remiten la información.
</t>
  </si>
  <si>
    <t xml:space="preserve">-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t>
  </si>
  <si>
    <t xml:space="preserve">- Resultados e informes incoherentes frente a la gestión realizada por el proceso o la dependencia.
- Posibles hallazgos.
- Afectación de la imagen de las dependencias y del proceso.
- Desgaste administrativo por reprocesos en la información registrada.
- Desconfianza en la información registrada en el Aplicativo DARUMA.
</t>
  </si>
  <si>
    <t>Se determina la probabilidad alta teniendo en cuenta que la retroalimentación a los procesos y dependencias se realiza de forma programada y a demanda según el comportamiento de las metodologías relacionadas. El impacto moderado teniendo en cuenta que se podría generar la entrega inoportuna de información para la toma de decisiones.</t>
  </si>
  <si>
    <t>Se determina la zona de riesgo muy bajo, teniendo en cuenta que se definieron 5 controles para evitar que el riego se presente  y 3 correctivos ante la posible materialización del riesgo.</t>
  </si>
  <si>
    <t>- Reportar el riesgo materializado de 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en el informe de monitoreo a la Oficina Asesora de Planeación.
- Informar al proceso o dependencia la justificación de no haber realizado la retroalimentación y la fecha para realizarla.
- Realizar la retroalimentación al proceso o dependencia según corresponda, la realización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 Informar al Comité Institucional de Gestión y Desempeño o Comité Institucional de Coordinación de Control Interno, la justificación de no haber realizado la retroalimentación y los avances presentados para su ejecución, en caso que se afecte el actuar de las líneas de defensa.
- Actualizar el riesgo 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t>
  </si>
  <si>
    <t xml:space="preserve">- Oficina Asesora de Planeación 
- Profesional de la Oficina Asesora de Planeación
- Profesional de la Oficina Asesora de Planeación
- Jefe de la Oficina Asesora de Planeación
- Oficina Asesora de Planeación </t>
  </si>
  <si>
    <t>- Reporte de monitoreo indicando la materialización del riesgo de 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 Correo electrónico con la justificación
- Retroalimentación realizada a través del Aplicativo DARUMA
- Acta del Comité
- Riesgo de 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actualizado.</t>
  </si>
  <si>
    <t xml:space="preserve">
Establecimiento de controles
Evaluación de controles
</t>
  </si>
  <si>
    <t>Se actualizaron los controles definidos teniendo en cuenta que los procedimientos 4202000-PR-002, 4202000-PR-005, 4202000-PR-214 fueron actualizados.
Se incluyó un nuevo control relacionado con el procedimiento 4202000-PR-389 sobre la retroalimentación a los indicadores institucionales.</t>
  </si>
  <si>
    <t>CREADO
Fortalecimiento Institucional_2023</t>
  </si>
  <si>
    <t>CONTROL DE CAMBIOS
Conforme al memorando 3-2022-35995 del 16 de diciembre de 2022, se realizó el cargue de este riesgo en DARUMA con las siguientes novedades: 
•	Aspectos: Identificación del riesgo, análisis antes de controles, análisis de controles, análisis después de controles y tratamiento del riesgo
•	Cambios: Nuevo riesgo en el marco del proceso Fortalecimiento Institucional.
•	Memorando:</t>
  </si>
  <si>
    <t>Definir las orientaciones y realizar acompañamiento en la implementación y sostenibilidad de los sistemas que integran el sistema de gestión de la entidad
Fase (actividad): Actualizar e implementar la política ambiental de la Secretaría General</t>
  </si>
  <si>
    <t>Posibilidad de afectación reputacional por pérdida de la credibilidad en el compromiso ambiental de la Entidad, debido a decisiones erróneas o no acertadas en la formulación del PIGA y su plan de acción</t>
  </si>
  <si>
    <t>Dirección Administrativa y Financiera</t>
  </si>
  <si>
    <t xml:space="preserve">- Inadecuada determinación de los controles operacionales para mitigar los impactos y riesgos ambientales.
- No contar con la línea base de implementación del PIGA de la vigencia anterior.
- Dificultad en la apropiación de políticas ambientales.
- Omisiones en la Identificación de aspectos y valoración de Impactos.
- Las personas que formulan el PIGA y su plan de acción no tienen los conocimientos requeridos o suficientes.
- Alta rotación de personal y dificultades en la transferencia de conocimiento entre los servidores y/o contratistas que participan en el proceso, en virtud de vinculación, retiro o reasignación de roles.
</t>
  </si>
  <si>
    <t xml:space="preserve">- Cambios constantes en la normativa aplicable al proceso. 
- Demora por parte de los entes de control en materia ambiental en la atención de los trámites y requerimientos de la Secretaría General.
- Afectación de la formulación del Plan, debido a emergencias sanitarias/pandemias
</t>
  </si>
  <si>
    <t xml:space="preserve">- Pérdida o inadecuada utilización de recursos.
- Pérdida de imagen institucional por inadecuado manejo ambiental en las sedes de la Secretaría General. 
- Posibles hallazgos por parte de las autoridades, entes o instancias de control ambiental.
- Falencias en la implementación del Sistema de Gestión Ambiental de la Entidad.
- Falencia en la formulación de metas para el siguiente cuatrienio.
</t>
  </si>
  <si>
    <t>Se determina la probabilidad muy baja, ya que la actividad que conlleva el riesgo se ejecuta como máximos 1 vez por año. El impacto (2 menor) obedece a un posible pago de sanciones económicas por incumplimiento en la normatividad aplicable ante un ente  regulador y/o indemnizaciones a terceros. No se incumplen las metas y objetivos institucionales</t>
  </si>
  <si>
    <t>Dado que el riesgo se ubicaba en una zona baja desde la valoración inicial, las actividades de control contribuyen a mantener la probabilidad muy baja y el impacto menor.  Por lo tanto el resultado después de los controles continúa siendo bajo.</t>
  </si>
  <si>
    <t>- Reportar el riesgo materializado de Posibilidad de afectación reputacional por pérdida de la credibilidad en el compromiso ambiental de la Entidad, debido a decisiones erróneas o no acertadas en la formulación del PIGA y su plan de acción en el informe de monitoreo a la Oficina Asesora de Planeación.
- Realizar la propuesta de ajustes al documento PIGA y/o su plan de acción
- Presentar la nueva versión del  documento PIGA y/o su plan de acción en la Mesa Técnica de Apoyo en Gestión Ambiental y en el Comité Institucional de Gestión y Desempeño y una vez aprobado realizar la publicación y socialización.
- Actualizar el riesgo Posibilidad de afectación reputacional por pérdida de la credibilidad en el compromiso ambiental de la Entidad, debido a decisiones erróneas o no acertadas en la formulación del PIGA y su plan de acción</t>
  </si>
  <si>
    <t>- Dirección Administrativa y Financiera
- Director(a) Administrativo y Financiero - Gestor Ambiental
- Director(a) Administrativo y Financiero - Gestor Ambiental
- Dirección Administrativa y Financiera</t>
  </si>
  <si>
    <t>- Reporte de monitoreo indicando la materialización del riesgo de Posibilidad de afectación reputacional por pérdida de la credibilidad en el compromiso ambiental de la Entidad, debido a decisiones erróneas o no acertadas en la formulación del PIGA y su plan de acción
- Propuesta documento PIGA y/o su plan de acción
- Documento PIGA y/o su plan de acción actualizado, publicado en página web - Botón de transparencia y socializado.
- Riesgo de Posibilidad de afectación reputacional por pérdida de la credibilidad en el compromiso ambiental de la Entidad, debido a decisiones erróneas o no acertadas en la formulación del PIGA y su plan de acción, actualizado.</t>
  </si>
  <si>
    <t>Identificación del riesgo
Análisis antes de controles
Establecimiento de controles
Evaluación de controles
Tratamiento del riesgo</t>
  </si>
  <si>
    <t>En el marco del nuevo modelo de operación por procesos, se migra el presente riesgo del proceso Gestión de Servicios administrativos al nuevo proceso Fortalecimiento Institucional.</t>
  </si>
  <si>
    <t>CONTROL DE CAMBIOS
Conforme al memorando 3-2022-35995 del 16 de diciembre de 2022, se realizó el cargue de este riesgo en DARUMA con las siguientes novedades: 
•	Aspectos: Identificación del riesgo, análisis antes de controles, análisis de controles, análisis después de controles y tratamiento del riesgo
•	Cambios: En el marco del nuevo modelo de operación por procesos, se migra el presente riesgo del proceso Gestión de Servicios administrativos al nuevo proceso Fortalecimiento Institucional.
•	Memorando:</t>
  </si>
  <si>
    <t>Gestión de Alianzas e Internacionalización de Bogotá</t>
  </si>
  <si>
    <t>Facilitar acciones estratégicas de cooperación, relacionamiento o posicionamiento internacional, mediante la gestión de alianzas distritales con aliados internacionales, para movilizar recursos técnicos y financieros y posicionar a Bogotá como referente global, permitiendo la consolidación del Plan de Desarrollo Distrital y dando valor agregado a las políticas públicas y gestión del Distrito.</t>
  </si>
  <si>
    <t>Inicia con la formulación y ajustes a los planes de cooperación y posicionamiento internacional continua con la identificación y/o recepción de oportunidades para proyectos y acciones estratégicas para el distrito en términos de cooperación internacional, relacionamiento estratégico y posicionamiento internacional; también conlleva el acompañamiento a las acciones de cooperación, proyección y relacionamiento estratégico finaliza con la visibilización de las acciones.</t>
  </si>
  <si>
    <t>Gestionar alianzas y / o acciones de Relacionamiento Internacional, previa aprobación con el sector/entidad y/o la Alcaldía y actores internacionales para el Distrito.</t>
  </si>
  <si>
    <t>Posibilidad de afectación reputacional por información inoportuna, deficiente o insuficiente, debido a errores (fallas o deficiencias) en el reporte de la información o en la gestión de relacionamiento y cooperación  internacional de los sectores y/o entidades</t>
  </si>
  <si>
    <t xml:space="preserve">- Los sistemas de información son aislados. Se recopila la misma información varias veces y al no tener mecanismos estándar de comunicación no es posible orquestar servicios más complejos que puedan ser reutilizados y de mayor valor para la entidad.
</t>
  </si>
  <si>
    <t xml:space="preserve">- La inestabilidad de la conectividad, indisponibilidad de servidores de información y vulnerabilidad en la seguridad informática.
</t>
  </si>
  <si>
    <t xml:space="preserve">- Perdida de credibilidad y reputación de la DDRI con actores Locales, Nacionales e Internacionales.
</t>
  </si>
  <si>
    <t>6. Conocer los referentes internacionales de gestión pública, a través de estrategias de cooperación y articulación, para lograr que la administración distrital mejore su gestión pública y posicione las buenas prácticas que realiza.</t>
  </si>
  <si>
    <t xml:space="preserve">- Procesos estratégicos en el Sistema de Gestión de Calidad
</t>
  </si>
  <si>
    <t>La Dirección Distrital de Relaciones Internacionales lleva a cabo controles permanentes para minimizar la ocurrencia en la materialización de los riesgos para el proceso de Internacionalización de la DDRI; por ello, permanentemente desde la Dirección y  Subdirección de la DDRI, se realizan reuniones de seguimientos a las tareas, en espacios tales como el comité de dirección y de subdirección, el subcomité de autocontrol, se realiza registro de accione en la matriz de relacionamiento y cooperación.
El resultado obtenido de una probabilidad baja  (2), con un impacto menor (2), en relación con el cumplimiento de metas y objetivos de la Entidad obteniendo resultado moderado.</t>
  </si>
  <si>
    <t>Teniendo en cuenta los controles aplicados al proceso, el resultado frente a la probabilidad del riesgo (según mapa de calor), se ubica en una zona baja (probabilidad  1 e  Impacto 1), en consecuencia la zona resultante es bajo.</t>
  </si>
  <si>
    <t>- Reportar el riesgo materializado de Posibilidad de afectación reputacional por información inoportuna, deficiente o insuficiente, debido a errores (fallas o deficiencias) en el reporte de la información o en la gestión de relacionamiento y cooperación  internacional de los sectores y/o entidades en el informe de monitoreo a la Oficina Asesora de Planeación.
- Realizar la gestión de coordinación para la aprobación de la acción con el sector/entidad e instancia de la alcaldía y actores internacionales para el Distrito y Bogotá Región, que permita mitigar el riesgo en caso de que se materialice
- Verificar que se realizaron los ajustes según modificación  recomendaciones realizadas  en el proceso de aprobar  el relacionamiento y cooperación internacional.
- Realizar reuniones periódicas de seguimiento a  las actividades de relacionamiento y cooperación  ( Reuniones de área), para asegurar, que el desarrollo de la actividad de cooperación se realice según lo aprobado.
- Actualizar el riesgo Posibilidad de afectación reputacional por información inoportuna, deficiente o insuficiente, debido a errores (fallas o deficiencias) en el reporte de la información o en la gestión de relacionamiento y cooperación  internacional de los sectores y/o entidades</t>
  </si>
  <si>
    <t xml:space="preserve">- Dirección Distrital de Relaciones Internacionales 
- Profesional de la Dirección Distrital de Relaciones Internacionales
- Director(a) Distrital de Relaciones Internacionales / Subdirección de Proyección Internacional
- Director(a) Distrital de Relaciones Internacionales / Subdirección de Proyección Internacional
- Dirección Distrital de Relaciones Internacionales </t>
  </si>
  <si>
    <t>- Reporte de monitoreo indicando la materialización del riesgo de Posibilidad de afectación reputacional por información inoportuna, deficiente o insuficiente, debido a errores (fallas o deficiencias) en el reporte de la información o en la gestión de relacionamiento y cooperación  internacional de los sectores y/o entidades
- Registro en Matriz de Relacionamiento y cooperación
-  Correo electrónico de ajuste y/o documento final de ajuste.
- Correo electrónico, según aplique
- Riesgo de Posibilidad de afectación reputacional por información inoportuna, deficiente o insuficiente, debido a errores (fallas o deficiencias) en el reporte de la información o en la gestión de relacionamiento y cooperación  internacional de los sectores y/o entidades, actualizado.</t>
  </si>
  <si>
    <t>Se actualizaron los centros de costos de los documentos asociados a los controles, conforme a los lineamientos establecidos y a lo publicado en el aplicativo Daruma.</t>
  </si>
  <si>
    <t>CREADO
Gestión de Alianzas e Internacionalización de Bogotá_2023</t>
  </si>
  <si>
    <t>Ajusté la actividad clave según el nuevo proceso</t>
  </si>
  <si>
    <t>CONTROL DE CAMBIOS
Conforme al memorando 3-2022-33773 del 30 de noviembre de 2022, se realizó el cargue de este riesgo en DARUMA con las siguientes novedades: 
•	Aspectos: Identificación del riesgo
•	Cambios: Se asocia el riesgo al nuevo Mapa de procesos de la Secretaría General.
•	Memorando:</t>
  </si>
  <si>
    <t>Realizar el acompañamiento y monitoreo durante la implementación de la acción, programa o proyecto de cooperación, relacionamiento y posicionamiento internacional</t>
  </si>
  <si>
    <t>Posibilidad de afectación reputacional por información inoportuna, deficiente o insuficiente, debido a errores (fallas o deficiencias) en el reporte de la información o en la gestión de relacionamiento y posicionamiento  internacional de los sectores y/o entidades</t>
  </si>
  <si>
    <t>Usuarios, productos y prácticas</t>
  </si>
  <si>
    <t xml:space="preserve">- Falta de información y apropiación de los objetivos de desarrollo y transformación de ciudad. La cultura organizacional está centrada en los procesos y procedimientos en los cuales cada quien interviene.
</t>
  </si>
  <si>
    <t xml:space="preserve">- Pérdida de confianza por parte de los actores Internacionales y por lo tanto Bogotá pierde relevancia en dicho ámbito.
</t>
  </si>
  <si>
    <t>Como lo señala el mapa de calor la Posibilidad de afectación reputacional por aplicación errónea de criterios o instrucciones para la realización de las actividades, debido a errores (fallas o deficiencias) en el desarrollo de las acciones de cooperación, relacionamiento y posicionamiento internacional, se ubica en una zona moderada  (probabilidad 2 e Impacto 2), considerando para ello los controles establecidos  en términos de seguimiento y monitoreo a las actividades que se desarrollan a través de los procedimientos.</t>
  </si>
  <si>
    <t>Teniendo en cuenta los controles aplicados al proceso, el resultado frente a la probabilidad del riesgo (según mapa de calor), se ubica en una zona baja (probabilidad muy baja  1   Impacto leve 1).
Es de señalar que, ante su potencial materialización, podrían disminuirse los efectos, aplicando las acciones de contingencia, mitigando el impacto en el objetivo del proceso de Internacionalización.</t>
  </si>
  <si>
    <t>- Reportar el riesgo materializado de Posibilidad de afectación reputacional por información inoportuna, deficiente o insuficiente, debido a errores (fallas o deficiencias) en el reporte de la información o en la gestión de relacionamiento y posicionamiento  internacional de los sectores y/o entidades en el informe de monitoreo a la Oficina Asesora de Planeación.
- Realizar la gestión de coordinación para la aprobación de la acción con el sector/entidad e instancia de la alcaldía y actores internacionales para el Distrito y Bogotá Región, que permita mitigar el riesgo en caso de que se materialice.
- Verificar que se realizaron los ajustes según modificación  recomendaciones realizadas, frente a las acciones de Posicionamiento Internacional.
- Gestionar los aspectos relacionados con el monitoreo y seguimiento de  la implementación de acciones de Posicionamiento Internacional
- Actualizar el mapa de riesgos Gestión de Alianzas e Internacionalización de Bogotá
- Actualizar el riesgo Posibilidad de afectación reputacional por información inoportuna, deficiente o insuficiente, debido a errores (fallas o deficiencias) en el reporte de la información o en la gestión de relacionamiento y posicionamiento  internacional de los sectores y/o entidades</t>
  </si>
  <si>
    <t xml:space="preserve">- Dirección Distrital de Relaciones Internacionales 
- Dirección Distrital de Relaciones Internacionales 
- Profesional de la Dirección Distrital de Relaciones Internacionales
- Profesional de  la Dirección Distrital de Relaciones Internacionales  y/o Subdirección de proyección Internacional
- Director(a) Distrital de Relaciones Internacionales / Subdirección de Proyección Internacional
- Dirección Distrital de Relaciones Internacionales </t>
  </si>
  <si>
    <t>- Reporte de monitoreo indicando la materialización del riesgo de Posibilidad de afectación reputacional por información inoportuna, deficiente o insuficiente, debido a errores (fallas o deficiencias) en el reporte de la información o en la gestión de relacionamiento y posicionamiento  internacional de los sectores y/o entidades
- Correo de evidencia de la reunión
- Correo y /o  documento de ajuste a las observaciones realizadas 
- Acta de reuniones realizadas y/o evidencia de reunión virtual
- Mapa de riesgo  Gestión de Alianzas e Internacionalización de Bogotá, actualizado.
- Riesgo de Posibilidad de afectación reputacional por información inoportuna, deficiente o insuficiente, debido a errores (fallas o deficiencias) en el reporte de la información o en la gestión de relacionamiento y posicionamiento  internacional de los sectores y/o entidades, actualizado.</t>
  </si>
  <si>
    <t>Se ajustaron los centros de costos de los documentos asociados a los controles, conforme a lo publicado en el aplicativo Daruma.</t>
  </si>
  <si>
    <t>Gestión de Contratación</t>
  </si>
  <si>
    <t>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y contribuir al cumplimento de sus metas y objetivos.</t>
  </si>
  <si>
    <t>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t>
  </si>
  <si>
    <t>Apoyo</t>
  </si>
  <si>
    <t>Gestionar los Procesos Contractuales
Fase (propósito): Fortalecer la gestión corporativa, jurídica y la estrategia de comunicación conforme con las necesidades de la operación misional de la Entidad.</t>
  </si>
  <si>
    <t>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t>
  </si>
  <si>
    <t xml:space="preserve">- Debilidad de las estrategias de sensibilización y apropiación de las normas, directrices, modelos y sistemas
- Alta rotación de personal generando retrasos en la curva de aprendizaje.
- Falta de pericia  técnica, financiera y jurídica en la estructuración de los documentos y estudios previos por parte de las áreas técnicas.
- Falta de aplicación de guías, manuales y procedimientos por parte de las áreas técnicas enfocados a la estructuración y/o revisión de documentos en la etapa precontractual, contractual y postcontractual
</t>
  </si>
  <si>
    <t xml:space="preserve">- Constante actualización de directrices Nacionales y Distritales que no surten suficientes procesos de socialización. 
- Dificultades en la gestión por la respuesta de requerimientos dispendiosos por parte de entes de control, etc., lo que impide una gestión oportuna a los temas que se están desarrollando en la etapa precontractual, contractual y postcontractual.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</si>
  <si>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deficiencias en las estimación del costo total del proceso contractual.
</t>
  </si>
  <si>
    <t>El proceso estima que el riesgo se ubica en una zona extrema, debido a que la frecuencia con la que se realizó la actividad clave asociada al riesgo se presentó 757 veces en el último año, sin embargo, ante su materialización, podrían presentarse efectos significativos, en el pago de indemnizaciones por acciones legales en los procesos disciplinarios.</t>
  </si>
  <si>
    <t>El proceso estima que el riesgo se ubica en una zona alta, debido a que los controles establecidos son los adecuados y la calificación de los criterios es satisfactoria, ubicando el riesgo en la escala de probabilidad baja, y ante su materialización, podrían disminuirse los efectos, aplicando las acciones de contingencia.</t>
  </si>
  <si>
    <t xml:space="preserve">- Desarrollar dos (2) jornadas de socialización y/o taller dirigido a los funcionarios y contratistas de la Entidad sobre la debida aplicación de la Guía para la estructuración de estudios previos 4231000-GS-081.
</t>
  </si>
  <si>
    <t xml:space="preserve">- Director de Contratación
</t>
  </si>
  <si>
    <t xml:space="preserve">30/06/2024
</t>
  </si>
  <si>
    <t>- Reportar el riesgo materializado de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en el informe de monitoreo a la Oficina Asesora de Planeación.
- Reportar el riesgo materializado de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en el informe de monitoreo a la Oficina Asesora de Planeación.
- Enviar una comunicación a la Oficina Asesora de Jurídica para iniciar las acciones orientadas a la recuperación del recurso económico y demás acciones a las que haya lugar.
- Tomar las medidas jurídicas y/o administrativas que permitan el restablecimiento de la situación generada por la materialización del riesgo.
- Actualizar el riesgo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t>
  </si>
  <si>
    <t>- Dirección de Contratación
- Director(a) de Contratación
- Director(a) de Contratación
- Director(a) de Contratación
- Dirección de Contratación</t>
  </si>
  <si>
    <t>- Reporte de monitoreo indicando la materialización del riesgo de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 Reporte de monitoreo indicando la materialización del riesgo de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 Comunicación enviada a la Oficina Asesora de Jurídica para iniciar las acciones orientadas a la recuperación del recurso económico y demás acciones a las que haya lugar.
- Documento de medida jurídicas y/o administrativas que permitan el restablecimiento de la situación generada por la materialización del riesgo.
- Riesgo de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actualizado.</t>
  </si>
  <si>
    <t xml:space="preserve">
Análisis antes de controles
Tratamiento del riesgo</t>
  </si>
  <si>
    <t>Se incluyó una acción de tratamiento del riesgo  para la vigencia 2024
Se ajustó el número de veces que se ejecutó la actividad clave asociada al riesgo, en el periodo de un (1) año.</t>
  </si>
  <si>
    <t>María Camila Reyes</t>
  </si>
  <si>
    <t>Mario Alberto Chacón</t>
  </si>
  <si>
    <t>CREADO
Gestión de Contratación_2023</t>
  </si>
  <si>
    <t>CONTROL DE CAMBIOS
Conforme al memorando 3-2022-34097 del 2 de diciembre de 2022, se realizó el cargue de este riesgo en DARUMA con las siguientes novedades: 
•	Aspectos: Identificación del riesgo y tratamiento del riesgo
•	Cambios: Se ajustó la actividad clave del riesgo de conformidad con la caracterización del proceso "Gestión de contratación". Se incluyó una acción de tratamiento del riesgo  para la vigencia 2023.
•	Memorando:</t>
  </si>
  <si>
    <t>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t>
  </si>
  <si>
    <t xml:space="preserve">- Alta rotación de personal generando retrasos en la curva de aprendizaje.
- Debilidad de las estrategias de sensibilización y apropiación de las normas, directrices, modelos y sistemas
- Falta de aplicación de guías, manuales y procedimientos por parte de las áreas técnicas enfocados a la estructuración y/o revisión de documentos en la etapa precontractual, contractual y postcontractual
- Vacíos en la estructuración del proceso de selección en lo referente a los criterios técnicos, económicos, financieros y jurídicos.
</t>
  </si>
  <si>
    <t xml:space="preserve">- Pérdida de credibilidad en la evaluación en los procesos de selección que adelanta la Secretaría General.
- Incumplimiento de las metas y objetivos institucionales, afectando el cumplimiento en la metas regionales.
- Sanciones por parte de un ente de control u otro ente regulador derivadas de un proceso de selección fallido.
- Detrimento patrimonial por la utilización de recursos financieros que no satisfacen las necesidades iniciales.
- Disposición de recursos financieros adicionales a fin de satisfacer las necesidades insatisfechas por una inadecuada selección de los oferentes.
</t>
  </si>
  <si>
    <t>El proceso estima que el riesgo se ubica en una zona alta, debido a que la frecuencia con la que se realizó la actividad clave asociada al riesgo se presentó 71 veces en el último año, sin embargo, ante su materialización, podrían presentarse efectos significativos, en el pago de indemnizaciones por acciones legales en los procesos disciplinarios.</t>
  </si>
  <si>
    <t>El proceso estima que el riesgo se ubica en una zona moderada, debido a que los controles establecidos son los adecuados y la calificación de los criterios es satisfactoria, ubicando el riesgo en la escala de probabilidad baja, y ante su materialización, podrían disminuirse los efectos, aplicando las acciones de contingencia.</t>
  </si>
  <si>
    <t xml:space="preserve">01/03/2024
01/03/2024
</t>
  </si>
  <si>
    <t>- Reportar el riesgo materializado de 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en el informe de monitoreo a la Oficina Asesora de Planeación.
- Enviar una comunicación a la Oficina Asesora de Jurídica para iniciar las acciones orientadas a la recuperación del recurso económico y demás acciones a las que haya lugar.
- Tomar las medidas jurídicas y/o administrativas que permitan el restablecimiento de la situación generada por la materialización del riesgo.
- Actualizar el riesgo 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t>
  </si>
  <si>
    <t>- Dirección de Contratación
- Director(a) de Contratación
- Director(a) de Contratación
- Dirección de Contratación</t>
  </si>
  <si>
    <t>- Reporte de monitoreo indicando la materialización del riesgo de 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 Comunicación enviada a la Oficina Asesora de Jurídica para iniciar las acciones orientadas a la recuperación del recurso económico y demás acciones a las que haya lugar.
- Documento de medida jurídicas y/o administrativas que permitan el restablecimiento de la situación generada por la materialización del riesgo.
- Riesgo de 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actualizado.</t>
  </si>
  <si>
    <t>CONTROL DE CAMBIOS
Conforme al memorando 3-2022-34097 del 2 de diciembre de 2022, se realizó el cargue de este riesgo en DARUMA con las siguientes novedades: 
•	Aspectos: Identificación del riesgo, análisis de controles y tratamiento del riesgo
•	Cambios: Se ajustó la actividad clave del riesgo de conformidad con la caracterización del proceso "Gestión de contratación". Se ajustó la redacción del responsable de ejecutar el control No 1 de acuerdo con lo mencionado en los procedimientos  4231000-PR-284 "Mínima cuantía", 4231000-PR-339 "Selección Pública de Oferentes" y  4231000-PR-338 “Agregación de Demanda”. Se hizo claridad en la redacción del control No 2 la aplicabilidad del mismo cuando se ejecuta en un proceso bajo las modalidades de Licitación Pública, Concurso de Méritos, Selección Abreviada y/o Mínima Cuantía  y el llevado a cabo mediante Agregación de Demanda. Se incluyeron acciones de tratamiento del riesgo  para la vigencia  2023.
•	Memorando:</t>
  </si>
  <si>
    <t>Desarrollar las actividades de Interventoría y/o supervisión</t>
  </si>
  <si>
    <t xml:space="preserve">Posibilidad de afectación económica (o presupuestal) por fallo en firme de detrimento patrimonial por parte de entes de control, debido a supervisión inadecuada de los contratos y/o convenios </t>
  </si>
  <si>
    <t xml:space="preserve">Dirección de Contratación </t>
  </si>
  <si>
    <t xml:space="preserve">- Debilidad de las estrategias de sensibilización y apropiación de las normas, directrices, modelos y sistemas
- Alta rotación de personal generando retrasos en la curva de aprendizaje.
- Debilidades en la adopción de los lineamientos y procedimientos existentes que en materia de supervisión se han dado.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</si>
  <si>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Detrimento patrimonial por la utilización de recursos financieros para pagar servicios o productos que no cumplen con los requisitos técnicos solicitados en el marco de la ejecución del contrato
</t>
  </si>
  <si>
    <t>El proceso estima que el riesgo se ubica en una zona alta, debido a que la frecuencia con la que se realizó la actividad clave asociada al riesgo se presentó 757 veces en el último año, sin embargo, ante su materialización, podrían presentarse efectos significativos, en el pago de indemnizaciones por acciones legales en los procesos disciplinarios.</t>
  </si>
  <si>
    <t xml:space="preserve">- Reportar el riesgo materializado de Posibilidad de afectación económica (o presupuestal) por fallo en firme de detrimento patrimonial por parte de entes de control, debido a supervisión inadecuada de los contratos y/o convenios  en el informe de monitoreo a la Oficina Asesora de Planeación.
-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 Informar a la ordenación del gasto sobre la necesidad de cambiar la supervisión del contrato o convenio sujeto de la materialización del riesgo
- Actualizar el riesgo Posibilidad de afectación económica (o presupuestal) por fallo en firme de detrimento patrimonial por parte de entes de control, debido a supervisión inadecuada de los contratos y/o convenios </t>
  </si>
  <si>
    <t xml:space="preserve">- Dirección de Contratación 
- Director(a) de Contratación
- Director(a) de Contratación
- Dirección de Contratación </t>
  </si>
  <si>
    <t>- Reporte de monitoreo indicando la materialización del riesgo de Posibilidad de afectación económica (o presupuestal) por fallo en firme de detrimento patrimonial por parte de entes de control, debido a supervisión inadecuada de los contratos y/o convenios 
- Solicitud de aplicación del proceso administrativo sancionatorio al supervisor del contrato para restablecer el cumplimiento de las obligaciones del prestador del servicio o proveedor.
- Comunicación dirigida a la ordenación del gasto informando sobre la necesidad de cambiar la supervisión del contrato o convenio sujeto de la materialización del riesgo
- Riesgo de Posibilidad de afectación económica (o presupuestal) por fallo en firme de detrimento patrimonial por parte de entes de control, debido a supervisión inadecuada de los contratos y/o convenios , actualizado.</t>
  </si>
  <si>
    <t>CONTROL DE CAMBIOS
Conforme al memorando 3-2022-34097 del 2 de diciembre de 2022, se realizó el cargue de este riesgo en DARUMA con las siguientes novedades: 
•	Aspectos: Identificación del riesgo y tratamiento del riesgo
•	Cambios: Se ajustó la actividad clave del riesgo de conformidad con la caracterización del proceso "Gestión de contratación". Se incluyó una acción de tratamiento del riesgo  para la vigencia  2023.
•	Memorando:</t>
  </si>
  <si>
    <t xml:space="preserve">Posibilidad de afectación reputacional por pérdida de la confianza ciudadana en la gestión contractual de la Entidad, debido a decisiones ajustadas a intereses propios o de terceros durante la etapa precontractual con el fin de celebrar un contrato </t>
  </si>
  <si>
    <t xml:space="preserve">- Debilidad de las estrategias de sensibilización y apropiación de las normas, directrices, modelos y sistemas
- Alta rotación de personal generando retrasos en la curva de aprendizaje.
- Falta de pericia  técnica, financiera y jurídica en la estructuración de los documentos y estudios previos por parte de las áreas técnicas.
- Falta de aplicación de guías, manuales y procedimientos por parte de las áreas técnicas enfocados a la estructuración y/o revisión de documentos en la etapa precontractual, contractual y postcontractual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</si>
  <si>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 xml:space="preserve">- Constante actualización de directrices Nacionales y Distritales que no surten suficientes procesos de socialización. 
- Dificultades en la gestión por la respuesta de requerimientos dispendiosos por parte de entes de control, etc., lo que impide una gestión oportuna a los temas que se están desarrollando en la etapa precontractual, contractual y postcontractual.
- Presiones o motivaciones individuales, sociales o colectivas que inciten a realizar conductas contrarias al deber ser
</t>
  </si>
  <si>
    <t>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t>
  </si>
  <si>
    <t>El proceso estima que el riesgo se ubica en una zona extrema, debido a que los controles establecidos son los adecuados y la calificación de los criterios es satisfactoria, ubicando el riesgo en la escala de probabilidad muy baja, y ante su materialización, podrían disminuirse los efectos, aplicando las acciones de contingencia, sin embargo, el impacto no disminuye en riesgos de corrupción.</t>
  </si>
  <si>
    <t xml:space="preserve">-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
- Asignar nuevos profesionales para  reevaluar el proceso de selección técnica, jurídica y financieramente, con el fin que adelanten un análisis a fin de tomar decisiones respecto a adelantar o no, un nuevo proceso de contratación.
- Tomar las medidas jurídicas y/o administrativas que permitan el restablecimiento de la situación generada por la materialización del riesgo.
- Actualizar el riesgo Posibilidad de afectación reputacional por pérdida de la confianza ciudadana en la gestión contractual de la Entidad, debido a decisiones ajustadas a intereses propios o de terceros durante la etapa precontractual con el fin de celebrar un contrato </t>
  </si>
  <si>
    <t>-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
- Informe de análisis técnico, jurídico y financiero del proceso de selección en donde se materializó el riesgo, que soporta las decisiones de adelantar o no  un nuevo proceso de contratación.
- Documento de medida jurídicas y/o administrativas que permitan el restablecimiento de la situación generada por la materialización del riesgo.
- Riesgo de Posibilidad de afectación reputacional por pérdida de la confianza ciudadana en la gestión contractual de la Entidad, debido a decisiones ajustadas a intereses propios o de terceros durante la etapa precontractual con el fin de celebrar un contrato , actualizado.</t>
  </si>
  <si>
    <t xml:space="preserve">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t>
  </si>
  <si>
    <t xml:space="preserve">- Debilidad de las estrategias de sensibilización y apropiación de las normas, directrices, modelos y sistemas
- Alta rotación de personal generando retrasos en la curva de aprendizaje.
- Debilidades en la adopción de los lineamientos y procedimientos existentes que en materia de supervisión se han dado.
- Falta de conocimiento en el manejo de las herramientas contractuales existentes para adelantar los procesos y hacer seguimiento a los contratos que celebre la entidad.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</si>
  <si>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la utilización de recursos financieros para pagar servicios o productos que no cumplen con los requisitos técnicos solicitados en el marco de la ejecución del contrato
</t>
  </si>
  <si>
    <t xml:space="preserve">-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a la Oficina Asesora de Planeación en el informe de monitoreo en caso que tenga fallo.
-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 Informar a la ordenación del gasto sobre la necesidad de cambiar la supervisión del contrato o convenio sujeto de la materialización del riesgo
- Actualizar el riesgo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t>
  </si>
  <si>
    <t>-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reporte de monitoreo a la Oficina Asesora de Planeación en caso que el riesgo tenga fallo definitivo.
- Solicitud de aplicación del proceso administrativo sancionatorio al supervisor del contrato para restablecer el cumplimiento de las obligaciones del prestador del servicio o proveedor.
- Comunicación dirigida a la ordenación del gasto informando sobre la necesidad de cambiar la supervisión del contrato o convenio sujeto de la materialización del riesgo
- Riesgo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 actualizado.</t>
  </si>
  <si>
    <t>Tramitar la liquidación y/o terminación del contrato o convenio (si a ello hubiere lugar)</t>
  </si>
  <si>
    <t>Posibilidad de afectación reputacional por sanción disciplinaria por parte de entes de Control, debido a  la supervisión inadecuada para adelantar el proceso de liquidación de los contratos o convenios que así lo requieran</t>
  </si>
  <si>
    <t xml:space="preserve">- Debilidad de las estrategias de sensibilización y apropiación de las normas, directrices, modelos y sistemas
- Alta rotación de personal generando retrasos en la curva de aprendizaje.
- Debilidades en la adopción de los lineamientos y procedimientos existentes que en materia de supervisión se han dado.
- Falta de aplicación de guías, manuales y procedimientos por parte de las áreas técnicas enfocados a la estructuración y/o revisión de documentos en la etapa precontractual, contractual y postcontractual
- Falta de conocimiento en el manejo de las herramientas contractuales existentes para adelantar los procesos y hacer seguimiento a los contratos que celebre la entidad.
</t>
  </si>
  <si>
    <t xml:space="preserve">- Constante actualización de directrices Nacionales y Distritales que no surten suficientes procesos de socialización. 
- Dificultades en la gestión por la respuesta de requerimientos dispendiosos por parte de entes de control, etc., lo que impide una gestión oportuna a los temas que se están desarrollando en la etapa precontractual, contractual y postcontractual.
- Cambio constante de las plataformas establecidas para llevar a cabo procesos de contratación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</si>
  <si>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t>
  </si>
  <si>
    <t>El proceso estima que el riesgo se ubica en una zona alta, debido a que la frecuencia con la que se realizó la actividad clave asociada al riesgo se presentó 304 veces en el último año, sin embargo, ante su materialización, podrían presentarse efectos significativos ante la emisión de conceptos que no se ajusten adecuadamente a la normatividad vigente.</t>
  </si>
  <si>
    <t xml:space="preserve">- Adelantar mesas bimestrales con los enlaces de las áreas ordenadoras del gasto a fin de realizar seguimiento a la liquidación de los contratos en los tiempos establecidos por la norma y resolver dudas respecto a este tema.
</t>
  </si>
  <si>
    <t xml:space="preserve">- Director de Contratación 
</t>
  </si>
  <si>
    <t>- Reportar el riesgo materializado de Posibilidad de afectación reputacional por sanción disciplinaria por parte de entes de Control, debido a  la supervisión inadecuada para adelantar el proceso de liquidación de los contratos o convenios que así lo requieran en el informe de monitoreo a la Oficina Asesora de Planeación.
- Solicitar al supervisor del contrato un informe que describa las actividades llevadas a cabo en procura de la liquidación del contrato y la explicación detallada del fundamento técnico, jurídico o financiero que lo conllevó a no hacer la liquidación en los plazos establecidos.
- Solicitar las medidas jurídicas y/o administrativas que permitan el restablecimiento de la situación generada por la materialización del riesgo.
- Actualizar el riesgo Posibilidad de afectación reputacional por sanción disciplinaria por parte de entes de Control, debido a  la supervisión inadecuada para adelantar el proceso de liquidación de los contratos o convenios que así lo requieran</t>
  </si>
  <si>
    <t>- Reporte de monitoreo indicando la materialización del riesgo de Posibilidad de afectación reputacional por sanción disciplinaria por parte de entes de Control, debido a  la supervisión inadecuada para adelantar el proceso de liquidación de los contratos o convenios que así lo requieran
- Solicitud radicada de informe de actividades de liquidación al supervisor del contrato o convenio
- Comunicación de solicitud de medidas jurídicas y/o administrativas que permitan el restablecimiento de la situación generada por la materialización del riesgo.
- Riesgo de Posibilidad de afectación reputacional por sanción disciplinaria por parte de entes de Control, debido a  la supervisión inadecuada para adelantar el proceso de liquidación de los contratos o convenios que así lo requieran, actualizado.</t>
  </si>
  <si>
    <t>CONTROL DE CAMBIOS
Conforme al memorando 3-2022-34097 del 2 de diciembre de 2022, se realizó el cargue de este riesgo en DARUMA con las siguientes novedades: 
•	Aspectos: Identificación del riesgo, análisis de controles y tratamiento del riesgo
•	Cambios: Se ajustó la actividad clave del riesgo de conformidad con la caracterización del proceso “Gestión de contratación”. Se ajustó la redacción del control No 2 de acuerdo a lo descrito en el procedimiento “42321000-PR-022 “Liquidación de contrato/convenio”. Se incluyó una acción de tratamiento del riesgo para la vigencia  2023.
•	Memorando:</t>
  </si>
  <si>
    <t>Gestionar las garantías contractuales</t>
  </si>
  <si>
    <t xml:space="preserve">Posibilidad de afectación económica (o presupuestal) por fallos judiciales y/o sanciones de entes de control, debido a incumplimiento legal en la aprobación del perfeccionamiento y ejecución contractual </t>
  </si>
  <si>
    <t xml:space="preserve">- Debilidad de las estrategias de sensibilización y apropiación de las normas, directrices, modelos y sistemas
- Alta rotación de personal generando retrasos en la curva de aprendizaje.
- Falta de conocimiento en el manejo de las herramientas contractuales existentes para adelantar los procesos y hacer seguimiento a los contratos que celebre la entidad.
</t>
  </si>
  <si>
    <t xml:space="preserve">- Cambios constantes en la normativa y falta de claridad en la interpretación de la misma.
</t>
  </si>
  <si>
    <t xml:space="preserve">- Sanción por parte de un ente de control u otro ente regulador.
- Afectación económica por no respaldar los compromisos contractuales que la entidad adquirió
- Incumplimiento de las obligaciones de la entidad para asegurar  la correcta ejecución de las obligaciones contractuales por la falta o deficiente verificación de los requisitos de perfeccionamiento de los contratos o convenios.
</t>
  </si>
  <si>
    <t>El proceso estima que el riesgo se ubica en una zona Moderada, debido a que los controles establecidos son los adecuados y la calificación de los criterios es satisfactoria, ubicando el riesgo en la escala de probabilidad baja, y ante su materialización, podrían disminuirse los efectos, aplicando las acciones de contingencia.</t>
  </si>
  <si>
    <t xml:space="preserve">- Reportar el riesgo materializado de Posibilidad de afectación económica (o presupuestal) por fallos judiciales y/o sanciones de entes de control, debido a incumplimiento legal en la aprobación del perfeccionamiento y ejecución contractual  en el informe de monitoreo a la Oficina Asesora de Planeación.
- Solicitar a los funcionarios encargados de adelantar el procedimiento, la presentación de un informe en donde describan jurídicamente el alcance de la materialización del riesgo en cada caso y propongan la subsanación del mismo.
- Tomar las medidas jurídicas y/o administrativas que permitan el restablecimiento de la situación generada por la materialización del riesgo.
- Actualizar el riesgo Posibilidad de afectación económica (o presupuestal) por fallos judiciales y/o sanciones de entes de control, debido a incumplimiento legal en la aprobación del perfeccionamiento y ejecución contractual </t>
  </si>
  <si>
    <t>- Reporte de monitoreo indicando la materialización del riesgo de Posibilidad de afectación económica (o presupuestal) por fallos judiciales y/o sanciones de entes de control, debido a incumplimiento legal en la aprobación del perfeccionamiento y ejecución contractual 
- Solicitud radicada bajo memorando que describa jurídicamente el alcance de la materialización del riesgo en cada caso y contenga la propuesta de subsanación del mismo.
- Documento de medida jurídicas y/o administrativas que permitan el restablecimiento de la situación generada por la materialización del riesgo.
- Riesgo de Posibilidad de afectación económica (o presupuestal) por fallos judiciales y/o sanciones de entes de control, debido a incumplimiento legal en la aprobación del perfeccionamiento y ejecución contractual , actualizado.</t>
  </si>
  <si>
    <t>CONTROL DE CAMBIOS
Conforme al memorando 3-2022-34097 del 2 de diciembre de 2022, se realizó el cargue de este riesgo en DARUMA con las siguientes novedades: 
•	Aspectos: Identificación del riesgo y tratamiento del riesgo
•	Cambios: Se ajustó la actividad clave del riesgo de conformidad con la caracterización del proceso "Gestión de contratación". Se incluyó una acción de tratamiento del riesgo para la vigencia 2023.
•	Memorando:</t>
  </si>
  <si>
    <t>Administrar los bienes adquiridos mediante su recepción, asignación, mantenimiento, control y baja de los mismos con el fin de cubrir las necesidades de recursos físicos de las dependencias de la Secretaría General de la Alcaldía Mayor de Bogotá D.C.</t>
  </si>
  <si>
    <t>Inicia con el ingreso de bienes al inventario de la entidad, continúa con su asignación, aseguramiento, mantenimiento y control, termina con su clasificación y baja.</t>
  </si>
  <si>
    <t>Subdirector(a) de Servicios Administrativos y Jefe Oficina de Tecnologías de la Información y las Comunicaciones</t>
  </si>
  <si>
    <t>Administrar los Inventarios de bienes de la entidad.</t>
  </si>
  <si>
    <t>Posibilidad de afectación reputacional por sanción de un ente de control o regulador, debido a errores (fallas o deficiencias) en la generación de la cuenta mensual de almacén con destino a la Subdirección Financiera.</t>
  </si>
  <si>
    <t xml:space="preserve">- Dificultad en la articulación de actividades comunes a las dependencias.
- Los comprobantes de ingreso y egreso de bienes y consolidados que se requieren para preparar y generar la cuenta de almacén  no son oportunos, suficientes, claros, completos o de calidad.
- La información de entrada que se requiere para desarrollar las actividades no es completa o de calidad.
- Omisión o incumplimiento de procedimientos para agilizar trámites.
</t>
  </si>
  <si>
    <t xml:space="preserve">- Fallas  en software. 
- Las herramientas tecnológicas son insuficientes para atender las necesidades del proceso (Hardware: Equipos y herramientas. Software, sistemas de información aplicativos y soluciones ofimáticas es insuficiente.
</t>
  </si>
  <si>
    <t xml:space="preserve">- Entrega inoportuna de la cuenta mensual de almacén a la Subdirección Financiera.
- Retraso en el cierre contable mensual. 
- Retraso en la apertura de almacén.
- Incumplimiento de términos para el reporte a la Secretaría Distrital de Hacienda.
</t>
  </si>
  <si>
    <t xml:space="preserve">- Procesos de apoyo en el Sistema de Gestión de Calidad
</t>
  </si>
  <si>
    <t>El proceso estima que el riesgo se ubica en una zona moderada, debido a que la frecuencia con la que se realizó la actividad clave asociada al riesgo se presentó 12 veces en el último año, sin embargo, ante su materialización, podrían presentarse efectos significativos, en el pago de indemnizaciones por acciones legales en los procesos disciplinarios.</t>
  </si>
  <si>
    <t>- Reportar el riesgo materializado de Posibilidad de afectación reputacional por sanción de un ente de control o regulador, debido a errores (fallas o deficiencias) en la generación de la cuenta mensual de almacén con destino a la Subdirección Financiera. en el informe de monitoreo a la Oficina Asesora de Planeación.
- Revisar las diferencias presentadas en la información de la cuenta, remitidas por la Subdirección Financiera
- Solicitar soporte a la ingeniera(o) desarrollador(a) del SAI - SAE para realizar las modificaciones pertinentes. 
- Remisión de la cuenta con los ajustes requeridos.
- Actualizar el riesgo Posibilidad de afectación reputacional por sanción de un ente de control o regulador, debido a errores (fallas o deficiencias) en la generación de la cuenta mensual de almacén con destino a la Subdirección Financiera.</t>
  </si>
  <si>
    <t>- Subdirección de Servicios Administrativos
- Subdirector(a) de Servicios Administrativos
- Subdirector(a) de Servicios Administrativos
- Subdirector(a) de Servicios Administrativos
- Subdirección de Servicios Administrativos</t>
  </si>
  <si>
    <t>- Reporte de monitoreo indicando la materialización del riesgo de Posibilidad de afectación reputacional por sanción de un ente de control o regulador, debido a errores (fallas o deficiencias) en la generación de la cuenta mensual de almacén con destino a la Subdirección Financiera.
- Documentos revisados y escaneados en el SAI
- Correo con solicitud soporte del sistema de Información SAI a OTIC
- Documentos revisados y escaneados en el SAI
- Riesgo de Posibilidad de afectación reputacional por sanción de un ente de control o regulador, debido a errores (fallas o deficiencias) en la generación de la cuenta mensual de almacén con destino a la Subdirección Financiera., actualizado.</t>
  </si>
  <si>
    <t xml:space="preserve">
Análisis antes de controles
</t>
  </si>
  <si>
    <t>Se ajustó el número de veces que se ejecutó la actividad clave asociada al riesgo, en el periodo de un (1) año.</t>
  </si>
  <si>
    <t>María Yenifer Prada</t>
  </si>
  <si>
    <t>CREADO
Gestión de Recursos Físicos_2023</t>
  </si>
  <si>
    <t>CONTROL DE CAMBIOS
Conforme al memorando 3-2022-34268 del 3 de diciembre de 2022, se realizó el cargue de este riesgo en DARUMA con las siguientes novedades: 
•	Aspectos: Identificación del riesgo, análisis antes de controles, análisis de controles, análisis después de controles y tratamiento del riesgo
•	Cambios: Se identifica el contexto de la gestión del proceso. Se identifica la probabilidad por exposición. Se identifica la calificación del impacto. Se identifica los controles correctivos. Se identifica las acciones de contingencia.
•	Memorando:</t>
  </si>
  <si>
    <t xml:space="preserve">Administrar los Inventarios de bienes de la entidad </t>
  </si>
  <si>
    <t>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t>
  </si>
  <si>
    <t xml:space="preserve">- Dificultad en la articulación de actividades comunes a las dependencias.
- La información de entrada que se requiere para desarrollar las actividades no es completa o de calidad.
- Omisión o incumplimiento de procedimientos para agilizar trámites.
- Ingreso intencional de información errónea para lograr beneficios personales.
</t>
  </si>
  <si>
    <t xml:space="preserve">- Presiones o motivaciones individuales, sociales o colectivas que inciten a realizar conductas contrarias al deber ser.
- Conflicto de Intereses por Amiguismo o Clientelismo
</t>
  </si>
  <si>
    <t xml:space="preserve">- Pérdida o hurto de bienes muebles.
- Sanción por parte del ente de control u otro ente regulador.
- Interrupción de operaciones internas de un (1) día.
- Bienes sin cubrimiento de pólizas.
- Ingreso de bienes con características diferentes a las contratadas.
- Pérdida de la imagen o credibilidad institucional.
- Investigaciones disciplinarias, fiscales y/o penales.
</t>
  </si>
  <si>
    <t>El proceso estima que el riesgo se ubica en una zona alta, debido a que los controles establecidos son los adecuados y la calificación de los criterios es satisfactoria, ubicando el riesgo en la escala de probabilidad muy baja, y ante su materialización, podrían disminuirse los efectos, aplicando las acciones de contingencia, sin embargo, el impacto no disminuye en riesgos de corrupción.</t>
  </si>
  <si>
    <t xml:space="preserve">- Actualizar el procedimiento PR-148 Ingreso o entrada de bienes con respecto a la revisión de controles definidos y condiciones generales del documento.
</t>
  </si>
  <si>
    <t xml:space="preserve">- Subdirector (a) de Servicios Administrativos
</t>
  </si>
  <si>
    <t>-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
- Revisar las inconsistencias presentadas.
- Realizar el reporte al responsable del proceso.
- Realizar las gestiones pertinentes para corregir las inconsistencias presentadas.
- Actualizar el riesgo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t>
  </si>
  <si>
    <t>-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
- Evidencia de reunión o acta de revisión.
- Reporte de inconsistencias
- Documentos con las gestiones efectuadas.
- Riesgo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actualizado.</t>
  </si>
  <si>
    <t>Se incluyó una acción de tratamiento del riesgo para la vigencia 2024
Se ajustó el número de veces que se ejecutó la actividad clave asociada al riesgo, en el periodo de un (1) año.</t>
  </si>
  <si>
    <t>CONTROL DE CAMBIOS
Conforme al memorando 3-2022-34268 del 3 de diciembre de 2022, se realizó el cargue de este riesgo en DARUMA con las siguientes novedades: 
•	Aspectos: Identificación del riesgo, análisis antes de controles, análisis de controles, análisis después de controles y tratamiento del riesgo
•	Cambios: Se identifica el contexto de la gestión del proceso. Se identifica la probabilidad por exposición. Se identifica la calificación del impacto. Se identifica los controles correctivos. Se identifica las acciones de contingencia. Se identifica acción preventiva.
•	Memorando:</t>
  </si>
  <si>
    <t>Administrar los Inventarios de bienes de la entidad</t>
  </si>
  <si>
    <t>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t>
  </si>
  <si>
    <t xml:space="preserve">- Desviación de recursos públicos.
- Detrimento patrimonial.
- Investigaciones disciplinarias, fiscales y/o penales.
- Pérdida de la imagen o credibilidad institucional.
- Inoportunidad para la correcta investigación de posibles hechos de corrupción.
- Inoportunidad para reporte a las aseguradoras.
</t>
  </si>
  <si>
    <t xml:space="preserve">- Actualizar los procedimientos PR-235 Control y Seguimiento con respecto a los controles definidos y las condiciones generales del documento.
</t>
  </si>
  <si>
    <t>-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
-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 Solicitar informe con modo, tiempo y lugar de los hechos relacionados con el presunto desvío de recursos físicos.
- Actualizar el riesgo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t>
  </si>
  <si>
    <t>- Subdirección de Servicios Administrativos
- Subdirector(a) de Servicios Administrativos
- Subdirector(a) de Servicios Administrativos
- Subdirección de Servicios Administrativos</t>
  </si>
  <si>
    <t>-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
- Informe de los hechos enviado mediante memorando o correo electrónico a la Oficina de Control Interno Disciplinario y Subsecretaría Corporativa.
- Informe de los hechos 
- Riesgo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actualizado.</t>
  </si>
  <si>
    <t>Gestionar el mantenimiento de bienes muebles e inmuebles
Fase (componente): Sedes adecuadas.</t>
  </si>
  <si>
    <t>Posibilidad de afectación reputacional por ausencia o retrasos  en los mantenimientos de las edificaciones, maquinaria y equipos de la Entidad, debido a decisiones erróneas o no acertadas en la priorización para su intervención</t>
  </si>
  <si>
    <t xml:space="preserve">- Dificultades en el  seguimiento  frente al estado de avance de los contratos de mantenimiento suscritos y en ejecución, pertenecientes al proceso.
- Inadecuada planeación para el mantenimiento
- Alta rotación de personal y dificultades en la transferencia de conocimiento entre los servidores y/o contratistas que participan en el proceso, en virtud de vinculación, retiro o reasignación de roles.
- Se requiere revisar, ajustar, simplificar actividades y reasignar labores internas, en la información documentada del proceso.
</t>
  </si>
  <si>
    <t xml:space="preserve">- Riesgos de daño a la infraestructura física de la entidad por situaciones de orden público y/o desastres naturales.
- Falta de recursos que podría darse por los recortes presupuestales que influiría notablemente en la sostenibilidad del proceso.
- Los clientes pueden realizar solicitudes fuera del alcance del proceso y hacer evaluaciones subjetivas.
</t>
  </si>
  <si>
    <t xml:space="preserve">- Detrimento patrimonial
- Insatisfacción por parte de los usuarios interno y externos
- Pérdida de confianza por parte de los usuarios internos y externos
</t>
  </si>
  <si>
    <t>El proceso estima que el riesgo se ubica en una zona alta, debido a que la frecuencia con la que se realizó la actividad clave asociada al riesgo se presentó 1457 veces en el último año, sin embargo, ante su materialización, podrían presentarse efectos significativos, en el pago de indemnizaciones por acciones legales en los procesos disciplinarios.</t>
  </si>
  <si>
    <t>El proceso estima que el riesgo se ubica en una zona moderada, debido a que los controles establecidos son los adecuados y la calificación de los criterios es satisfactoria, ubicando el riesgo en la escala de probabilidad mas baja, y ante su materialización, podrían disminuirse los efectos, aplicando las acciones de contingencia.</t>
  </si>
  <si>
    <t xml:space="preserve">- Actualizar el procedimiento PR-379 Mantenimiento de Equipos con respecto condiciones generales y revisión de controles definidos del documento.
</t>
  </si>
  <si>
    <t>- Reportar el riesgo materializado de Posibilidad de afectación reputacional por ausencia o retrasos  en los mantenimientos de las edificaciones, maquinaria y equipos de la Entidad, debido a decisiones erróneas o no acertadas en la priorización para su intervención en el informe de monitoreo a la Oficina Asesora de Planeación.
- Reformular la priorización  de los mantenimientos de las edificaciones, maquinaria y equipos
- Priorizar los servicios no ejecutados de acuerdo a la criticidad del incumplimiento ajustando las actividades de los mantenimientos para realizarlos en el menor tiempo posible
- Actualizar el riesgo Posibilidad de afectación reputacional por ausencia o retrasos  en los mantenimientos de las edificaciones, maquinaria y equipos de la Entidad, debido a decisiones erróneas o no acertadas en la priorización para su intervención</t>
  </si>
  <si>
    <t>- Subdirección de Servicios Administrativos
- Profesional de la Dirección Administrativa y Financiera, Director(a) Administrativo y Financiero o Subdirector(a)  de Servicios Administrativos
- Profesional de la Dirección Administrativa y Financiera, Director(a) Administrativo y Financiero o Subdirector(a)  de Servicios Administrativos
- Subdirección de Servicios Administrativos</t>
  </si>
  <si>
    <t>- Reporte de monitoreo indicando la materialización del riesgo de Posibilidad de afectación reputacional por ausencia o retrasos  en los mantenimientos de las edificaciones, maquinaria y equipos de la Entidad, debido a decisiones erróneas o no acertadas en la priorización para su intervención
- Acta de reunión o evidencia de reunión con las inconsistencias identificadas
- Para el caso de edificaciones se realiza una Priorización de mantenimiento integral y para el mantenimiento puntual el Sistema de Gestión de Servicios. En caso de mantenimiento de maquinaria y equipos queda correo electrónico de ajuste de actividades.
- Riesgo de Posibilidad de afectación reputacional por ausencia o retrasos  en los mantenimientos de las edificaciones, maquinaria y equipos de la Entidad, debido a decisiones erróneas o no acertadas en la priorización para su intervención, actualizado.</t>
  </si>
  <si>
    <t>Sindy Sthepanie</t>
  </si>
  <si>
    <t>Rafael Londoño</t>
  </si>
  <si>
    <t>Ejecutar tareas del mantenimiento de la infraestructura tecnológica. 
Fase (actividad): Actualizar y ampliar los servicios tecnológicos de la Secretaria General y Optimizar sistemas de información y de gestión de datos de la Secretaria General</t>
  </si>
  <si>
    <t xml:space="preserve">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t>
  </si>
  <si>
    <t>Fallas tecnológicas</t>
  </si>
  <si>
    <t xml:space="preserve">- Fallas de conectividad e interoperabilidad. 
- Fallos y caídas del servidor que soporta la plataforma LMS.
- Obsolescencia tecnológica.
- Falta de Coherencia entre lo documentado en los procesos y la ejecución.																																												
</t>
  </si>
  <si>
    <t xml:space="preserve">- Altos costos de la tecnología.  
- Fenómenos naturales o climáticos que pongan en riesgo la infraestructura, continuidad de prestación de servicios de la entidad, confidencialidad, integridad y disponibilidad de la información. 
</t>
  </si>
  <si>
    <t xml:space="preserve">- Falla en los equipos de computo que soportan la información de misión critica de la entidad, que podría causar pérdida de información.
- Interrupción en la prestación de servicios tecnológicos y de atención a la ciudadanía. 
- Daños o destrucción de activos que afectan el patrimonio de la Entidad.
- Quejas o reclamos por parte de los usuarios.
</t>
  </si>
  <si>
    <t>9. Industria, innovación e infraestructura</t>
  </si>
  <si>
    <t>7872 Transformación digital y gestión TIC</t>
  </si>
  <si>
    <t>El proceso estima que el riesgo se ubica en una zona baja, debido a que la frecuencia con la que se realizó la actividad clave asociada al riesgo se presentó 1 vez en el último año, sin embargo, ante su materialización, podrían presentarse efectos significativos, en el pago de indemnizaciones por acciones legales en los procesos disciplinarios.</t>
  </si>
  <si>
    <t xml:space="preserve">- Reportar el riesgo materializado de 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en el informe de monitoreo a la Oficina Asesora de Planeación.
- Se activa el plan de contingencia conforme a las fases establecidas en el Plan de Contingencia TI de la Secretaría General de la Alcaldía Mayor de Bogotá -4204000-OT-020
- Actualizar el riesgo 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t>
  </si>
  <si>
    <t>- Oficina de Tecnologías de la Información y las Comunicaciones
- Jefe Oficina de Tecnologías de la Información y las Comunicaciones
- Oficina de Tecnologías de la Información y las Comunicaciones</t>
  </si>
  <si>
    <t>- Reporte de monitoreo indicando la materialización del riesgo de 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  Documentación y soportes del proceso de contingencia
- Riesgo de 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 actualizado.</t>
  </si>
  <si>
    <t>CONTROL DE CAMBIOS
Conforme al memorando 3-2022-34268 del 3 de diciembre de 2022, se realizó el cargue de este riesgo en DARUMA con las siguientes novedades: 
•	Aspectos: Identificación del riesgo
•	Cambios: Se asocia el riesgo al nuevo Mapa de procesos de la Secretaría General.
•	Memorando:</t>
  </si>
  <si>
    <t>Gestión de Servicios Administrativos y Tecnológicos</t>
  </si>
  <si>
    <t>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t>
  </si>
  <si>
    <t>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t>
  </si>
  <si>
    <t>Manejar y controlar los recursos de la caja menor</t>
  </si>
  <si>
    <t>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t>
  </si>
  <si>
    <t xml:space="preserve">- Manipulación de la caja menor por personal no autorizado.
- Falta de integridad del funcionario encargado del manejo de caja menor.
- Intereses personales.
- Abuso de poder.
- Incumplimiento del Manual para el manejo y control de cajas menores
</t>
  </si>
  <si>
    <t xml:space="preserve">- Falsedad en los documentos aportados para la legalización del gasto.
- Presiones o exigencias irregulares por parte de terceros
</t>
  </si>
  <si>
    <t xml:space="preserve">- Detrimento patrimonial.
- Investigaciones disciplinarias, fiscales y/o penales.
- Pérdida de credibilidad y desconfianza en el proceso.
- Afectación de la póliza de manejo.
- Enriquecimiento ilícito de contratistas y/o servidores púbicos
</t>
  </si>
  <si>
    <t>Se determina la probabilidad (Muy baja 1)  teniendo en cuenta que no se he presentado en los últimos cuatro años. El impacto (Mayor 4) obedece a la afectación de la imagen y las sanciones por entes de control que se puedan generar la posibilidad de la materialización del riesgo.</t>
  </si>
  <si>
    <t>Se determina la probabilidad (Muy baja (1)) ya que las actividades de control preventivas son fuertes y mitigan la mayoría de las causas. El riesgo no disminuye el impacto.</t>
  </si>
  <si>
    <t xml:space="preserve">- Realizar una campaña de comunicación interna enfocada en las solicitudes que se pueden atender con los recursos de la caja menor
</t>
  </si>
  <si>
    <t xml:space="preserve">- Profesionales Subdirección de Servicios Administrativos
</t>
  </si>
  <si>
    <t xml:space="preserve">01/04/2024
</t>
  </si>
  <si>
    <t xml:space="preserve">31/10/2024
</t>
  </si>
  <si>
    <t>- Reportar 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a la Oficina Asesora de Planeación en el informe de monitoreo en caso que tenga fallo.
- Iniciar la gestión para recuperar los recursos desviados.
- Gestionar ante el corredor de seguros la afectación de la póliza de manejo de la Secretaría General.
- Actualizar el riesgo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t>
  </si>
  <si>
    <t>- Subdirección de Servicios Administrativos
- Subdirector(a) de Servicios Administrativos.
- Subdirector Servicios Administrativos
- Subdirección de Servicios Administrativos</t>
  </si>
  <si>
    <t>- Notificación realizada del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reporte de monitoreo a la Oficina Asesora de Planeación en caso que el riesgo tenga fallo definitivo.
- Comunicación oficial de traslado a la Oficina de Control Interno Disciplinario.
- Comunicación oficial de informe de los hechos al corredor de seguros.
- Riesgo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actualizado.</t>
  </si>
  <si>
    <t xml:space="preserve">
Tratamiento del riesgo</t>
  </si>
  <si>
    <t>Se incluye acción de tratamiento para el riesgo.</t>
  </si>
  <si>
    <t>Carmen Liliana Carrillo</t>
  </si>
  <si>
    <t>CREADO
Gestión de Servicios Administrativos y Tecnológicos_2023</t>
  </si>
  <si>
    <t>O</t>
  </si>
  <si>
    <t>CONTROL DE CAMBIOS
Conforme al memorando 3-2022-35584 del 14 de diciembre de 2022, se realizó el cargue de este riesgo en DARUMA con las siguientes novedades: 
•	Aspectos: Identificación del riesgo
•	Cambios: Se asocia el riesgo al nuevo Mapa de procesos de la Secretaría General. Se cambia el nombre del  riesgo. Se realizó ajuste en las causas internas y externas según el análisis DOFA del nuevo proceso  gestión de servicios administrativos.
•	Memorando:</t>
  </si>
  <si>
    <t>Administrar los servicios de apoyo logístico a la gestión de la Entidad</t>
  </si>
  <si>
    <t>Posibilidad de afectación reputacional por pérdida de credibilidad en la atención a las solicitudes de servicios administrativos, debido a errores (fallas o deficiencias) en la prestación de servicios administrativos.</t>
  </si>
  <si>
    <t xml:space="preserve">- Dificultades en el  seguimiento  frente al estado de avance de los contratos, suscritos y en ejecución, pertenecientes al proceso.
- Falta de actualización de algunos sistemas (interfaz, accesibilidad, disponibilidad) que interactúan con los procesos.
- Alta rotación de personal y dificultades en la transferencia de conocimiento entre los servidores y/o contratistas que participan en el proceso, en virtud de vinculación, retiro o reasignación de roles.
- Debilidades en la articulación y comunicación en la operación de las actividades que se gestionan al interior  del proceso.
- Falta de articulación de la Gestión Documental con las áreas que impactan el proceso.
</t>
  </si>
  <si>
    <t xml:space="preserve">- Cambios en las plataformas tecnológicas, fallas en software, hardware e infraestructura externa o ataques informáticos generando  pérdidas de información.
- Riesgos de daño a la infraestructura física de la entidad por situaciones de orden público y/o desastres naturales, que afectan la continuidad de prestación de servicios de la entidad.
</t>
  </si>
  <si>
    <t xml:space="preserve">- Insatisfacción por parte de las dependencias de la Entidad, otras entidades del Distrito y usuarios de los servicios.
- Pérdida de activos o información por fallas en la seguridad física.
- Interrupciones en actividades programadas de la Entidad.
</t>
  </si>
  <si>
    <t>Se determina la probabilidad (Alta)  teniendo en cuenta el número de veces que se ejecuta la actividad clave durante el año. El impacto (Moderado) obedece al análisis de las consecuencias de las diferentes perspectivas de acuerdo con la metodología.</t>
  </si>
  <si>
    <t>Se determina la probabilidad (Muy baja 1) ya que las actividades de control preventivas son fuertes y mitigan la mayoría de las causas. El impacto  (2 menor) ya que las actividades de control cubren los efectos más significativos.</t>
  </si>
  <si>
    <t>- Reportar el riesgo materializado de Posibilidad de afectación reputacional por pérdida de credibilidad en la atención a las solicitudes de servicios administrativos, debido a errores (fallas o deficiencias) en la prestación de servicios administrativos. en el informe de monitoreo a la Oficina Asesora de Planeación.
- Priorizar los servicios no ejecutados o ejecutados con fallas  para realizarlos en el menor tiempo posible
- Informar las fallas presentadas en la prestación del servicio a la empresa contratada cuando aplique y solicitar el correctivo pertinente.
- Actualizar el riesgo Posibilidad de afectación reputacional por pérdida de credibilidad en la atención a las solicitudes de servicios administrativos, debido a errores (fallas o deficiencias) en la prestación de servicios administrativos.</t>
  </si>
  <si>
    <t>- Subdirección de Servicios Administrativos
- Profesional o Auxiliar administrativo de la Subdirección de Servicios Administrativos
- Profesional o Auxiliar administrativo de la Subdirección de Servicios Administrativos
- Subdirección de Servicios Administrativos</t>
  </si>
  <si>
    <t>- Reporte de monitoreo indicando la materialización del riesgo de Posibilidad de afectación reputacional por pérdida de credibilidad en la atención a las solicitudes de servicios administrativos, debido a errores (fallas o deficiencias) en la prestación de servicios administrativos.
- Servicio prestado
- Correo o memorando electrónico con el reporte
- Riesgo de Posibilidad de afectación reputacional por pérdida de credibilidad en la atención a las solicitudes de servicios administrativos, debido a errores (fallas o deficiencias) en la prestación de servicios administrativos., actualizado.</t>
  </si>
  <si>
    <t>Se elimina PC 3 correspondiente a la encuesta de satisfacción dado que no se realiza. 
Se elimina la acción de contingencia asociada a la encuesta.</t>
  </si>
  <si>
    <t>CONTROL DE CAMBIOS
Conforme al memorando 3-2022-35584 del 14 de diciembre de 2022, se realizó el cargue de este riesgo en DARUMA con las siguientes novedades: 
•	Aspectos: Identificación del riesgo y tratamiento del riesgo
•	Cambios: Se asocia el riesgo al nuevo Mapa de procesos de la Secretaría General. Se complementó el nombre del riesgo. Se incluyó  acción de tratamiento del riesgo  para la vigencia  2023. Se realizó ajuste en las causas internas y externas según el análisis DOFA del nuevo proceso  gestión de servicios administrativos.
•	Memorando:</t>
  </si>
  <si>
    <t>Planear y administrar la gestión documental institucional</t>
  </si>
  <si>
    <t>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t>
  </si>
  <si>
    <t>Subdirección de Gestión Documental</t>
  </si>
  <si>
    <t xml:space="preserve">-  Debilidades en la articulación y comunicación en la operación de las actividades que se gestionan al interior  del proceso.
- Alta rotación de personal y dificultades en la transferencia de conocimiento entre los servidores y/o contratistas que participan en el proceso, en virtud de vinculación, retiro o reasignación de roles.
</t>
  </si>
  <si>
    <t xml:space="preserve">- Cambios de estructura organizacional que afecten el desempeño del proceso de gestión documental.
- Constante actualización de directrices y normas  Nacionales y Distritales aplicables al proceso.
- Altos costos de la tecnología.  
</t>
  </si>
  <si>
    <t xml:space="preserve">- Perdida de credibilidad del proceso y de la entidad
- Uso indebido e inadecuado de información de la Secretaria General
- Sanciones disciplinarias fiscales y penales
- Perdida de información de la entidad
</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</si>
  <si>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</si>
  <si>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</si>
  <si>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 Realizar sensibilización cuatrimestral sobre el manejo y custodia de los documentos conforme a los lineamientos establecidos en el proceso.
</t>
  </si>
  <si>
    <t xml:space="preserve">- Subdirector(a) de Gestión Documental
</t>
  </si>
  <si>
    <t>-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
-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
- Reportar al Subdirector de Gestión Documental para que se tomen las medidas pertinentes.
- Reportar a la Oficina de Control Interno Disciplinario, para que se inicie el respectivo proceso al funcionario implicado.
- Notificar a la instancia o autoridad competente para que se tomen las medidas pertinentes.
- Actualizar el mapa de riesgos Gestión de Servicios Administrativos y Tecnológicos
- Actualizar el riesgo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t>
  </si>
  <si>
    <t>- Subdirección de Gestión Documental
- Subdirector(a) de Gestión Documental
- Subdirector(a) de Gestión Documental
- Subdirector(a) de Gestión Documental
- Subdirector(a) de Gestión Documental
- Subdirector(a) de Gestión Documental
- Subdirección de Gestión Documental</t>
  </si>
  <si>
    <t>- Notificación realizada del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reporte de monitoreo a la Oficina Asesora de Planeación en caso que el riesgo tenga fallo definitivo.
- Reporte de monitoreo indicando la materialización del riesgo de Posibilidad de afectación reputacional por inconsistencias en los planes o instrumentos archivísticos, debido a debido a errores (fallas o deficiencias) en la aplicación de los lineamientos  para su implementación o actualización 
- Instrumento actualizado TRD
- Memorando  de reporte a la Oficina de Control Interno
- Notificación a la autoridad competente
- Mapa de riesgos
- Riesgo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actualizado.</t>
  </si>
  <si>
    <t>Identificación del riesgo
Análisis antes de controles
Tratamiento del riesgo</t>
  </si>
  <si>
    <t>Se ajustaron las causas internas y se agrego una acción de tratamiento para la vigencia 2024
Se ajustó los centros de costo de los documentos asociados a las actividades de control del riesgo
Se incluye acción de tratamiento para el riesgo.</t>
  </si>
  <si>
    <t>CONTROL DE CAMBIOS
Conforme al memorando 3-2022-35584 del 14 de diciembre de 2022, se realizó el cargue de este riesgo en DARUMA con las siguientes novedades: 
•	Aspectos: Identificación del riesgo, análisis de controles y análisis después de controles
•	Cambios: Se elimina asociación al proyecto de inversión 7869 "Implementación del modelo de gobierno abierto, accesible e incluyente de Bogotá" dado que desde el proceso no se participa en el alcance del proyecto.
•	Memorando:</t>
  </si>
  <si>
    <t>Posibilidad de afectación reputacional por incumplimiento en la entrega de comunicaciones oficiales y trámite de actos administrativos, debido a errores (fallas o deficiencias) en la gestión, trámite y/o expedición de los mismos</t>
  </si>
  <si>
    <t xml:space="preserve">- Falta de actualización de algunos sistemas (interfaz, accesibilidad, disponibilidad) que interactúan con los procesos.
</t>
  </si>
  <si>
    <t xml:space="preserve">- Incumplimiento de los tiempos de entrega por parte del prestador de servicio postal.
</t>
  </si>
  <si>
    <t xml:space="preserve">- Incumplimiento de las funciones o legal por vencimiento de términos en la entrega de comunicaciones oficiales.
- Reprocesos en la entrega de comunicaciones al usuario final.
- Presentación de peticiones de la ciudadanía y demás partes interesadas o grupos de interés
</t>
  </si>
  <si>
    <t>La valoración del riesgo antes de controles por la técnica de exposición arrojó un nivel medio, toda vez que existe la posibilidad de que suceda , sin embargo, dentro de la escala de impacto se ubicó en menor, en consecuencia el riesgo se ubica en la zona resultante "Moderado"</t>
  </si>
  <si>
    <t>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t>
  </si>
  <si>
    <t>- Reportar el riesgo materializado de Posibilidad de afectación reputacional por incumplimiento en la entrega de comunicaciones oficiales y trámite de actos administrativos, debido a errores (fallas o deficiencias) en la gestión, trámite y/o expedición de los mismos en el informe de monitoreo a la Oficina Asesora de Planeación.
- Identificar la inconsistencia presentada, se devuelve el documento en físico o electrónico a la dependencia productora para su respectivo ajuste, ya sea en físico o por el aplicativo definido para tal fin, se da alcance a la comunicación correspondiente.
- Reportar la incidencia a la mesa de ayuda de la OTIC si la falla es técnica, para que se realice el respectivo soporte funcional y se realice el ajuste para contar con el sistema con operación normal dando alcance a la comunicación correspondiente.B262
- Actualizar El mapa de riesgos Gestión de Servicios Administrativos y Tecnológicos
- Actualizar el riesgo Posibilidad de afectación reputacional por incumplimiento en la entrega de comunicaciones oficiales y trámite de actos administrativos, debido a errores (fallas o deficiencias) en la gestión, trámite y/o expedición de los mismos</t>
  </si>
  <si>
    <t>- Subdirección de Gestión Documental
- Subdirección de Gestión Documental
- Subdirección de Gestión Documental
- Subdirección de Servicios Administrativos, Oficina de Tecnología de la Información y las Telecomunicaciones y la Subdirección de  Gestión Documental
- Subdirección de Gestión Documental</t>
  </si>
  <si>
    <t>- Reporte de monitoreo indicando la materialización del riesgo de Posibilidad de afectación reputacional por incumplimiento en la entrega de comunicaciones oficiales y trámite de actos administrativos, debido a errores (fallas o deficiencias) en la gestión, trámite y/o expedición de los mismos
- Formato de devolución de correspondencia 2211600-FT-262 o correo Fuera de Servicio aplicativo SIGA según corresponda
- Correo electrónico reportando la incidencia a la mesa de ayuda
- Mapa de riesgo  Gestión de Servicios Administrativos y Tecnológicos, actualizado.
- Riesgo de Posibilidad de afectación reputacional por incumplimiento en la entrega de comunicaciones oficiales y trámite de actos administrativos, debido a errores (fallas o deficiencias) en la gestión, trámite y/o expedición de los mismos, actualizado.</t>
  </si>
  <si>
    <t>Se ajusta los centros de costo de los documentos asociados a las actividades de control del riesgo</t>
  </si>
  <si>
    <t>CONTROL DE CAMBIOS
Conforme al memorando 3-2022-35584 del 14 de diciembre de 2022, se realizó el cargue de este riesgo en DARUMA con las siguientes novedades: 
•	Aspectos: Identificación del riesgo
•	Cambios: Se asocia el riesgo al nuevo Mapa de procesos de la Secretaría General.
•	Memorando:</t>
  </si>
  <si>
    <t>Planear y administrar la gestión documental institucional
Fase (componente): Servicio de gestión documental.</t>
  </si>
  <si>
    <t>Posibilidad de afectación reputacional por inconsistencias en los planes o instrumentos archivísticos, debido a errores (fallas o deficiencias) en la aplicación de los lineamientos  para su implementación o actualización.</t>
  </si>
  <si>
    <t xml:space="preserve">- Falta de actualización de algunos sistemas (interfaz, accesibilidad, disponibilidad) que interactúan con los procesos.
- Falta de Coherencia entre lo documentado en los procesos y la ejecución.
</t>
  </si>
  <si>
    <t xml:space="preserve">- Cambios de estructura organizacional que afecten el desempeño del proceso de gestión documental.
- Altos costos de la tecnología.  
</t>
  </si>
  <si>
    <t xml:space="preserve">-  Perdida de información y documentos.
- Represamiento de archivos en las dependencias.
- Sanciones administrativas a los jefes de las dependencias.
- Reprocesos administrativos y perdida de recursos.
- Incumplimiento de transferencias secundarias al Archivo de Bogotá.
- Perdida financiera por la necesidad de celebrar contrato
- Sanciones por parte de cualquier ente de control o regulador.                                                                                                                                                                                                                                                            
- No disponibilidad de documentos.
</t>
  </si>
  <si>
    <t>La valoración del riesgo antes de controles por la técnica de exposición arrojó un nivel medio, toda vez que existe la posibilidad de que suceda , sin embargo, dentro de la escala de impacto se ubicó en menor, en consecuencia el riesgo se ubica en la zona resultante "Moderado"..</t>
  </si>
  <si>
    <t>- Reportar el riesgo materializado de Posibilidad de afectación reputacional por inconsistencias en los planes o instrumentos archivísticos, debido a errores (fallas o deficiencias) en la aplicación de los lineamientos  para su implementación o actualización. en el informe de monitoreo a la Oficina Asesora de Planeación.
- Realizar el respectivo ajuste en el instrumento archivístico.
- Solicitar a la dependencia realizar la transferencia documental.
- Ajustar el cronograma de transferencias documentales.
- Actualizar el riesgo Posibilidad de afectación reputacional por inconsistencias en los planes o instrumentos archivísticos, debido a errores (fallas o deficiencias) en la aplicación de los lineamientos  para su implementación o actualización.</t>
  </si>
  <si>
    <t>- Subdirección de Gestión Documental
-  Subdirector(a) de Gestión Documental
-  Subdirector(a) de Gestión Documental
-  Subdirector(a) de Gestión Documental
- Subdirección de Gestión Documental</t>
  </si>
  <si>
    <t>- Reporte de monitoreo indicando la materialización del riesgo de Posibilidad de afectación reputacional por inconsistencias en los planes o instrumentos archivísticos, debido a errores (fallas o deficiencias) en la aplicación de los lineamientos  para su implementación o actualización.
- Instrumento ajustado (TRD)
- Memorando de solicitud de Transferencia documental
- Cronograma de Transferencias documentales ajustado
- Riesgo de Posibilidad de afectación reputacional por inconsistencias en los planes o instrumentos archivísticos, debido a errores (fallas o deficiencias) en la aplicación de los lineamientos  para su implementación o actualización., actualizado.</t>
  </si>
  <si>
    <t>Se actualiza el número de veces que se aplica la actividad de control frente al riesgo.</t>
  </si>
  <si>
    <t>Diana Janneth Pérez Calderón</t>
  </si>
  <si>
    <t>Luisa Fernanda Castillo</t>
  </si>
  <si>
    <t>CONTROL DE CAMBIOS
Conforme al memorando 3-2022-35584 del 14 de diciembre de 2022, se realizó el cargue de este riesgo en DARUMA con las siguientes novedades: 
•	Aspectos: Identificación del riesgo, análisis antes de controles y análisis de controles
•	Cambios: Se asocia el riesgo al nuevo Mapa de procesos de la Secretaría General. Se ajustó el análisis de controles y la redacción de los mismos según los procedimientos vigentes.
•	Memorando:</t>
  </si>
  <si>
    <t>Gestionar requerimientos, necesidades y/o solicitudes tecnológicas.</t>
  </si>
  <si>
    <t>Posibilidad de afectación reputacional por hallazgos de auditoría interna o externa, debido a supervisión inadecuada en el desarrollo de soluciones tecnológicas</t>
  </si>
  <si>
    <t xml:space="preserve">- Inadecuada identificación de necesidades para el desarrollo de soluciones tecnológicas.
- Inadecuada planeación para  el desarrollo de soluciones tecnológicas.
- La información necesaria  para el desarrollo de soluciones tecnológicas no es clara, completa y de calidad.
- Falta de conocimiento técnico, funcional y presupuestal para el desarrollo de soluciones tecnológicas
</t>
  </si>
  <si>
    <t xml:space="preserve">- Constante cambio en la normatividad y exceso de la misma.
</t>
  </si>
  <si>
    <t xml:space="preserve">- Ineficiente ejecución presupuestal.
- Incumplimiento de metas de los proyectos de inversión  con componente TIC.
- Insatisfacción por parte de los usuarios internos y externos.
- Afectación de la imagen de las dependencias que involucran componentes TIC´s ante  la  Secretaría General.
- Posibles Hallazgos de auditorias
</t>
  </si>
  <si>
    <t>4. Promover procesos de transformación digital en la Secretaría General para aportar a la gestión pública eficiente.</t>
  </si>
  <si>
    <t>La valoración del riesgo antes de control quedó en escala de probabilidad por exposición BAJA, y continúa el impacto MENOR toda vez que afecta los aspectos operativos, el cumplimiento de metas ,objetivos institucionales, pérdida de información critica. Como consecuencia deja al riesgo ubicado en zona resultante de extrema a MODERADO</t>
  </si>
  <si>
    <t>La valoración del riesgo después de controles quedó en escala de probabilidad MUY BAJA y en impacto LEVE, toda vez que se incluyeron actividades de control con solidez fuerte, lo que minimiza la materialización del riesgo. Continúa ubicado en zona resultante BAJO</t>
  </si>
  <si>
    <t>- Reportar el riesgo materializado de Posibilidad de afectación reputacional por hallazgos de auditoría interna o externa, debido a supervisión inadecuada en el desarrollo de soluciones tecnológicas en el informe de monitoreo a la Oficina Asesora de Planeación.
- Realizar la revisión de las inconsistencias identificadas en la supervisión de la solución tecnológica.
- Reportar las inconsistencias a la Oficina de Contratos para efectuar los ajustes pertinentes
- Realizar las gestiones necesarias para el cambio de delegado de la supervisión o suspender, reiniciar o terminar el contrato
- Actualizar el riesgo Posibilidad de afectación reputacional por hallazgos de auditoría interna o externa, debido a supervisión inadecuada en el desarrollo de soluciones tecnológicas</t>
  </si>
  <si>
    <t>- Oficina de Tecnologías de la Información y las Comunicaciones
- Jefe Oficina de Tecnologías de la Información y las Comunicaciones
- Jefe Oficina de Tecnologías de la Información y las Comunicaciones
- Jefe Oficina de Tecnologías de la Información y las Comunicaciones
- Oficina de Tecnologías de la Información y las Comunicaciones</t>
  </si>
  <si>
    <t>- Reporte de monitoreo indicando la materialización del riesgo de Posibilidad de afectación reputacional por hallazgos de auditoría interna o externa, debido a supervisión inadecuada en el desarrollo de soluciones tecnológicas
- Acta de reunión o evidencia de reunión con las inconsistencias identificadas
- Memorando con reporte de inconsistencias
- Memorando con reasignación de delegado o acta de reinicio del contrato o acta de suspensión del contrato o convenio. 
- Riesgo de Posibilidad de afectación reputacional por hallazgos de auditoría interna o externa, debido a supervisión inadecuada en el desarrollo de soluciones tecnológicas, actualizado.</t>
  </si>
  <si>
    <t xml:space="preserve">Identificación del riesgo
Análisis antes de controles
Evaluación de controles
</t>
  </si>
  <si>
    <t>Se cambia la calificación de la probabilidad e impacto en consecuencia cambio la valoración del riesgo antes y después de controles.
Se modifican los controles asociados al proceso de la Secretaría General.</t>
  </si>
  <si>
    <t>CONTROL DE CAMBIOS
Conforme al memorando 3-2022-35584 del 14 de diciembre de 2022, se realizó el cargue de este riesgo en DARUMA con las siguientes novedades: 
•	Aspectos: Identificación del riesgo, análisis antes de controles, análisis de controles y análisis después de controles
•	Cambios: Se asocia el riesgo al nuevo Mapa de procesos de la Secretaría General. Se realizó ajuste en las causas internas, externas según el análisis DOFA de nuevo proceso  gestión de servicios administrativos. Se fusionó las fichas de riego 2 "Posibilidad de afectación reputacional por Incumplimiento en el plan de transferencias, debido a errores (fallas o deficiencias)  en la gestión y tramite de las transferencias documentales" y 4 "Posibilidad de afectación reputacional por inconsistencias en los instrumentos archivísticos, debido a errores (fallas o deficiencias) en la aplicación de los lineamientos  para su actualización" y se unificaron los controles de los mismos.
•	Memorando:</t>
  </si>
  <si>
    <t>Gestionar requerimientos, necesidades y/o solicitudes tecnológicas.
Fase (Producto): Servicios de Información para la implementación de la Estrategia de Gobierno digital - Proyecto de inversión 7872 "Transformación Digital y gestión TIC "</t>
  </si>
  <si>
    <t>Posibilidad de afectación reputacional por baja disponibilidad de los servicios tecnológicos, debido a errores (fallas o deficiencias) en la administración y gestión de los recursos de infraestructura tecnológica</t>
  </si>
  <si>
    <t xml:space="preserve">- Incumplimientos en ejecución de contratos de mantenimiento de la Infraestructura tecnológica.
- Deficiencia en la atención del servicio de mesa de ayuda.
- Falla en los equipos que soportan Infraestructura tecnológica.
- Obsolescencia tecnológica.
</t>
  </si>
  <si>
    <t xml:space="preserve">- Falta de continuidad del personal por cambios de gobierno.
- Ataques cibernéticos.
</t>
  </si>
  <si>
    <t xml:space="preserve">- Falla daño en los equipos de computo que soportan la información de misión critica de la entidad, que podría causar pérdida de información.
- Incumplimiento en los niveles de atención de servicios que ocasionan pérdida de imagen en los usuarios internos y externos de la entidad.
- Interrupción en la prestación de servicios tecnológicos y de atención a la ciudadanía. 
- Daños o destrucción de activos que afectan el patrimonio de la Entidad.
- Quejas o reclamos por parte de los usuarios.
</t>
  </si>
  <si>
    <t>La valoración del riesgo antes de control quedó en escala de probabilidad por frecuencia "MEDIA" y continúa de impacto MENOR, toda vez que afecta los aspectos: financiero bajo, indisponibilidad de la información lo que lo continúa ubicando al riesgo en zona resultante  MODERADO.</t>
  </si>
  <si>
    <t>La valoración del riesgo después de controles quedó en MUY BAJA  y de  impacto MENOR, toda vez que se incluyeron actividades de control con solidez fuerte lo que minimiza la materialización del riesgo, y lo ubica en  zona resultante BAJO</t>
  </si>
  <si>
    <t>- Reportar el riesgo materializado de Posibilidad de afectación reputacional por baja disponibilidad de los servicios tecnológicos, debido a errores (Fallas o Deficiencias)  en la administración y gestión de los recursos de infraestructura tecnológica en el informe de monitoreo a la Oficina Asesora de Planeación.
- Se activa el plan de contingencia conforme a las fases establecidas en el Plan de Contingencia TI de la Secretaría General de la Alcaldía Mayor de Bogotá -4204000-OT-020
- Actualizar el riesgo Posibilidad de afectación reputacional por baja disponibilidad de los servicios tecnológicos, debido a errores (Fallas o Deficiencias)  en la administración y gestión de los recursos de infraestructura tecnológica</t>
  </si>
  <si>
    <t>- Reporte de monitoreo indicando la materialización del riesgo de Posibilidad de afectación reputacional por baja disponibilidad de los servicios tecnológicos, debido a errores (Fallas o Deficiencias)  en la administración y gestión de los recursos de infraestructura tecnológica
-  Documentación y soportes del proceso de contingencia
- Riesgo de Posibilidad de afectación reputacional por baja disponibilidad de los servicios tecnológicos, debido a errores (Fallas o Deficiencias)  en la administración y gestión de los recursos de infraestructura tecnológica, actualizado.</t>
  </si>
  <si>
    <t>Se realiza el ajuste las perspectivas del impacto del riesgo
Se realiza cambia centros de costo de los documentos asociados a las actividades de control.</t>
  </si>
  <si>
    <t>CONTROL DE CAMBIOS
Conforme al memorando 3-2022-35584 del 14 de diciembre de 2022, se realizó el cargue de este riesgo en DARUMA con las siguientes novedades: 
•	Aspectos: Identificación del riesgo, análisis después de controles y tratamiento del riesgo
•	Cambios: Se asocia el riesgo al nuevo Mapa de procesos de la Secretaría General. Se realizó ajuste en las causas internas, externas según el análisis DOFA de nuevo proceso Gestión de Servicios Administrativos. Se incluyo la acción de tratamiento para la vigencia 2023.
•	Memorando:</t>
  </si>
  <si>
    <t>Gestión del Conocimiento</t>
  </si>
  <si>
    <t>Gestionar el conocimiento y la innovación de la Secretaría General de la Alcaldía Mayor de Bogotá, mediante la identificación, generación, sistematización, análisis, transferencia y conservación del conocimiento estratégico y la promoción de la innovación, con el fin de fortalecer el aprendizaje, el mejoramiento organizacional y la toma de decisiones basada en evidencias.</t>
  </si>
  <si>
    <t>Inicia con la planeación y definición de lineamientos, directrices e instrumentos para la gestión del conocimiento, la innovación y la analítica de datos al interior de la entidad, continua con la identificación, generación, sistematización, análisis, transferencia y conservación del conocimiento estratégico, de la promoción de la innovación, con el fortalecimiento y consolidación de la analítica de datos, y termina con la difusión, transferencia, aprovechamiento y el compartir del conocimiento.</t>
  </si>
  <si>
    <t>Realizar analítica institucional y gestión estadística</t>
  </si>
  <si>
    <t>Posibilidad de afectación reputacional por pérdida de credibilidad ante los grupos de valor y partes interesadas, debido a la aprobación de las fichas técnicas, cuestionarios o informes de las encuestas de satisfacción sin el cumplimiento de los requisitos técnicos estadísticos</t>
  </si>
  <si>
    <t xml:space="preserve">- Alta rotación de personal generando retrasos en la curva de aprendizaje.
- Falta de aplicación del procedimiento de elaboración y análisis de encuestas
- Desconocimiento técnico en la temática de encuestas 
</t>
  </si>
  <si>
    <t xml:space="preserve">- Desconocimiento de nueva normativa relacionada con la gestión estadística
- Falta de recursos que podría darse por los recortes presupuestales, humanos y técnicos que influirían directamente en la no sostenibilidad del procedimiento de encuestas de satisfacción
- Cambios inesperados en el contexto político, normativo y legal que afecten  la operación de la Entidad y la prestación del servicio.
</t>
  </si>
  <si>
    <t xml:space="preserve">- Hallazgos producto de autorías internas y externas
- Afectación de la imagen y credibilidad de la entidad
- Afectación en la prestación de los servicios por captura inadecuada de la información de las encuestas de satisfacción
</t>
  </si>
  <si>
    <t>Se determina probabilidad media, teniendo en cuenta que el nivel de ejecución de la actividad es de 68 veces aproximadamente durante el año; y el impacto moderado porque de materializarse el riesgo puede conllevar a hallazgos de auditorías internas y externas, a afectación de la imagen de la entidad y a pérdida de información crítica que debe ser recuperada.</t>
  </si>
  <si>
    <t>Se determina la probabilidad de ocurrencia de este riesgo como muy bajo, teniendo en cuenta que se definieron 3 controles (1 preventivo) (2 detectivos) y ante su materialización (2) controles correctivos, que podrían disminuir los efectos, aplicando las acciones de contingencia.</t>
  </si>
  <si>
    <t>- Reportar el riesgo materializado de Posibilidad de afectación reputacional por pérdida de credibilidad ante los grupos de valor y partes interesadas, debido a la aprobación de las fichas técnicas, cuestionarios o informes de las encuestas de satisfacción sin el cumplimiento de los requisitos técnicos estadísticos en el informe de monitoreo a la Oficina Asesora de Planeación.
- Informar al líder(sa) del equipo de trabajo que coordina la revisión de las encuestas de satisfacción y al (la) jefe(a) de la Oficina Asesora de Planeación que se ha detectado un instrumento de encuesta de satisfacción aprobado sin el cumplimiento de los requisitos
- Solicitar al líder del proceso y/o jefe de dependencia en el que se haya materializado el riesgo, la suspensión, revisión y ajuste de los instrumentos, y ajustes sobre los informes/reportes que hayan tenido como fuente los resultados de la encuesta aplicada sin el cumplimiento de los requisitos de acuerdo con los lineamientos de la Oficina Asesora de Planeación.
- Realizar los ajustes de los instrumentos e informes e indicar a la Oficina Asesora de Planeación
- Actualizar el riesgo Posibilidad de afectación reputacional por pérdida de credibilidad ante los grupos de valor y partes interesadas, debido a la aprobación de las fichas técnicas, cuestionarios o informes de las encuestas de satisfacción sin el cumplimiento de los requisitos técnicos estadísticos</t>
  </si>
  <si>
    <t>- Oficina Asesora de Planeación
- Profesional de la Oficina Asesora de Planeación
- Jefe Oficina Asesora de Planeación
- Líder de proceso y/o jefe de dependencia 
- Oficina Asesora de Planeación</t>
  </si>
  <si>
    <t>- Reporte de monitoreo indicando la materialización del riesgo de Posibilidad de afectación reputacional por pérdida de credibilidad ante los grupos de valor y partes interesadas, debido a la aprobación de las fichas técnicas, cuestionarios o informes de las encuestas de satisfacción sin el cumplimiento de los requisitos técnicos estadísticos
- Correo o informe indicando cuál es el instrumento de encuestas de satisfacción que se encuentra aprobado no cumple y cuáles son los criterios que no se cumplen
- Memorando electrónico solicitando que se suspenda, revise y ajuste los instrumentos de encuestas de satisfacción y los informes/reportes que hayan tenido como fuente los resultados de la encuesta aplicada.
- Instrumentos e informes actualizados y memorando de información 
- Riesgo de Posibilidad de afectación reputacional por pérdida de credibilidad ante los grupos de valor y partes interesadas, debido a la aprobación de las fichas técnicas, cuestionarios o informes de las encuestas de satisfacción sin el cumplimiento de los requisitos técnicos estadísticos, actualizado.</t>
  </si>
  <si>
    <t xml:space="preserve">Se actualizaron los controles debido a la actualización del procedimiento Elaboración y  análisis de encuestas (4202000-PR-214). 
</t>
  </si>
  <si>
    <t>CREADO
Gestión del Conocimiento_2023</t>
  </si>
  <si>
    <t>CONTROL DE CAMBIOS
Conforme al memorando 3-2022-35996 del 16 de diciembre de 2022, se realizó el cargue de este riesgo en DARUMA con las siguientes novedades: 
•	Aspectos: Identificación del riesgo, análisis antes de controles, análisis de controles y análisis después de controles
•	Cambios: Creación del riesgo asociado al proceso de Gestión del Conocimiento
•	Memorando:</t>
  </si>
  <si>
    <t>Gestión del Talento Humano</t>
  </si>
  <si>
    <t>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t>
  </si>
  <si>
    <t>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t>
  </si>
  <si>
    <t>Tramitar las diferentes situaciones administrativas y novedades del talento humano de la Secretaría General de la Alcaldía Mayor de Bogotá, D.C., de los miembros del Gabinete Distrital y de los Jefes de Oficinas de Control Interno de las Entidades del Distrito.</t>
  </si>
  <si>
    <t>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t>
  </si>
  <si>
    <t xml:space="preserve">- Fallas en la revisión de las solicitudes allegadas al proceso de Gestión del Talento Humano, frente a los marcos normativos y procedimentales aplicables.
- Deficiencias en los procesos de divulgación de los lineamientos normativos, procedimentales y técnicos a que hay lugar en materia de gestión de talento humano.
</t>
  </si>
  <si>
    <t xml:space="preserve">- Cambios improvistos en las solicitudes allegadas a los procedimientos de Gestión del Talento Humano que genere variaciones en los trámites a surtir para satisfacer la solicitud del(la) peticionario(a).
</t>
  </si>
  <si>
    <t xml:space="preserve">- Re proceso al emitir el acto administrativo cuando se debe realizar una aclaraciones, correcciones o modificaciones en la decisión final.
- Pérdida de credibilidad por parte de los usuarios del procedimiento de Gestión de Situaciones Administrativas.
</t>
  </si>
  <si>
    <t>8. Fomentar la innovación y la gestión del conocimiento, a través del fortalecimiento de las competencias del talento humano de la entidad, con el propósito de mejorar la capacidad institucional y su gestión.</t>
  </si>
  <si>
    <t>El proceso estima que el riesgo se ubica en una zona moderada, debido a que la frecuencia con la que se realizó la actividad clave asociada al riesgo se presentó 480 veces en el último año, sin embargo, ante su materialización, podrían presentarse efectos significativos, en la imagen de la entidad a nivel local.</t>
  </si>
  <si>
    <t>El proceso estima que el riesgo se ubica en una zona baja, debido a que los controles establecidos son adecuados y la calificación de los criterios es satisfactoria, ubicando el riesgo en la escala de probabilidad mas baja, y ante su materialización, podrían disminuirse los efectos, aplicando las acciones de contingencia.</t>
  </si>
  <si>
    <t>- Reportar el riesgo materializado de 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en el informe de monitoreo a la Oficina Asesora de Planeación.
- Reportar a la directora/a de Talento Humano el error o falla en el Acto Administrativo expedido 
- Proyecta acto administrativo por medio del cual se rectifica o aclara contenido de acto administrativo  por el cual se concede una situación administrativa a un(a) servidor(a) público(a) de la Secretaría General o a un(a) integrante del Gabinete Distrital.
- Suscribe acto administrativo por medio del cual se rectifica o aclara contenido de acto administrativo  por el cual se concede una situación administrativa a un(a) servidor(a) público(a) de la Secretaría General o a un(a) integrante del Gabinete Distrital.
- Comunica a las partes interesadas el acto administrativo por medio del cual se rectifica o aclara contenido de acto administrativo  por el cual se concede una situación administrativa a un(a) servidor(a) público(a) de la Secretaría General o a un(a) integrante del Gabinete Distrital
- Actualizar el riesgo 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t>
  </si>
  <si>
    <t>- Dirección de Talento Humano
- Profesional Especializado o Universitario de la Dirección de Talento Humano.
- Profesional Especializado o Universitario de la Dirección de Talento Humano.
- Alcalde(sa) Mayor de Bogotá, D.C. o Secretario(a) General, según corresponda.
- Auxiliar Administrativo de la Subdirección de Servicios Administrativos.
- Dirección de Talento Humano</t>
  </si>
  <si>
    <t>- Reporte de monitoreo indicando la materialización del riesgo de 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 Correo electrónico de notificación de error en Acto Administrativo  por el cual se concede una situación administrativa a un/a servidor/a público/a de la Secretaría General o a un/a integrante del Gabinete Distrital.
- Acto Administrativo por medio del cual se rectifica o aclara contenido de Acto Administrativo  por el cual se concede una situación administrativa a un/a servidor/a público/a de la Secretaría General o a un/a integrante del Gabinete Distrital proyectado.
- Acto Administrativo por medio del cual se rectifica o aclara contenido de Acto Administrativo  por el cual se concede una situación administrativa a un/a servidor/a público/a de la Secretaría General o a un/a integrante del Gabinete Distrital suscrito.
- Correo electrónico de comunicación de Acto Administrativo por medio del cual se rectifica o aclara contenido de Acto Administrativo  por el cual se concede una situación administrativa a un/a servidor/a público/a de la Secretaría General o a un/a integrante del Gabinete Distrital.
- Riesgo de 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actualizado.</t>
  </si>
  <si>
    <t>Se ajustó la valoración de la probabilidad frente al número de veces en que se ejecutó la actividad clave asociada al riesgo en el último año. Así mismo, se ajustó la explicación de la valoración obtenida antes de controles.
Se ajustó la redacción de las actividades de control preventivo y detectivo.</t>
  </si>
  <si>
    <t>Johan Sebastián Sáenz</t>
  </si>
  <si>
    <t>Julio Roberto Garzón</t>
  </si>
  <si>
    <t>CREADO
Gestión del Talento Humano_2023</t>
  </si>
  <si>
    <t>CONTROL DE CAMBIOS
Conforme al memorando 3-2022-35988 del 16 de diciembre de 2022, se realizó el cargue de este riesgo en DARUMA con las siguientes novedades: 
•	Aspectos: Identificación del riesgo, análisis de controles y análisis después de controles
•	Cambios: Se asocia el riesgo al nuevo Mapa de procesos de la Secretaría General de la Alcaldía Mayor de Bogotá, D.C. Se actualizó el contexto de la gestión del proceso. Se ajustaron las causas internas y externas. Se actualizaron los controles preventivo y detectivo y la evaluación de los  mismos  y se ajustó la explicación de la  valoración obtenida (Análisis después de  controles). Se realizó el cambio del nombre del proceso en los controles correctivos pasando de Gestión Estratégica de Talento Humano a Gestión del Talento Humano en el marco del nuevo Mapa de procesos de la Secretaría General de la Alcaldía Mayor de Bogotá, D.C.
•	Memorando:</t>
  </si>
  <si>
    <t>Gestionar el retiro del talento humano de la Secretaría General de la Alcaldía Mayor de Bogotá, D.C., de miembros del Gabinete Distrital y Jefes de la Oficina de Control Interno de las entidades del Distrito.</t>
  </si>
  <si>
    <t>Posibilidad de afectación económica (o presupuestal) por un fallo judicial a favor del(la) ex servidor(a) público(a), debido a errores (fallas o deficiencias) en la expedición de los actos administrativos de desvinculación de servidores(as) públicos(as) de la Secretaría General de la Alcaldía Mayor de Bogotá, D.C.</t>
  </si>
  <si>
    <t xml:space="preserve">- Re proceso al emitir el acto administrativo cuando se debe realizar una aclaraciones, correcciones o modificaciones en la decisión final.
- Generar hallazgos por parte de un ente de control.
- Reclamaciones que impliquen investigaciones disciplinarias.
- Sanciones económicas a favor del/de la exservidor/a de acuerdo al fallo judicial.
</t>
  </si>
  <si>
    <t xml:space="preserve">El proceso estima que el riesgo se ubica en una zona moderada, debido a que la frecuencia con la que se realizó la actividad clave asociada al riesgo se presentó 90 veces en el último año, sin embargo, ante su materialización, podrían presentarse efectos significativos, en el pago de sanciones económicas a favor del/de la exservidor/a de acuerdo fallos judiciales.		</t>
  </si>
  <si>
    <t>- Reportar el riesgo materializado de Posibilidad de afectación económica (o presupuestal) por un fallo judicial a favor del(la) ex servidor(a) público(a), debido a errores (fallas o deficiencias) en la expedición de los actos administrativos de desvinculación de servidores(as) públicos(as) de la Secretaría General de la Alcaldía Mayor de Bogotá, D.C. en el informe de monitoreo a la Oficina Asesora de Planeación.
- Reportar a la directora/a de Talento Humano el error o falla en el Acto Administrativo por medio del cual se acepta la renuncia de un/a servidor/a de la Secretaría General o se desvincula a un servido/a de la Secretaría General expedido.
- Proyecta acto administrativo por medio del cual se rectifica o aclara contenido del acto administrativo por el cual se acepta la renuncia de un(a) servidor(a) de la Secretaría General de la Alcaldía Mayor de Bogotá, D.C., o se desvincula a un servido(a) de la Secretaría General de la Alcaldía Mayor de Bogotá, D.C
- Suscribe acto administrativo por medio del cual se rectifica o aclara contenido de acto administrativo por el cual se acepta la renuncia de un(a) servidor(a) de la Secretaría General de la Alcaldía Mayor de Bogotá, D.C., o se desvincula a un servido(a) de la Secretaría General de la Alcaldía Mayor de Bogotá, D.C.
- Comunica a las partes interesadas el acto administrativo por medio del cual se rectifica o aclara contenido de acto administrativo por el cual se acepta la renuncia de un(a) servidor(a) de la Secretaría General de la Alcaldía Mayor de Bogotá, D.C., o se desvincula a un servido(a) de la Secretaría General de la Alcaldía Mayor de Bogotá, D.C
- Actualizar el riesgo Posibilidad de afectación económica (o presupuestal) por un fallo judicial a favor del(la) ex servidor(a) público(a), debido a errores (fallas o deficiencias) en la expedición de los actos administrativos de desvinculación de servidores(as) públicos(as) de la Secretaría General de la Alcaldía Mayor de Bogotá, D.C.</t>
  </si>
  <si>
    <t>- Dirección de Talento Humano
- Profesional Especializado o Universitario de la Dirección de Talento Humano.
- Profesional Especializado o Universitario de la Dirección de Talento Humano.
- Secretario(a) General.
- Auxiliar Administrativo de la Subdirección de Gestión Documental.
- Dirección de Talento Humano</t>
  </si>
  <si>
    <t>- Reporte de monitoreo indicando la materialización del riesgo de Posibilidad de afectación económica (o presupuestal) por un fallo judicial a favor del(la) ex servidor(a) público(a), debido a errores (fallas o deficiencias) en la expedición de los actos administrativos de desvinculación de servidores(as) públicos(as) de la Secretaría General de la Alcaldía Mayor de Bogotá, D.C.
- Correo electrónico de notificación de error en Acto Administrativo por medio del cual se acepta la renuncia de un/a servidor/a de la Secretaría General o se desvincula a un servido/a de la Secretaría General.
- Acto Administrativo por medio del cual se rectifica o aclara contenido de Acto Administrativo por medio del cual se acepta la renuncia de un/a servidor/a de la Secretaría General o se desvincula a un servido/a de la Secretaría General proyectado.
- Acto Administrativo por medio del cual se rectifica o aclara contenido de Acto Administrativo por medio del cual se acepta la renuncia de un/a servidor/a de la Secretaría General o se desvincula a un servido/a de la Secretaría General suscrito.
- Correo electrónico de comunicación de Acto Administrativo por medio del cual se acepta la renuncia de un/a servidor/a de la Secretaría General o se desvincula a un servido/a de la Secretaría General.
- Riesgo de Posibilidad de afectación económica (o presupuestal) por un fallo judicial a favor del(la) ex servidor(a) público(a), debido a errores (fallas o deficiencias) en la expedición de los actos administrativos de desvinculación de servidores(as) públicos(as) de la Secretaría General de la Alcaldía Mayor de Bogotá, D.C., actualizado.</t>
  </si>
  <si>
    <t xml:space="preserve">
Análisis antes de controles
Establecimiento de controles
Tratamiento del riesgo</t>
  </si>
  <si>
    <t>Se ajustó la valoración de la probabilidad frente al número de veces en que se ejecutó la actividad clave asociada al riesgo en el último año. Así mismo, se ajustó la explicación de la valoración obtenida antes de controles.
Se ajustó la redacción de las actividades de control preventivo, detectivo y correctivo.
Se ajustó la redacción de las acciones de contingencia.</t>
  </si>
  <si>
    <t>CONTROL DE CAMBIOS
Conforme al memorando 3-2022-35988 del 16 de diciembre de 2022, se realizó el cargue de este riesgo en DARUMA con las siguientes novedades: 
•	Aspectos: Identificación del riesgo y análisis de controles
•	Cambios: Se asocia el riesgo al nuevo Mapa de procesos de la Secretaría General de la Alcaldía Mayor de Bogotá, D.C. Se actualizó el contexto de la gestión del proceso. Se ajustaron las causas internas y externas. Se realizó el cambio del nombre del proceso en los controles correctivos pasando de Gestión Estratégica de Talento Humano a Gestión del Talento Humano en el marco del nuevo Mapa de procesos de la Secretaría General de la Alcaldía Mayor de Bogotá, D.C.
•	Memorando:</t>
  </si>
  <si>
    <t>Ejecutar el Plan Estratégico de Talento Humano</t>
  </si>
  <si>
    <t>Posibilidad de afectación reputacional por quejas interpuestas por los/as servidores/as públicos/as de la entidad, debido a incumplimiento parcial de compromisos  en la ejecución de las actividades establecidas en el Plan Estratégico de Talento Humano</t>
  </si>
  <si>
    <t xml:space="preserve">- Fallas en la realización de seguimiento a las acciones planeadas.
- Aplicación errónea en algunos casos  de criterios o instrucciones para la realización de actividades.
- Cambios presupuestales por contingencias de la entidad.
</t>
  </si>
  <si>
    <t xml:space="preserve">- Incumplimiento por parte de proveedores externos para el desarrollo de las actividades contenidas en el Plan Estratégico de Talento Humano.
- Variaciones, declaración de estados de emergencia nacional, cambios inesperados en el contexto político, normativo y legal, que afecten  la operación de la Entidad y la prestación del servicio.
</t>
  </si>
  <si>
    <t xml:space="preserve">- Posibles hallazgos por parte de entes de control.
- Incumplimiento en las metas de la dependencia
- Afectación de la ejecución presupuestal de la Secretaría General
- Perdida de credibilidad por los/as servidores/as públicos/as de la entidad.
</t>
  </si>
  <si>
    <t>El proceso estima que el riesgo se ubica en una zona moderada, debido a que la frecuencia con la que se realizó la actividad clave asociada al riesgo se presentó 387 veces en el último año, sin embargo, ante su materialización, podrían presentarse efectos significativos, en la imagen de la entidad a nivel local.</t>
  </si>
  <si>
    <t>- Reportar el riesgo materializado de Posibilidad de afectación reputacional por quejas interpuestas por los/as servidores/as públicos/as de la entidad, debido a incumplimiento parcial de compromisos  en la ejecución de las actividades establecidas en el Plan Estratégico de Talento Humano en el informe de monitoreo a la Oficina Asesora de Planeación.
- Reportar al/ a la Director/a Técnico/a de Talento Humano la no ejecución alguna de las actividades que se establecieron en el Plan Estratégico de Talento Humano de la vigencia
- Analizar la pertinencia sobre la reprogramación en la próxima vigencia de la/s actividad/es del Plan Estratégico de Talento Humano no cumplidas. 
- Reprogramar la/s actividad/es no ejecutadas del Plan Estratégico de Talento Humano en la siguiente vigencia, en caso que aplique de acuerdo al resultados de los análisis al respecto.
- Actualizar el riesgo Posibilidad de afectación reputacional por quejas interpuestas por los/as servidores/as públicos/as de la entidad, debido a incumplimiento parcial de compromisos  en la ejecución de las actividades establecidas en el Plan Estratégico de Talento Humano</t>
  </si>
  <si>
    <t>- Dirección de Talento Humano
- Profesional Especializado o Universitario de la Dirección de Talento Humano. 
- Director(a) Técnico(a) de la Dirección de Talento Humano y Profesional Especializado o Universitario de la Dirección de Talento Humano.
- Director(a) Técnico(a) de la Dirección de Talento Humano y Profesional Especializado o Universitario de la Dirección de Talento Humano.
- Dirección de Talento Humano</t>
  </si>
  <si>
    <t>- Reporte de monitoreo indicando la materialización del riesgo de Posibilidad de afectación reputacional por quejas interpuestas por los/as servidores/as públicos/as de la entidad, debido a incumplimiento parcial de compromisos  en la ejecución de las actividades establecidas en el Plan Estratégico de Talento Humano
- Correo electrónico por el cual se reporta al/a la Director/a Técnico de Talento Humano o Acta de Subcomité de Autocontrol o Informe de Ejecución de, ya sea el Plan Anual de Vacantes, Plan de Previsión de Recursos Humano, Plan Institucional de Capacitación - PIC, Plan Institucional de Bienestar Social e Incentivos - PIB y Plan de Seguridad y Salud en el Trabajo.
- Evidencia de reunión o soporte que evidencie análisis sobre la pertinencia a la reprogramación de la actividad del Plan Estratégico de Talento Humano no realizada en la anterior vigencia.
- Plan Estratégico de Talento Humano adoptado.
- Riesgo de Posibilidad de afectación reputacional por quejas interpuestas por los/as servidores/as públicos/as de la entidad, debido a incumplimiento parcial de compromisos  en la ejecución de las actividades establecidas en el Plan Estratégico de Talento Humano, actualizado.</t>
  </si>
  <si>
    <t xml:space="preserve">
Análisis antes de controles
Establecimiento de controles
Evaluación de controles
</t>
  </si>
  <si>
    <t xml:space="preserve">Se ajustó la valoración de la probabilidad frente a la frecuencia y número de veces en que se ejecutó la actividad clave asociada al riesgo en el último año. Así mismo, se ajustó la explicación de la valoración obtenida antes de controles.
Se incorporaron nuevos controles detectivos y preventivos.
Se ajustó la explicación de la valoración obtenida después de controles.
</t>
  </si>
  <si>
    <t>Realizar la vinculación del talento humano de la Secretaría General de la Alcaldía Mayor de Bogotá, D.C., de miembros del Gabinete Distrital y Jefes de Oficina de Control Interno de las entidades del Distrito.</t>
  </si>
  <si>
    <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t>
  </si>
  <si>
    <t xml:space="preserve">- Conflicto de intereses.
- Desconocimiento de los principios y valores institucionales.
- Aplicación errónea en algunos casos  de criterios o instrucciones para la realización
de actividades.
- Amiguismo.
</t>
  </si>
  <si>
    <t xml:space="preserve">- Presiones o motivaciones individuales, sociales o colectivas, que inciten a la realizar conductas contrarias al deber ser.
</t>
  </si>
  <si>
    <t xml:space="preserve">- Detrimento de los principios de la función pública.
- Pérdida de legitimidad de la Administración Distrital.
- Pérdida de imagen institucional.
- Propicia escenarios de conflictos.
- Investigaciones disciplinarias, fiscales y/o penales.
- Sanciones disciplinarias.
- Incumplimiento de las metas y objetivos de la dependencia.
- Pago de indemnizaciones como resultado de demandas.
- Generación de reprocesos y desgaste administrativo.
</t>
  </si>
  <si>
    <t xml:space="preserve">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</si>
  <si>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</si>
  <si>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
- Aplicar las medidas que determine la Oficina de Control Interno Disciplinario y/o ente de control  frente a la materialización del riesgo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 Actualizar el riesgo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t>
  </si>
  <si>
    <t>- Dirección de Talento Humano
- Director(a) Técnico(a) de la Dirección de Talento Humano y Profesional Especializado o Universitario de la Dirección de Talento Humano.
- Dirección de Talento Humano</t>
  </si>
  <si>
    <t>-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
- Soportes de la aplicación de las medidas determinadas por la Oficina de Control Interno Disciplinario y/o ente de control.
- Riesgo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actualizado.</t>
  </si>
  <si>
    <t>Se ajustó la redacción de las actividades de control preventivo y detectivo.
Se retiró control detectivo # 5 por encontrarse duplicado..
Se definieron acciones de tratamiento para la vigencia  2024.</t>
  </si>
  <si>
    <t>CONTROL DE CAMBIOS
Conforme al memorando 3-2022-35988 del 16 de diciembre de 2022, se realizó el cargue de este riesgo en DARUMA con las siguientes novedades: 
•	Aspectos: Identificación del riesgo, análisis de controles y tratamiento del riesgo
•	Cambios: Se asocia el riesgo al nuevo Mapa de procesos de la Secretaría General de la Alcaldía Mayor de Bogotá, D.C. Se actualizó el contexto de la gestión del proceso. Se ajustaron las causas internas y externas. Se realizó el cambio del nombre del proceso en el control correctivo pasando de Gestión Estratégica de Talento Humano a Gestión del Talento Humano en el marco del nuevo Mapa de procesos de la Secretaría General de la Alcaldía Mayor de Bogotá, D.C. Se definieron acciones de tratamiento para la vigencia  2023.
•	Memorando:</t>
  </si>
  <si>
    <t>Preparar y liquidar la nómina, aportes a seguridad social y parafiscales.</t>
  </si>
  <si>
    <t xml:space="preserve">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
  </si>
  <si>
    <t xml:space="preserve">- Conflicto de intereses.
- Desconocimiento de los principios y valores institucionales.
- Amiguismo.
- Abuso de los privilegios de acceso a la información para la liquidación de nómina por la solicitud y/o aceptación de dádivas
- Personal no calificado para el desempeño de las funciones del cargo.
</t>
  </si>
  <si>
    <t xml:space="preserve">- Desviación de los recursos públicos 
- Detrimento patrimonial
- Investigaciones disciplinarias, fiscales y/o penales
- Generación de reprocesos y desgaste administrativo.
</t>
  </si>
  <si>
    <t xml:space="preserve">- Realizar trimestralmente la reprogramación del Plan Anual de Caja con el propósito de proyectar los recursos requeridos para el pago de las nóminas de los(as) servidores(as) de la Entidad.
</t>
  </si>
  <si>
    <t xml:space="preserve">- Profesional Especializado o Universitario de la Dirección de Talento Humano.
</t>
  </si>
  <si>
    <t xml:space="preserve">15/02/2024
</t>
  </si>
  <si>
    <t xml:space="preserve">-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
-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
-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Realiza el requerimiento a el(la) servidor(a) sobre la devolución del dinero adicional reconocido en los pagos de nómina y las demás acciones a que haya lugar para efectiva la recuperación del dinero.
- Actualizar 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
  </si>
  <si>
    <t>- Dirección de Talento Humano
- Director(a) Técnico(a) de la Dirección de Talento Humano o quien se designe por competencia.
- Director(a) Técnico(a) de la Dirección de Talento Humano y Profesional Especializado o Universitario de la Dirección de Talento Humano.
- Director(a) Técnico(a) de la Dirección de Talento Humano.
- Dirección de Talento Humano</t>
  </si>
  <si>
    <t>-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
- Soportes de la reliquidación de la nómina que presenta presunta materialización del riesgo de corrupción.
- Soportes de la aplicación de las medidas determinadas por la Oficina de Control Interno Disciplinario y/o ente de control.
- Soportes de requerimiento y de las acciones a que haya lugar para la recuperación de los recursos.
- Riesgo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actualizado.</t>
  </si>
  <si>
    <t>Se ajustó la redacción de las actividades de control preventivo y detectivo.
Se definió acción de tratamiento para la vigencia  2024.</t>
  </si>
  <si>
    <t>CONTROL DE CAMBIOS
Conforme al memorando 3-2022-35988 del 16 de diciembre de 2022, se realizó el cargue de este riesgo en DARUMA con las siguientes novedades: 
•	Aspectos: Identificación del riesgo, análisis de controles y tratamiento del riesgo
•	Cambios: Se asocia el riesgo al nuevo Mapa de procesos de la Secretaría General de la Alcaldía Mayor de Bogotá, D.C. Se actualizó el contexto de la gestión del proceso. Se ajustaron las causas internas y externas. Se realizó el cambio del nombre del proceso en el control correctivo pasando de Gestión Estratégica de Talento Humano a Gestión del Talento Humano en el marco del nuevo Mapa de procesos de la Secretaría General de la Alcaldía Mayor de Bogotá, D.C. Se definió acción de tratamiento para la vigencia  2023.
•	Memorando:</t>
  </si>
  <si>
    <t>Ejecutar las actividades del Sistema de Gestión de la Seguridad y Salud en el Trabajo.</t>
  </si>
  <si>
    <t>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t>
  </si>
  <si>
    <t xml:space="preserve">- Aplicación errónea en algunos casos  de criterios o instrucciones para la realización de actividades.
- Fallas en la realización de seguimiento a las acciones planeadas.
- Baja participación de los(as) servidores(as) en las actividades ejecutadas desde los planes que conforman el Plan Estratégico de Talento Humano.
- Deficiencias en los procesos de divulgación de los lineamientos normativos, procedimentales y técnicos a que hay lugar en materia de gestión de talento humano.
</t>
  </si>
  <si>
    <t xml:space="preserve">- Cambios en la normatividad en materia en materia de gestión del talento humano que generen posibles desactualizaciones en los procedimientos y protocolos adoptados en la materia
</t>
  </si>
  <si>
    <t xml:space="preserve">- Pérdida de credibilidad hacia la entidad de parte de los servidores, contratistas y visitantes.
- Deficiencias y omisiones en la elaboración y actualización de los lineamientos y actividades relacionados con la Seguridad y Salud en el Trabajo.
- Sanción por parte del ente de control u otro ente regulador.
</t>
  </si>
  <si>
    <t>El proceso estima que el riesgo se ubica en una zona moderada, debido a que la frecuencia con la que se realizó la actividad clave asociada al riesgo se presentó 12 veces en el último año, sin embargo, ante su materialización, podrían presentarse efectos relacionados con el pago de sanciones económicas a favor a favor de los(as) servidores(as).</t>
  </si>
  <si>
    <t>- Reportar el riesgo materializado de 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en el informe de monitoreo a la Oficina Asesora de Planeación.
- Reportar al(la) a la directora(a) Técnico(a) de Talento Humano el incumplimiento legal en la implementación de los estándares mínimos del Sistema de Gestión de Seguridad y Salud en el Trabajo
- Formular plan de acción para mitigar el incumplimiento legal en la implementación de los estándares mínimos del Sistema de Gestión y Seguridad y Salud en el Trabajo.
- Implementar las acciones formuladas para la mitigación al incumplimiento legal en la implementación de los estándares mínimos del Sistema de Gestión y Seguridad y Salud en el Trabajo. 
- Actualizar el riesgo 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t>
  </si>
  <si>
    <t>- Dirección de Talento Humano
- Profesional Universitario de la Dirección de Talento Humano. 
- Profesional Universitario de la Dirección de Talento Humano. 
- Profesional Universitario de la Dirección de Talento Humano. 
- Dirección de Talento Humano</t>
  </si>
  <si>
    <t>- Reporte de monitoreo indicando la materialización del riesgo de 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 Correo electrónico por el cual se reporta al/a la Director/a Técnico de Talento Humano o Acta de Subcomité de Autocontrol o Informe en el que se indique el incumplimiento legal en la implementación de los estándares mínimos del Sistema de Gestión de Seguridad y Salud en el Trabajo.
- Evidencia de reunión o soporte que evidencie formulación de plan de acción definido para mitigar el incumplimiento legal en la implementación de los estándares mínimos del Sistema de Gestión y Seguridad y Salud en el Trabajo.
- Evidencia de implementación de las acciones definidas para mitigar el incumplimiento legal en la implementación de los estándares mínimos del Sistema de Gestión y Seguridad y Salud en el Trabajo.
- Riesgo de 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actualizado.</t>
  </si>
  <si>
    <t>Se ajustó en la redacción de las actividades de control de tipo preventivo y detectivo, así mismo, la frecuencia del control preventivo 1.
Se ajustó la explicación de la valoración obtenida después de controles.</t>
  </si>
  <si>
    <t>CONTROL DE CAMBIOS
Conforme al memorando 3-2022-35988 del 16 de diciembre de 2022, se realizó el cargue de este riesgo en DARUMA con las siguientes novedades: 
•	Aspectos: Identificación del riesgo y análisis de controles
•	Cambios: Se realizó modificación en el nombre del riesgo. Se asocia el riesgo al nuevo Mapa de procesos de la Secretaría General de la Alcaldía Mayor de Bogotá, D.C. Se actualizó el contexto de la gestión del proceso. Se ajustaron las causas internas y externas. Se realizó la inclusión dos (2) controles preventivos asociados al procedimiento 2211300-PR-166 Gestión de la Salud. Se realizó el cambio del nombre del proceso en el control correctivo pasando de Gestión Estratégica de Talento Humano a Gestión del Talento Humano en el marco del nuevo Mapa de procesos de la Secretaría General de la Alcaldía Mayor de Bogotá, D.C.
•	Memorando:</t>
  </si>
  <si>
    <t>Gestionar las relaciones laborales colectivas e individuales entre los servidores(as) públicos(as) y la Entidad.</t>
  </si>
  <si>
    <t>Posibilidad de afectación reputacional por pérdida de confianza por parte de los/as trabajadores/as y las organizaciones sindicales, debido a incumplimiento parcial de compromisos durante la ejecución de la estrategia para la atención individual y colectivas de trabajo</t>
  </si>
  <si>
    <t xml:space="preserve">- Fallas en la realización de seguimiento a las acciones planeadas.
- Personal no calificado para el desempeño de las funciones de algunos cargos.
- Fallas en la revisión de las solicitudes allegadas al proceso de Gestión del Talento Humano, frente a los marcos normativos y procedimentales aplicables.
</t>
  </si>
  <si>
    <t xml:space="preserve">- Posibles hallazgos por parte de entes de control.
- Afectación de la imagen institucional
- Pago de indemnizaciones como resultado de demandas.
</t>
  </si>
  <si>
    <t>El proceso estima que el riesgo se ubica en una zona moderada, debido a que la frecuencia con la que se realizó la actividad clave asociada al riesgo se presentó 5 veces en el último año, sin embargo, ante su materialización, podrían presentarse efectos significativos, en la imagen de la entidad a nivel local.</t>
  </si>
  <si>
    <t>El proceso estima que el riesgo se ubica en una zona baja, debido a que los controles establecidos son adecuados y la calificación de los criterios es satisfactoria, ubicando el riesgo en la escala de probabilidad más baja, y ante su materialización, podrían disminuirse los efectos, aplicando las acciones de contingencia.</t>
  </si>
  <si>
    <t>- Reportar el riesgo materializado de Posibilidad de afectación reputacional por pérdida de confianza por parte de los/as trabajadores/as y las organizaciones sindicales, debido a incumplimiento parcial de compromisos durante la ejecución de la estrategia para la atención individual y colectivas de trabajo en el informe de monitoreo a la Oficina Asesora de Planeación.
- Reportar a al/a Secretario/a General, al/a la Subsecretario/a Corporativo/a y al/a la Director/a Técnico de Talento Humano el riesgo materializado “Posibilidad de afectación reputacional por vencimiento de los términos establecidos para atender los acuerdos celebrados, debido a incumplimiento parcial de compromisos durante la ejecución de la estrategia para la atención individual y colectivas de trabajo”.
- Determinar las acciones a realizar y nuevas fechas para dar cumplimiento a la(s) actividad(es) de la estrategia para la atención individual y colectivas de trabajo que presenta/n incumplimiento. 
- Implementar las acciones definidas para dar cumplimiento a la(s) actividad(es) de la estrategia para la atención individual y colectivas de trabajo de manera inmediata o progresiva de acuerdo con los nuevos términos establecidos.
- Actualizar el riesgo Posibilidad de afectación reputacional por pérdida de confianza por parte de los/as trabajadores/as y las organizaciones sindicales, debido a incumplimiento parcial de compromisos durante la ejecución de la estrategia para la atención individual y colectivas de trabajo</t>
  </si>
  <si>
    <t>- Dirección de Talento Humano
- Profesional Especializado o Universitario de la Dirección de Talento Humano.
- Secretario(a) General, el(la) Subsecretario(a) Corporativo(a) y el(la) Director(a) Técnico de la Dirección de Talento Humano.
- Director(a) Técnico(a) de la Dirección de Talento Humano y Profesional Especializado o Universitario de la Dirección de Talento Humano.
- Dirección de Talento Humano</t>
  </si>
  <si>
    <t>- Reporte de monitoreo indicando la materialización del riesgo de Posibilidad de afectación reputacional por pérdida de confianza por parte de los/as trabajadores/as y las organizaciones sindicales, debido a incumplimiento parcial de compromisos durante la ejecución de la estrategia para la atención individual y colectivas de trabajo
- Correo electrónico por el cual se reporta al/a Secretario/a General, al/a la Subsecretario/a Corporativo/a y al/a la Director/a Técnico de Talento Humano la materialización del riesgo en ocasión al incumplimiento parcial de compromisos durante la ejecución de la estrategia para la atención individual y colectivas de trabajo.
- Acta con el registro de las acciones a seguir y programación frente a actividad/es de la estrategia para la atención individual y colectivas de trabajo que presenta/n incumplimiento.
- Evidencias de la implementación de las actividades establecidas para dar cumplimiento a la/s actividad/es de la estrategia para la atención individual y colectivas de trabajo.
- Riesgo de Posibilidad de afectación reputacional por pérdida de confianza por parte de los/as trabajadores/as y las organizaciones sindicales, debido a incumplimiento parcial de compromisos durante la ejecución de la estrategia para la atención individual y colectivas de trabajo, actualizado.</t>
  </si>
  <si>
    <t>Se ajustó la valoración de la probabilidad frente al número de veces en que se ejecutó la actividad clave asociada al riesgo en el último año. Así mismo, se ajustó la explicación de la valoración obtenida antes de controles.
Se ajustó en la redacción de las actividades de control preventivo y detectivo.</t>
  </si>
  <si>
    <t>CONTROL DE CAMBIOS
Conforme al memorando 3-2022-35988 del 16 de diciembre de 2022, se realizó el cargue de este riesgo en DARUMA con las siguientes novedades: 
•	Aspectos: Identificación del riesgo, análisis de controles y análisis después de controles
•	Cambios: Se asocia el riesgo al nuevo Mapa de procesos de la Secretaría General de la Alcaldía Mayor de Bogotá, D.C. Se actualizó el contexto de la gestión del proceso. Se ajustaron las causas internas y externas. Se actualizaron los controles preventivos y detectivos  y la evaluación de los  mismos  y se ajustó la explicación de la  valoración obtenida (Análisis después de controles). Se realizó el cambio del nombre del proceso en el control correctivo pasando de Gestión Estratégica de Talento Humano a Gestión del Talento Humano en el marco del nuevo Mapa de procesos de la Secretaría General de la Alcaldía Mayor de Bogotá, D.C.
•	Memorando:</t>
  </si>
  <si>
    <t>Gestionar la modalidad laboral de teletrabajo.</t>
  </si>
  <si>
    <t>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t>
  </si>
  <si>
    <t xml:space="preserve">- Fallas en la realización de seguimiento a las acciones planeadas.
- Desconocimiento de esta modalidad laboral y los beneficios que tiene para los individuos y las entidades
- Fallas en la revisión de las solicitudes allegadas al proceso de Gestión del Talento Humano, frente a los marcos normativos y procedimentales aplicables.
</t>
  </si>
  <si>
    <t xml:space="preserve">- Afectación en la imagen institucional al no verse promovido el teletrabajo como una modalidad laboral.
</t>
  </si>
  <si>
    <t>El proceso estima que el riesgo se ubica en una zona moderada, debido a que la frecuencia con la que se realizó la actividad clave asociada al riesgo se presentó 4 vez en el último año, sin embargo, ante su materialización, podrían presentarse efectos significativos, en la imagen de la entidad a nivel local.</t>
  </si>
  <si>
    <t>- Reportar el riesgo materializado de 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en el informe de monitoreo a la Oficina Asesora de Planeación.
- Reportar al/a la Director/a Técnico/a de Talento Humano el riesgo materializado del "Posibilidad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 Determinar las acciones a realizar y nuevas fechas para dar cumplimiento a la(s) actividad(es) relacionada(s) con la gestión del teletrabajo en la entidad, que presente(n) incumplimiento. 
- Implementar las acciones definidas para dar cumplimiento a la(s) actividad(es) relacionada(s) con la gestión del teletrabajo en la entidad, de manera inmediata o progresiva de acuerdo con los nuevos términos establecidos.
- Actualizar el riesgo 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t>
  </si>
  <si>
    <t>- Dirección de Talento Humano
- Profesional Especializado o Universitario de la Dirección de Talento Humano.
- Profesional Especializado o Universitario de la Dirección de Talento Humano.
- Profesional Especializado o Universitario de la Dirección de Talento Humano.
- Dirección de Talento Humano</t>
  </si>
  <si>
    <t>- Reporte de monitoreo indicando la materialización del riesgo de 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 Correo electrónico por el cual se reporta al/a la Director/a Técnico de Talento Humano la materialización del riesgo en ocasión  omisión en el reconocimiento, difusión y seguimiento frente a las actuaciones requeridas en el marco del cumplimiento de las metas trazadoras en materia de teletrabajo, debido a incumplimiento parcial de compromisos en la implementación, comunicación y seguimiento del teletrabajo en la Secretaría General de la Alcaldía Mayor de Bogotá, D.C.
- Acta con el registro de las acciones a seguir y programación frente a las actividades relacionadas con la gestión del teletrabajo en la entidad, que presenta/n incumplimiento. 
- Evidencias de la implementación de las actividades establecidas para dar cumplimiento a la/s actividad/es relacionadas con la gestión del teletrabajo en la entidad.
- Riesgo de 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actualizado.</t>
  </si>
  <si>
    <t>Se ajustó la explicación de la valoración obtenida antes de controles.
Se ajustó en la redacción de las actividades de control preventivo, detectivo y correctivo.
Se ajustó la explicación de la valoración obtenida después de controles.</t>
  </si>
  <si>
    <t>CONTROL DE CAMBIOS
Conforme al memorando 3-2022-35988 del 16 de diciembre de 2022, se realizó el cargue de este riesgo en DARUMA con las siguientes novedades: 
•	Aspectos: Identificación del riesgo y análisis de controles
•	Cambios: Se asocia el riesgo al nuevo Mapa de procesos de la Secretaría General de la Alcaldía Mayor de Bogotá, D.C. Se actualizó el contexto de la gestión del proceso. Se ajustaron las causas internas y externas. Se realizó el cambio del nombre del proceso en el control correctivo pasando de Gestión Estratégica de Talento Humano a Gestión del Talento Humano en el marco del nuevo Mapa de procesos de la Secretaría General de la Alcaldía Mayor de Bogotá, D.C.
•	Memorando:</t>
  </si>
  <si>
    <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t>
  </si>
  <si>
    <t xml:space="preserve">- Deficiencias en la administración (custodio, uso y manejo) de los elementos dispuestos para la atención de emergencias en las distintas sedes de la entidad.
- Amiguismo.
- Desconocimiento de los principios y valores institucionales.
</t>
  </si>
  <si>
    <t xml:space="preserve">- Pérdida de credibilidad hacia la entidad de parte de los(as) servidores(as), colaboradores(as) y ciudadanos(as).
- Detrimento patrimonial.
- Investigaciones disciplinarias.
- Generación de reprocesos y desgaste administrativo.
</t>
  </si>
  <si>
    <t xml:space="preserve">- Definir y realizar seguimiento al cronograma 2024 para la realización de la  verificación de la completitud e idoneidad de los productos contenidos en los botiquines de las sedes de la Secretaría General de la Alcaldía Mayor de Bogotá, D.C.
</t>
  </si>
  <si>
    <t xml:space="preserve">- Profesional Universitario de la Dirección de Talento Humano.
</t>
  </si>
  <si>
    <t>-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
-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 Actualizar 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t>
  </si>
  <si>
    <t>- Dirección de Talento Humano
- Profesional Universitario de la Dirección de Talento Humano. 
- Director(a) Técnico(a) de la Dirección de Talento Humano y Profesional Universitario de la Dirección de Talento Humano.
- Dirección de Talento Humano</t>
  </si>
  <si>
    <t>-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
- Botiquín/es con elementos que cumplen con las condiciones establecidas en la normatividad vigente.
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
- Soportes de la aplicación de las medidas determinadas por la Oficina de Control Interno Disciplinario y/o ente de control.
- Riesgo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actualizado.</t>
  </si>
  <si>
    <t>CONTROL DE CAMBIOS
Conforme al memorando 3-2022-35988 del 16 de diciembre de 2022, se realizó el cargue de este riesgo en DARUMA con las siguientes novedades: 
•	Aspectos: Identificación del riesgo, análisis antes de controles, análisis de controles y tratamiento del riesgo
•	Cambios: Se asocia el riesgo al nuevo Mapa de procesos de la Secretaría General de la Alcaldía Mayor de Bogotá, D.C. Se actualizó el contexto de la gestión del proceso. Se ajustaron las causas internas y externas. Se modificó la calificación de la probabilidad de ocurrencia del riesgo pasando de la calificación por  factibilidad a la calificación por frecuencia y se ajustó la explicación de la  valoración obtenida antes de controles. Se realizó el cambio del nombre del proceso en el control correctivo pasando de Gestión Estratégica de Talento Humano a Gestión del Talento Humano en el marco del nuevo Mapa de procesos de la Secretaría General de la Alcaldía Mayor de Bogotá, D.C. Se definieron acciones de tratamiento para la vigencia  2023.
•	Memorando:</t>
  </si>
  <si>
    <t>Gestión Estratégica de Comunicación e Información</t>
  </si>
  <si>
    <t>Mantener informados a los distintos grupos de valor e interés acerca de los programas, proyectos y gestión de la Administración Distrital a través de la formulación y la implementación de estrategias de comunicación pública con el propósito de interactuar y mantener la confianza por parte de la entidad y de la ciudadanía en general.</t>
  </si>
  <si>
    <t>Inicia con la identificación de necesidades, la realización del diagnóstico y el diseño del plan de comunicaciones continúa con el diseño e implementación de estrategias de comunicación y finaliza con el seguimiento a la ejecución de estrategias de comunicación pública.</t>
  </si>
  <si>
    <t>Diseñar, ejecutar, orientar y divulgar las acciones de Comunicación Corporativa de la entidad.</t>
  </si>
  <si>
    <t>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t>
  </si>
  <si>
    <t xml:space="preserve">- Respuestas a temáticas emergentes no previsibles dentro de la planeación de comunicaciones.	
</t>
  </si>
  <si>
    <t xml:space="preserve">- Coyunturas políticas que impiden la definición de necesidades de comunicación.
- Débil divulgación de normativa externa que pueda dificultar la adecuada implementación, el cumplimiento y el conocimiento actual, respecto a la gestión del proceso.
</t>
  </si>
  <si>
    <t xml:space="preserve">- Pérdida de imagen y gobernabilidad externas.
- Hallazgos y requerimientos dentro de las auditorias internas.
</t>
  </si>
  <si>
    <t>El proceso estima que el riesgo se ubica en una zona moderada, debido a que la frecuencia con la que se realizó la actividad clave asociada al riesgo se presentó 13 veces en el último año, sin embargo, ante su materialización, podrían presentarse efectos significativos, como el incumplimiento en las metas y objetivos institucionales afectando el cumplimiento en las metas regionales.</t>
  </si>
  <si>
    <t>- Reportar el riesgo materializado de 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en el informe de monitoreo a la Oficina Asesora de Planeación.
- Solicitar a las dependencias la información para consolidar el Plan de Comunicaciones.
- Estructurar el Plan de Comunicaciones.
- Divulgar el Plan de Comunicaciones.
- Ejecutar el Plan de Comunicaciones y realizar seguimiento respectivo.
- Actualizar el riesgo 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t>
  </si>
  <si>
    <t>- Oficina Consejería de Comunicaciones
- Asesor(a) del Secretario General en temas de Comunicaciones
- Asesor(a) del Secretario General en temas de Comunicaciones y Profesional de la Oficina Consejería de Comunicaciones
- Asesor(a) del Secretario General en temas de Comunicaciones y Profesional de la Oficina Consejería de Comunicaciones
- Asesor(a) del Secretario General en temas de Comunicaciones y Profesional de la Oficina Consejería de Comunicaciones
- Oficina Consejería de Comunicaciones</t>
  </si>
  <si>
    <t>- Reporte de monitoreo indicando la materialización del riesgo de 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 Comunicaciones escritas.
- Plan de Comunicaciones.
- Estrategia de divulgación del Plan de Comunicaciones, implementada.
- Campañas del Plan de Comunicaciones ejecutadas y reporte del Plan de Acción Institucional.
- Riesgo de 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actualizado.</t>
  </si>
  <si>
    <t>Se actualiza el número de veces que se realiza la actividad clave asociada al riesgo (probabilidad).
Se actualizaron los controles frente al riesgo.</t>
  </si>
  <si>
    <t>Yenny Zabaleta</t>
  </si>
  <si>
    <t>Glenda Martínez Osorio</t>
  </si>
  <si>
    <t>CREADO
Gestión Estratégica de Comunicación e Información_2023</t>
  </si>
  <si>
    <t>CONTROL DE CAMBIOS
Conforme al memorando 3-2022-34015 del 1 de diciembre de 2022, se realizó el cargue de este riesgo en DARUMA con las siguientes novedades: 
•	Aspectos: Identificación del riesgo y análisis de controles
•	Cambios: Se actualiza la matriz DOFA. Se asocia el riesgo al nuevo proceso Gestión Estratégica de Comunicación e Información y la actividad clave del mismo. Se ajustan las causas del riesgo. Se ajusta el diseño de los controles, según las actividades 2, 4 y 6 del procedimiento Comunicación Corporativa. Se incluye la actividad de control 8 del procedimiento Comunicación Corporativa. Se asocian los controles correctivos al nuevo nombre del proceso.
•	Memorando:</t>
  </si>
  <si>
    <t>Diseñar y divulgar contenidos informativos y/o periodísticos relacionados con la gestión de la Administración Distrital a través del Ecosistema Digital de la Alcaldía Mayor de Bogotá.</t>
  </si>
  <si>
    <t xml:space="preserve">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t>
  </si>
  <si>
    <t xml:space="preserve">- Falta de conocimiento de las tendencias digitales para la divulgación de información.
- Débil orientación para la consulta de los documentos soporte de la gestión del proceso, mejorar su adecuación, e implementar medidas para su fácil consulta y recuperación.
</t>
  </si>
  <si>
    <t xml:space="preserve">- Coyunturas políticas que afectan la toma de decisiones.
- La inestabilidad de la conectividad, indisponibilidad de servidores de información y vulnerabilidad en la seguridad informática. 
- Fallas en las comunicaciones. 
</t>
  </si>
  <si>
    <t xml:space="preserve">- Desinformación.
- Pérdida de imagen y gobernabilidad externas.
- Perdida de confianza interna en la administración.
- Inconformidad de la ciudadanía con la información que se presenta de la gestión del distrito.
</t>
  </si>
  <si>
    <t>El proceso estima que el riesgo se ubica en una zona alta, debido a que la frecuencia con la que se realizó la actividad clave asociada al riesgo se presentó 365 veces en el último año, sin embargo, ante su materialización, podrían presentarse efectos significativos, como imagen institucional perjudicada en el orden nacional o regional por hechos que afectan a un grupo o comunidad de usuarios o ciudadanos.</t>
  </si>
  <si>
    <t xml:space="preserve">- Reportar el riesgo materializado de 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en el informe de monitoreo a la Oficina Asesora de Planeación.
- Detectar y desactivar la información publicada erróneamente en las plataformas digitales.
- Ajustar la información y presentarla al editor para revisión.
- Publicar la información en las plataformas digitales.
- Actualizar el riesgo 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t>
  </si>
  <si>
    <t>- Oficina Consejería de Comunicaciones
- Profesionales de la Oficina Consejería de Comunicaciones (portal web y redes sociales)
- Profesionales de la Oficina Consejería de Comunicaciones (redes sociales, editores)  y Jefe de la Oficina Consejería de Comunicaciones (en caso de información sensible)
- Profesionales de la Oficina Consejería de Comunicaciones (prensa y redes sociales)
- Oficina Consejería de Comunicaciones</t>
  </si>
  <si>
    <t>- Reporte de monitoreo indicando la materialización del riesgo de 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 Información desactivada de las plataformas digitales
- Información ajustada para publicación
- Información publicada nuevamente en las plataformas digitales.
- Riesgo de 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 actualizado.</t>
  </si>
  <si>
    <t>CONTROL DE CAMBIOS
Conforme al memorando 3-2022-34015 del 1 de diciembre de 2022, se realizó el cargue de este riesgo en DARUMA con las siguientes novedades: 
•	Aspectos: Identificación del riesgo y análisis de controles
•	Cambios: Se actualiza la matriz DOFA. Se asocia el riesgo al nuevo proceso Gestión Estratégica de Comunicación e Información y la actividad clave del mismo. Se ajustan las causas del riesgo. Se asocian los controles correctivos al nuevo nombre del proceso.
•	Memorando:</t>
  </si>
  <si>
    <t>Posibilidad de afectación reputacional por resultados no satisfactorios en el reporte de Reales Cumplidos (Impacto) de la central de medios, debido a la elaboración de campañas de comunicación pública que no cumplen con los lineamientos de comunicación establecidos y las necesidades y/o intereses de la ciudadanía.</t>
  </si>
  <si>
    <t xml:space="preserve">- Deficiencias en la información de entrada para la realización de la campaña, estrategia o pieza comunicacional.
- Desconocimiento de la metodología y lineamientos en materia de comunicaciones.
- Ausencia de control en la aprobación de las campañas, estrategias y/o piezas comunicacionales.
- Débil orientación para la consulta de los documentos soporte de la gestión del proceso, mejorar su adecuación, e implementar medidas para su fácil consulta y recuperación.
</t>
  </si>
  <si>
    <t xml:space="preserve">-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 Errores por parte de una Entidad externa al momento de diligenciar la información a divulgar en el formato FT1048 BRIEF.
- Coyunturas políticas que impiden la definición de necesidades de comunicación.
</t>
  </si>
  <si>
    <t xml:space="preserve">- Pérdida de credibilidad.
- Perdida de confianza interna en la administración.
- Desconfianza en los productos desarrollados por la administración distrital.
- Desinformación
- Pérdida de imagen externa.
- Inconformidad de la ciudadanía con la información que se presenta de la gestión del distrito.
- La administración distrital no logra comunicar de manera eficiente y localizada sus acciones de gobierno.
</t>
  </si>
  <si>
    <t>7867 Generación de los lineamientos de comunicación del Distrito para construir ciudad y ciudadanía</t>
  </si>
  <si>
    <t>El proceso estima que el riesgo se ubica en una zona alta, debido a que la frecuencia con la que se realizó la actividad clave asociada al riesgo se presentó 6 veces en el último año, sin embargo, ante su materialización, podrían presentarse efectos significativos, como Imagen institucional perjudicada en el orden nacional o regional por hechos que afectan a un grupo o comunidad de usuarios o ciudadanos e incumplimiento en las metas y objetivos institucionales afectando el cumplimiento en las  metas de gobierno.</t>
  </si>
  <si>
    <t>- Reportar el riesgo materializado de Posibilidad de afectación reputacional por resultados no satisfactorios en el reporte de Reales Cumplidos (Impacto) de la central de medios, debido a la elaboración de campañas de comunicación pública que no cumplen con los lineamientos de comunicación establecidos y las necesidades y/o intereses de la ciudadanía. en el informe de monitoreo a la Oficina Asesora de Planeación.
- Detectar y detener la divulgación de la campaña o pieza comunicacional.
- Ajustar el contenido de la campaña o pieza comunicacional y presentar al líder creativo para revisión.
- Divulgar la campaña o pieza comunicacional ajustada.
- Actualizar el riesgo Posibilidad de afectación reputacional por resultados no satisfactorios en el reporte de Reales Cumplidos (Impacto) de la central de medios, debido a la elaboración de campañas de comunicación pública que no cumplen con los lineamientos de comunicación establecidos y las necesidades y/o intereses de la ciudadanía.</t>
  </si>
  <si>
    <t>- Oficina Consejería de Comunicaciones
- Jefe Oficina Consejería de Comunicaciones
- Solicitante de la campaña y profesionales de la Oficina Consejería de Comunicaciones (Agencia en casa y audiovisual)
- Profesionales y Jefe de la Oficina Consejería de Comunicaciones
- Oficina Consejería de Comunicaciones</t>
  </si>
  <si>
    <t>- Reporte de monitoreo indicando la materialización del riesgo de Posibilidad de afectación reputacional por resultados no satisfactorios en el reporte de Reales Cumplidos (Impacto) de la central de medios, debido a la elaboración de campañas de comunicación pública que no cumplen con los lineamientos de comunicación establecidos y las necesidades y/o intereses de la ciudadanía.
- Campaña o pieza comunicacional detenida.
- Información de la campaña o pieza comunicacional ajustada para divulgación
- Campaña o pieza comunicacional ajustada y divulgada.
- Riesgo de Posibilidad de afectación reputacional por resultados no satisfactorios en el reporte de Reales Cumplidos (Impacto) de la central de medios, debido a la elaboración de campañas de comunicación pública que no cumplen con los lineamientos de comunicación establecidos y las necesidades y/o intereses de la ciudadanía., actualizado.</t>
  </si>
  <si>
    <t>CONTROL DE CAMBIOS
Conforme al memorando 3-2022-34015 del 1 de diciembre de 2022, se realizó el cargue de este riesgo en DARUMA con las siguientes novedades: 
•	Aspectos: Identificación del riesgo y análisis de controles
•	Cambios: Se actualiza la matriz DOFA. Se asocia el riesgo al nuevo proceso Gestión Estratégica de Comunicación e Información y la actividad clave del mismo. Se ajustan las causas del riesgo. Se ajusta el diseño de los controles, según las actividades 3, 5, 6, 8 y 10 del procedimiento Comunicación hacía la Ciudadanía. Se asocia el riesgo al proyecto de inversión 7867, teniendo en cuenta que se incluye lo relacionado con el riesgo eliminado "Posibilidad de afectación reputacional por resultados de mediciones de percepción ciudadana no satisfactorias, debido a generación y divulgación de estrategias, mensajes y/o acciones de comunicación pública, desconociendo los intereses comunicacionales del ciudadano". Se asocian los controles correctivos al nuevo nombre del proceso.
•	Memorando:</t>
  </si>
  <si>
    <t>Adelantar las actividades necesarias para la publicación de información en los portales y micrositios web de la Secretaría General.</t>
  </si>
  <si>
    <t>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t>
  </si>
  <si>
    <t xml:space="preserve">- Desconocimiento del esquema de publicación de información.
- No se publica adecuadamente la información en la plataforma
- El esquema de publicación de información se encuentra desactualizado.
- La plataforma que aloja la información presenta fallas técnicas.
- Desarticulación de las dependencias para la definición, aplicación y seguimiento al esquema de publicación.
</t>
  </si>
  <si>
    <t xml:space="preserve">- Modificaciones frecuentes a los requerimientos de publicación de información por parte de los entes gubernamentales.
- Las fuentes externas de información proveen información inoportuna o imprecisa.
</t>
  </si>
  <si>
    <t xml:space="preserve">- Inconformidad de la ciudadanía con la información que se presenta de la gestión del distrito.
- Hallazgos por parte de un ente de control
- Posible incumplimiento de la Ley de Transparencia 1712 de 2014
- Disminución de la interacción de la ciudadanía con el sitio web.
</t>
  </si>
  <si>
    <t xml:space="preserve">- Consulta del Registro Distrital (Consulta)
- Publicación de actos o documentos administrativos en el Registro Distrital (Trámite)
</t>
  </si>
  <si>
    <t>El proceso estima que el riesgo se ubica en una zona moderada, debido a que la frecuencia con la que se realizó la actividad clave asociada al riesgo se presentó 1182 veces en el último año, sin embargo, ante su materialización, podrían presentarse efectos significativos, como Imagen institucional perjudicada a nivel regional por hechos que afectan a algunos usuarios o ciudadanos, Inoportunidad en la disponibilidad de información y Reproceso de actividades y aumento de carga operativa.</t>
  </si>
  <si>
    <t>- Reportar el riesgo materializado de 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en el informe de monitoreo a la Oficina Asesora de Planeación.
- Publicar la información para consulta en los portales y micrositios web de la Secretaría General	
- Monitorear el esquema de publicación y generar alertas y recomendaciones para evitar que se presente nuevamente el incumplimiento de la publicación						
- Actualizar el riesgo 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t>
  </si>
  <si>
    <t>- Oficina Consejería de Comunicaciones
- El(la) servidor responsable de la información de la dependencia
- Los profesionales de las oficinas de Planeación, de tecnologías de la información y las comunicaciones y de la Consejería de Comunicaciones	
- Oficina Consejería de Comunicaciones</t>
  </si>
  <si>
    <t>- Reporte de monitoreo indicando la materialización del riesgo de 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 Formatos 1025 de publicación, actualización y desactivación de información.
- Correos electrónicos de alerta y recomendaciones y esquema de publicación
- Riesgo de 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actualizado.</t>
  </si>
  <si>
    <t>Se actualiza el número de veces que se realiza la actividad clave asociada al riesgo (probabilidad).
Se actualizaron los controles frente al riesgo.
Se ajusta la valoración residual</t>
  </si>
  <si>
    <t>CONTROL DE CAMBIOS
Conforme al memorando 3-2022-34015 del 1 de diciembre de 2022, se realizó el cargue de este riesgo en DARUMA con las siguientes novedades: 
•	Aspectos: Identificación del riesgo y análisis de controles
•	Cambios: Se actualiza la matriz DOFA. Se asocia el riesgo al nuevo proceso Gestión Estratégica de Comunicación e Información y la actividad clave del mismo. Se asocian los controles correctivos al nuevo nombre del proceso.
•	Memorando:</t>
  </si>
  <si>
    <t xml:space="preserve">Posibilidad de afectación económica (o presupuestal) por incumplimiento en la generación de lineamientos distritales en materia de comunicación pública, debido a debilidades en la definición, alcance y formalización de los mismos hacia las entidades distritales. </t>
  </si>
  <si>
    <t xml:space="preserve">- Reproceso en las actividades de las distintas áreas y malgaste administrativo lo que perjudica los tiempos de entrega 
- Entrega de la información de una manera inadecuada a la ciudadanía
- Deficiencias en la información entregada a las distintas áreas, lo que generaría una mala comunicación.
</t>
  </si>
  <si>
    <t xml:space="preserve">- Falta de interés por la información entregada por parte de las entidades en relación a la comunicación publica
- Incremento de tramites administrativos por requerimientos por parte de la ciudadanía por aclaración de la información entregada 
</t>
  </si>
  <si>
    <t xml:space="preserve">- Inconformidad de la ciudadanía con la información que se presenta de la gestión del distrito.
- Reproceso de actividades por ajuste en las acciones de comunicación pública.
- Pluralidad de agendas y objetivos de comunicación pública en las entidades distritales
</t>
  </si>
  <si>
    <t>El proceso estima que el riesgo se ubica en una zona moderada, debido a que la frecuencia con la que se realizó la actividad clave asociada al riesgo se presentó 2 veces en el último año, sin embargo, ante su materialización, podrían presentarse efectos significativos, como Imagen institucional perjudicada a nivel regional por hechos que afectan a algunos usuarios o ciudadanos, Inoportunidad en la disponibilidad de información y Reproceso de actividades y aumento de carga operativa.</t>
  </si>
  <si>
    <t xml:space="preserve">- Reportar el riesgo materializado de Posibilidad de afectación económica (o presupuestal) por incumplimiento en la generación de lineamientos distritales en materia de comunicación pública, debido a debilidades en la definición, alcance y formalización de los mismos hacia las entidades distritales.  en el informe de monitoreo a la Oficina Asesora de Planeación.
- Identificar los lineamientos en materia de comunicación pública definidos por la dependencia, que no están soportados con documentos de obligatorio cumplimiento
- Generar y divulgar el documento de obligatorio cumplimiento que socialice el (los) lineamiento(s) en materia de comunicación pública
- Actualizar el riesgo Posibilidad de afectación económica (o presupuestal) por incumplimiento en la generación de lineamientos distritales en materia de comunicación pública, debido a debilidades en la definición, alcance y formalización de los mismos hacia las entidades distritales. </t>
  </si>
  <si>
    <t>- Oficina Consejería de Comunicaciones
- Jefe Oficina Consejería de Comunicaciones
- Jefe Oficina Consejería de Comunicaciones
- Oficina Consejería de Comunicaciones</t>
  </si>
  <si>
    <t>- Reporte de monitoreo indicando la materialización del riesgo de Posibilidad de afectación económica (o presupuestal) por incumplimiento en la generación de lineamientos distritales en materia de comunicación pública, debido a debilidades en la definición, alcance y formalización de los mismos hacia las entidades distritales. 
- Comunicaciones escritas o digitales que evidencien la verificación, solicitud y/o expedición de los documentos de obligatorio cumplimiento.
- Documentos de obligatorio cumplimiento (actas, resoluciones, circulares)
- Riesgo de Posibilidad de afectación económica (o presupuestal) por incumplimiento en la generación de lineamientos distritales en materia de comunicación pública, debido a debilidades en la definición, alcance y formalización de los mismos hacia las entidades distritales. , actualizado.</t>
  </si>
  <si>
    <t>CONTROL DE CAMBIOS
Conforme al memorando 3-2022-34015 del 1 de diciembre de 2022, se realizó el cargue de este riesgo en DARUMA con las siguientes novedades: 
•	Aspectos: Identificación del riesgo, análisis de controles y tratamiento del riesgo
•	Cambios: Se actualiza la matriz DOFA. Se asocia el riesgo al nuevo proceso Gestión Estratégica de Comunicación e Información y la actividad clave del mismo. Se ajusta la calificación del control preventivo a "sin documentar". Se define una acción de tratamiento para documentar los controles de probabilidad. Se asocian los controles correctivos al nuevo nombre del proceso.
•	Memorando:</t>
  </si>
  <si>
    <t>Posibilidad de afectación reputacional por falta de adherencia de las entidades del Distrito para la aplicación de lineamientos de comunicación pública, debido a inadecuado acompañamiento y seguimiento a las campañas y/o acciones de comunicación que ellas desarrollan.</t>
  </si>
  <si>
    <t xml:space="preserve">- Desconocimiento de los lineamientos generados en materia de comunicación publica.
- Confusión en la manera de implementar los lineamientos de comunicación publica. 
</t>
  </si>
  <si>
    <t xml:space="preserve">- Débil divulgación de normativa externa que pueda dificultar la adecuada implementación, el cumplimiento y el conocimiento actual, respecto a los lineamientos distritales en materia de comunicación publica.
</t>
  </si>
  <si>
    <t xml:space="preserve">- Desconfianza en los productos desarrollados por la administración distrital.
- Reproceso de actividades por ajuste en las acciones de comunicación pública.
</t>
  </si>
  <si>
    <t>El proceso estima que el riesgo se ubica en una zona alta, debido a que la frecuencia con la que se realizó la actividad clave asociada al riesgo se presentó 12 veces en el último año, sin embargo, ante su materialización, podrían presentarse efectos significativos, como Imagen institucional perjudicada a nivel regional por hechos que afectan a algunos usuarios o ciudadanos.</t>
  </si>
  <si>
    <t>- Reportar el riesgo materializado de Posibilidad de afectación reputacional por falta de adherencia de las entidades del Distrito para la aplicación de lineamientos de comunicación pública, debido a inadecuado acompañamiento y seguimiento a las campañas y/o acciones de comunicación que ellas desarrollan. en el informe de monitoreo a la Oficina Asesora de Planeación.
- Remitir una comunicación dirigida a la dependencia o entidad solicitando los ajustes necesarios para cumplir con lo indicado en los lineamientos de comunicación pública establecidos.		
- Orientar a las entidades distritales en el ajuste de las observaciones realizadas y en la aplicabilidad de los lineamientos de comunicación publica.								
- Identificar que los ajustes solicitados cumplan con lo establecido en los lineamientos de comunicación pública.
- Actualizar el riesgo Posibilidad de afectación reputacional por falta de adherencia de las entidades del Distrito para la aplicación de lineamientos de comunicación pública, debido a inadecuado acompañamiento y seguimiento a las campañas y/o acciones de comunicación que ellas desarrollan.</t>
  </si>
  <si>
    <t>- Oficina Consejería de Comunicaciones
- el (la) Jefe de la Oficina Consejería de Comunicaciones
- el (la) profesional de la Oficina Consejería de Comunicaciones (agencia en casa)
- el (la) Jefe de la Oficina Consejería de Comunicaciones
- Oficina Consejería de Comunicaciones</t>
  </si>
  <si>
    <t>- Reporte de monitoreo indicando la materialización del riesgo de Posibilidad de afectación reputacional por falta de adherencia de las entidades del Distrito para la aplicación de lineamientos de comunicación pública, debido a inadecuado acompañamiento y seguimiento a las campañas y/o acciones de comunicación que ellas desarrollan.
- Oficios, Correos electrónicos con observaciones solicitando los ajustes necesarios para cumplir con lo indicado en los lineamientos establecidos
- Evidencias de reunión, correos electrónicos
- Oficios, Correos electrónicos con aprobaciones o vistos buenos.
- Riesgo de Posibilidad de afectación reputacional por falta de adherencia de las entidades del Distrito para la aplicación de lineamientos de comunicación pública, debido a inadecuado acompañamiento y seguimiento a las campañas y/o acciones de comunicación que ellas desarrollan., actualizado.</t>
  </si>
  <si>
    <t>Gestión Financiera</t>
  </si>
  <si>
    <t>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t>
  </si>
  <si>
    <t>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t>
  </si>
  <si>
    <t>Subdirector(a) Financiero(a)</t>
  </si>
  <si>
    <t xml:space="preserve">Posibilidad de afectación reputacional por hallazgos y sanciones impuestas por órganos de control, debido a errores (fallas o deficiencias) en el registro adecuado y oportuno de los hechos económicos de la entidad </t>
  </si>
  <si>
    <t xml:space="preserve">- Los funcionarios no son conscientes del la importancia de su revisión, análisis y registro adecuados de  la información.
- Entrega inoportuna de información de entrada para analizar y registrar adecuadamente los hechos económicos.
- La información de entrada que se requiere para el registro no es suficiente, clara, completa ni de calidad.
- Desconocimiento, falta de compromiso por parte de las personas responsables de suministrar la información.
</t>
  </si>
  <si>
    <t xml:space="preserve">- Cambio en los criterios impartidos por el órgano rector contable (Dirección Distrital de Contabilidad de la Secretaría Distrital de Hacienda).
</t>
  </si>
  <si>
    <t xml:space="preserve">- Pérdida de credibilidad en el reporte de estados financieros de la entidad.
- Incumplimiento normativo en el registro de información.
- Inoportunidad en la disponibilidad de información. 
- Sanciones por parte del ente de control u otro ente regulador.
- No fenecimiento de la cuenta fiscal por parte del ente de control.
</t>
  </si>
  <si>
    <t>7. Mejorar la oportunidad en la ejecución de los recursos, a través del fortalecimiento de una cultura financiera, para lograr una gestión pública efectiva.</t>
  </si>
  <si>
    <t>El proceso estima que el riesgo se ubica en una zona moderado, debido a que la frecuencia con la que se realizó la actividad clave asociada al riesgo se presentó 12 veces en el último año, sin embargo, ante su materialización, podrían presentarse efectos significativos, relacionados con el incumplimiento de metas y objetivos y la afectación de la imagen a nivel distrital.</t>
  </si>
  <si>
    <t xml:space="preserve">- Reportar el riesgo materializado de Posibilidad de afectación reputacional por hallazgos y sanciones impuestas por órganos de control, debido a errores (fallas o deficiencias) en el registro adecuado y oportuno de los hechos económicos de la entidad  en el informe de monitoreo a la Oficina Asesora de Planeación.
- Analizar el grado de impacto del error presentado y prepara informe al líder del proceso  para toma de decisiones
- Realizar los ajustes en los sistemas de información correspondientes.
- Generar los reportes que reflejen los ajustes.
- Actualizar el riesgo Posibilidad de afectación reputacional por hallazgos y sanciones impuestas por órganos de control, debido a errores (fallas o deficiencias) en el registro adecuado y oportuno de los hechos económicos de la entidad </t>
  </si>
  <si>
    <t>- Subdirección Financiera
- Subdirector Financiero - Profesional Especializado (Contador)
- Profesional Especializado
- Profesional Especializado
- Subdirección Financiera</t>
  </si>
  <si>
    <t>- Reporte de monitoreo indicando la materialización del riesgo de Posibilidad de afectación reputacional por hallazgos y sanciones impuestas por órganos de control, debido a errores (fallas o deficiencias) en el registro adecuado y oportuno de los hechos económicos de la entidad 
- Decisión de realizar el ajuste de acuerdo al grado de complejidad
- Comprobante contable - aplicativo correspondiente
- Balance de prueba ajustado
- Riesgo de Posibilidad de afectación reputacional por hallazgos y sanciones impuestas por órganos de control, debido a errores (fallas o deficiencias) en el registro adecuado y oportuno de los hechos económicos de la entidad , actualizado.</t>
  </si>
  <si>
    <t>Se actualizan los controles preventivos y detectivos frente al riesgo.</t>
  </si>
  <si>
    <t>María Carolina Cardenas Villamil</t>
  </si>
  <si>
    <t>Ivan Javier Gómez</t>
  </si>
  <si>
    <t>CREADO
Gestión Financiera_2023</t>
  </si>
  <si>
    <t>CONTROL DE CAMBIOS
Conforme al memorando 3-2022-35244 del 12 de diciembre de 2022, se realizó el cargue de este riesgo en DARUMA con las siguientes novedades: 
•	Aspectos: Identificación del riesgo
•	Cambios: Se ajusta el objetivo y el alcance del proceso.
•	Memorando:</t>
  </si>
  <si>
    <t xml:space="preserve">Posibilidad de afectación reputacional por hallazgos y sanciones impuestas por órganos de control  y la secretaria distrital de hacienda, debido a incumplimiento parcial de compromisos en la presentación de Estados Financieros </t>
  </si>
  <si>
    <t xml:space="preserve">- Los funcionarios no son conscientes de la presentación de los estados financieros de la Entidad a la Secretaría Distrital de Hacienda.
- No socializar a  las dependencias la importancia de la entrega oportuna de la información financiera
- La entrega no oportuna de la información financiera por parte de las dependencias
- No verificar la oportunidad y la calidad de la entrega de la información financiera por parte de las dependencias
</t>
  </si>
  <si>
    <t xml:space="preserve">- Fallas en la disponibilidad de los aplicativos.
</t>
  </si>
  <si>
    <t xml:space="preserve">- Sanciones por parte del ente de control u otro ente regulador.
- Inoportunidad en la disponibilidad de información. 
- Imagen institucional perjudicada.
</t>
  </si>
  <si>
    <t>El proceso estima que el riesgo se ubica en Alto, debido a que la frecuencia con la que se realizó la actividad clave asociada al riesgo se presentó 12 veces en el último año, sin embargo, ante su materialización, podrían presentarse efectos significativos, relacionados con el incumplimiento de metas y objetivos y la afectación de la imagen a nivel distrital y sanción por parte del ente de control u otro ente regulador.</t>
  </si>
  <si>
    <t xml:space="preserve">- Reportar el riesgo materializado de Posibilidad de afectación reputacional por  hallazgos y sanciones impuestas por órganos de control  y la secretaria distrital de hacienda, debido a incumplimiento parcial de compromisos en la presentación de Estados Financieros  en el informe de monitoreo a la Oficina Asesora de Planeación.
- Se analiza la situación presentada y se buscan alternativas con la Secretaría Distrital de Hacienda.
- Se presentan los estados financieros ante la Secretaría Distrital de Hacienda de manera extemporánea.
- Establecer un cronograma para controlar el cumplimiento de las etapas de consolidación, registro, suscripción y reporte a fin de evitar la ocurrencia del incumplimiento
- Actualizar el riesgo Posibilidad de afectación reputacional por  hallazgos y sanciones impuestas por órganos de control  y la secretaria distrital de hacienda, debido a incumplimiento parcial de compromisos en la presentación de Estados Financieros </t>
  </si>
  <si>
    <t>- Subdirección Financiera
- Subdirector Financiero - Profesional Especializado (Contador)
- Subdirector Financiero - Profesional Especializado (Contador)
- Subdirector Financiero - Profesional Especializado (Contador)
- Subdirección Financiera</t>
  </si>
  <si>
    <t>- Reporte de monitoreo indicando la materialización del riesgo de Posibilidad de afectación reputacional por  hallazgos y sanciones impuestas por órganos de control  y la secretaria distrital de hacienda, debido a incumplimiento parcial de compromisos en la presentación de Estados Financieros 
- Solución conjunta con la Secretaría Distrital de Hacienda
- Estados Financieros presentados
- Cronograma  con las etapas de la consolidación, registro, suscripción y reporte
- Riesgo de Posibilidad de afectación reputacional por  hallazgos y sanciones impuestas por órganos de control  y la secretaria distrital de hacienda, debido a incumplimiento parcial de compromisos en la presentación de Estados Financieros , actualizado.</t>
  </si>
  <si>
    <t>Posibilidad de afectación reputacional por hallazgos y sanciones impuestas por órganos de control, debido a errores (fallas o deficiencias) al gestionar los Certificados de Disponibilidad Presupuestal y de Registro Presupuestal</t>
  </si>
  <si>
    <t xml:space="preserve">- Errores involuntarios al transcribir la información de la solicitud del CDP.
- La Información de entrada no es suficiente, clara, completa y de calidad.
- Entrega inoportuna de solicitudes para gestionar adecuadamente los Certificados de Disponibilidad Presupuestal y de Registro Presupuestal.
- Presiones o exigencias externas al proceso que afectan la gestión de Certificados de Disponibilidad Presupuestal y de Registro Presupuestal.
- Falta de articulación entre los Sistemas de Información internos de la Secretaría General lo que genera la doble digitación de información.
</t>
  </si>
  <si>
    <t xml:space="preserve">- Incumplimiento normativo.
- Interrupción o atraso en las operaciones de la entidad.
- Intervención por parte de organismos de control.
- Imagen institucional afectada.
</t>
  </si>
  <si>
    <t>- Reportar el riesgo materializado de Posibilidad de afectación reputacional por  hallazgos y sanciones impuestas por órganos de control, debido a errores (fallas o deficiencias) al gestionar los Certificados de Disponibilidad Presupuestal y de Registro Presupuestal en el informe de monitoreo a la Oficina Asesora de Planeación.
- Informar a la dependencia solicitante el error presentado en la expedición del CDP.
- Anular, sustituir, cancelar el certificado de CDP
- Actualizar el riesgo Posibilidad de afectación reputacional por  hallazgos y sanciones impuestas por órganos de control, debido a errores (fallas o deficiencias) al gestionar los Certificados de Disponibilidad Presupuestal y de Registro Presupuestal</t>
  </si>
  <si>
    <t>- Subdirección Financiera
- Subdirector Financiero - Profesional Universitario - Técnico Operativo
- Subdirector Financiero - Profesional Universitario - Técnico Operativo
- Subdirección Financiera</t>
  </si>
  <si>
    <t>- Reporte de monitoreo indicando la materialización del riesgo de Posibilidad de afectación reputacional por  hallazgos y sanciones impuestas por órganos de control, debido a errores (fallas o deficiencias) al gestionar los Certificados de Disponibilidad Presupuestal y de Registro Presupuestal
- Correo electrónico
- Certificado nuevo
- Riesgo de Posibilidad de afectación reputacional por  hallazgos y sanciones impuestas por órganos de control, debido a errores (fallas o deficiencias) al gestionar los Certificados de Disponibilidad Presupuestal y de Registro Presupuestal, actualizado.</t>
  </si>
  <si>
    <t>Se actualiza el número de veces que se realiza la actividad clave asociada al riesgo (probabilidad).
Se actualizan los controles preventivos y detectivos frente al riesgo.</t>
  </si>
  <si>
    <t xml:space="preserve">Posibilidad de afectación económica (o presupuestal) por sanción moratoria o pago de  intereses, debido a errores (fallas o deficiencias) en el pago oportuno de las obligaciones adquiridas por la Secretaria General            </t>
  </si>
  <si>
    <t xml:space="preserve">- Errores involuntarios en la liquidación de las cuentas.
- Entrega inoportuna de solicitudes de pago.
- La Información de entrada no es suficiente, clara, completa y de calidad.
- Presión por parte de personas externas al proceso que afectan el normal desarrollo de la gestión de pago.
</t>
  </si>
  <si>
    <t xml:space="preserve">- Congelamiento de recursos programados y no ejecutados.
- Sanciones por parte del ente de control u otro ente regulador.
- Incumplimiento de metas y objetivos institucionales afectando la ejecución presupuestal.
- Inconformismo, reclamaciones o quejas esporádicas por el no pago de la obligación.
</t>
  </si>
  <si>
    <t>El proceso estima que el riesgo se ubica en Alto, debido a que la frecuencia con la que se realizó la actividad clave asociada al riesgo se presentó 7949 veces en el último año, sin embargo, ante su materialización, podrían presentarse efectos significativos, relacionados con el incumplimiento de metas y objetivos y la afectación de la imagen a nivel distrital y sanción por parte del ente de control u otro ente regulador.</t>
  </si>
  <si>
    <t xml:space="preserve">- Reportar el riesgo materializado de Posibilidad de afectación económica (o presupuestal) por sanción moratoria o pago de  intereses, debido a errores (fallas o deficiencias) en el pago oportuno de las obligaciones adquiridas por la Secretaria General             en el informe de monitoreo a la Oficina Asesora de Planeación.
- Verificar la conformidad de los documentos soporte de pago y solicita a la dependencia los ajustes que se requieran. Una vez subsanado aplica el procedimiento de acuerdo con los lineamientos  impartidos por la secretaria general y  la secretaria de hacienda distrital
- Informar a la dependencia cuando se generen intereses moratorios por cuentas por pagar radicadas
- Actualizar el riesgo Posibilidad de afectación económica (o presupuestal) por sanción moratoria o pago de  intereses, debido a errores (fallas o deficiencias) en el pago oportuno de las obligaciones adquiridas por la Secretaria General            </t>
  </si>
  <si>
    <t>- Subdirección Financiera
- Subdirector Financiero - Equipo de trabajo del proceso
- Subdirector Financiero - Equipo de trabajo del proceso
- Subdirección Financiera</t>
  </si>
  <si>
    <t>- Reporte de monitoreo indicando la materialización del riesgo de Posibilidad de afectación económica (o presupuestal) por sanción moratoria o pago de  intereses, debido a errores (fallas o deficiencias) en el pago oportuno de las obligaciones adquiridas por la Secretaria General            
- Documentos soportes y registros en el sistema Bogdata
- Memorando o correo electrónico informando los intereses moratorios generados
- Riesgo de Posibilidad de afectación económica (o presupuestal) por sanción moratoria o pago de  intereses, debido a errores (fallas o deficiencias) en el pago oportuno de las obligaciones adquiridas por la Secretaria General            , actualizado.</t>
  </si>
  <si>
    <t>Coordinar las actividades necesarias para garantizar el pago de las obligaciones adquiridas por la Secretaría General, de conformidad con las normas vigentes.</t>
  </si>
  <si>
    <t xml:space="preserve">Posibilidad de afectación reputacional por hallazgos y sanciones impuestas por órganos de control, debido a realizar cobros indebidos en el pago de las cuentas de cobro, no realizar descuentos o pagar valores superiores en beneficio propio o de un tercero a que no hay lugar  </t>
  </si>
  <si>
    <t xml:space="preserve">- Conflicto de interés.
- Posibilidad que los controles de seguimiento no sean eficientes y permitan filtrar información sobre las características o el pago a realizar.
- Los funcionarios no son conscientes de los efectos legales y disciplinarios que podría tener la presentación de conductas dudosas.
- Información de entrada manipulada para efectuar los pagos.
- Interpretación inadecuada de la normatividad relacionada con las política tributarias, para favorecer intereses propios o particulares.
- Presiones indebidas para tramitar cuentas de cobro.
</t>
  </si>
  <si>
    <t xml:space="preserve">- Presiones o motivaciones individuales, sociales o colectivas que inciten a realizar conductas contrarias al deber ser.
</t>
  </si>
  <si>
    <t xml:space="preserve">- Perjuicio de la imagen institucional a nivel distrital.
- Sanciones legales y disciplinarias.
- Hallazgos por parte de órganos de control.
- Registro de hechos económicos no fidedigno.
- Reproceso de actividades para el pago de obligaciones y sus correspondientes registros.
- Estados financieros no razonables.
- Detrimento del presupuesto.
</t>
  </si>
  <si>
    <t xml:space="preserve">- Direccionamiento Estratégico
- Contratación
- Procesos de control en el Sistema de Gestión de Calidad
</t>
  </si>
  <si>
    <t>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t>
  </si>
  <si>
    <t xml:space="preserve">- Desarrollar conciliación automática de los saldos entre el sistema PERNO VS Sistema Contable LIMAY
</t>
  </si>
  <si>
    <t xml:space="preserve">- Subdirector Financiero
</t>
  </si>
  <si>
    <t xml:space="preserve">-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
- Solicitar ante la Tesorería Distrital la liquidación de los valores no descontados, intereses de mora y sanción (si hay lugar) correspondientes.
- Expedir el recibo de código de barras a través del aplicativo de Tesorera Distrital de conceptos varios, generando los valores a consignar.
- Realizar la consignación de los valores pendientes y remitir al expediente de contratación.
- Realizar el registro contable de los reintegros.
- Actualizar el riesgo Posibilidad de afectación reputacional por hallazgos y sanciones impuestas por órganos de control, debido a realizar cobros indebidos en el pago de las cuentas de cobro, no realizar descuentos o pagar valores superiores en beneficio propio o de un tercero a que no hay lugar  </t>
  </si>
  <si>
    <t>- Subdirección Financiera
- Subdirector Financiero
- Subdirector Financiero
- Subdirector Financiero
- Profesional de la Subdirección Financiera
- Subdirección Financiera</t>
  </si>
  <si>
    <t>-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
- Oficio a la Tesorería Distrital solicitando la liquidación de los valores no descontados, intereses de mora y sanción (si hay lugar) correspondientes.
- Recibo de código de barras a través del aplicativo de Tesorera Distrital de conceptos varios.
- Recibo de consignación y oficio o memorando enviado a la Dirección de contratación.
- Registro en el aplicativo contable.
- Riesgo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 actualizado.</t>
  </si>
  <si>
    <t>Se actualizan los controles preventivos y detectivos frente al riesgo.
Se define la propuesta de acción de tratamiento a 2024.</t>
  </si>
  <si>
    <t>CONTROL DE CAMBIOS
Conforme al memorando 3-2022-35244 del 12 de diciembre de 2022, se realizó el cargue de este riesgo en DARUMA con las siguientes novedades: 
•	Aspectos: Identificación del riesgo y tratamiento del riesgo
•	Cambios: Se ajusta el objetivo, el alcance del proceso y se establece una acción de tratamiento.
•	Memorando:</t>
  </si>
  <si>
    <t>Garantizar el registro adecuado y oportuno de los hechos económicos de la Entidad, que permite elaborar y presentar los estados financieros.</t>
  </si>
  <si>
    <t xml:space="preserve">Posibilidad de afectación reputacional por hallazgos y sanciones impuestas por órganos de control, debido a uso indebido de información privilegiada para el inadecuado registro de los hechos económicos, con el fin de obtener beneficios propios o de terceros  </t>
  </si>
  <si>
    <t xml:space="preserve">- Conflicto de interés.
- No se tienen establecidos controles adecuados para el tratamiento de la información sobre los hechos económicos.
- Los funcionarios no son conscientes de los efectos legales y disciplinarios que podría tener la presentación de conductas dudosas.
- Información de entrada manipulada para registrar los hechos económicos.
- Interpretación inadecuada de la normatividad relacionada con las política contables, para favorecer intereses propios o particulares.
</t>
  </si>
  <si>
    <t xml:space="preserve">- Perjuicio de la imagen institucional a nivel distrital.
- Sanciones legales y disciplinarias.
- Hallazgos por parte de órganos de control.
- No fenecimiento de la cuenta.
- Registro de hechos económicos no fidedigno.
- Reproceso de actividades para el registro de hechos económicos.
- Estados financieros no razonables.
</t>
  </si>
  <si>
    <t xml:space="preserve">- Direccionamiento Estratégico
- Gestión de Recursos Físicos
- Gestión Estratégica de Talento Humano
- Contratación
</t>
  </si>
  <si>
    <t xml:space="preserve">- Efectuar la conciliación de las CXP entre el sistema contable (LIMAY) y el sistema de información presupuestal  (Bogdata) previo al término del reporte 
</t>
  </si>
  <si>
    <t xml:space="preserve">29/02/2024
</t>
  </si>
  <si>
    <t xml:space="preserve">-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
- Realizar los ajustes correspondientes al registro contable indebido, o complementar la información que corresponda a los hechos reales.
- Reportar el registro contable para el siguiente periodo.
- Actualizar el riesgo Posibilidad de afectación reputacional por  hallazgos y sanciones impuestas por órganos de control, debido a uso indebido de información privilegiada para el inadecuado registro de los hechos económicos, con el fin de obtener beneficios propios o de terceros  </t>
  </si>
  <si>
    <t>- Subdirección Financiera
- Profesional de la Subdirección Financiera
- Profesional de la Subdirección Financiera
- Subdirección Financiera</t>
  </si>
  <si>
    <t>-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
- Registro contable ajustado en LIMAY.
- Comprobante de contabilidad.
- Riesgo de Posibilidad de afectación reputacional por  hallazgos y sanciones impuestas por órganos de control, debido a uso indebido de información privilegiada para el inadecuado registro de los hechos económicos, con el fin de obtener beneficios propios o de terceros  , actualizado.</t>
  </si>
  <si>
    <t>Gestión Jurídica</t>
  </si>
  <si>
    <t xml:space="preserve">Asesorar y representar jurídicamente a la Secretaría General de la Alcaldía Mayor Bogotá D.C. mediante el análisis, trámite, defensa y solución de asuntos de carácter jurídico que surjan en el desarrollo de las funciones.  </t>
  </si>
  <si>
    <t>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t>
  </si>
  <si>
    <t>Gestionar la defensa judicial y extrajudicial de la Secretaria General</t>
  </si>
  <si>
    <t>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t>
  </si>
  <si>
    <t xml:space="preserve">- Disposición y consulta de la normatividad, falta un normograma integral con  la totalidad y clasificación de las normas 
- Falta de monitoreo de la actualización  de la normativa Distrital y de los procesos y procedimientos internos de acuerdo con las modificaciones legales recientes.
- Posible configuración de Conflicto de Interés entre el apoderado de la Secretaría General y los demandantes
- Confusión entre normas y directrices a nivel institucional como Secretaría General y directrices a nivel Distrital
- No se cuenta con   equipos asignados a todos los/as servidores/as. Los equipos (su mayoría) no cuentan con los dispositivos requeridos para operar bajo las nuevas condiciones de trabajo (micrófonos, cámaras, entre otros)
</t>
  </si>
  <si>
    <t xml:space="preserve">- Constante actualización de directrices Nacionales y Distritales que no surten suficientes procesos de socialización. 
-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 Manifestaciones que generan alteraciones en el orden público, en las cuales se vean afectadas las instalaciones de la entidad.
</t>
  </si>
  <si>
    <t xml:space="preserve">- Eventos que afecten la situación jurídica de la organización debido al  incumplimiento o desacato de la normatividad legal que constituirían detrimento patrimonial por pago de condenas.
- Adelantar Planes de Acción en le marco de la Política de Prevención del Daño Antijurídico y análisis de impacto litigioso.
- Afectación reputacional por decisiones adversas que identificaron acciones u omisiones de funcionarios y/o colaboradores de la Entidad.
- Hallazgos por parte de los Entes de Control.
</t>
  </si>
  <si>
    <t>El proceso estima que el riesgo se ubica en una zona moderado, debido a que la frecuencia con la que se realizó la actividad clave asociada al riesgo se presentó 21 veces en el último año, sin embargo, ante su materialización, podrían presentarse efectos significativos, en el pago de indemnizaciones por acciones legales en los  procesos de defensa judicial y extrajudicial que se adelantan en la Secretaría General.</t>
  </si>
  <si>
    <t>- Reportar el riesgo materializado de 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 en el informe de monitoreo a la Oficina Asesora de Planeación.
- Estudia, evalúa y analiza casos concretos, en esta instancia y evidenciará si el apoderado requirió insumos necesarios para defender los intereses de la Secretaría General y si preparó adecuada defensa
- Actualizar el riesgo 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t>
  </si>
  <si>
    <t>- Oficina Jurídica
- Comité de Conciliación
- Oficina Jurídica</t>
  </si>
  <si>
    <t>- Reporte de monitoreo indicando la materialización del riesgo de 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
- Realiza recomendaciones para prevenir la recurrencia de la causa que originó el proceso o la sentencia lo cual se consigna en el acta de Comité de Conciliación
- Riesgo de 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 actualizado.</t>
  </si>
  <si>
    <t xml:space="preserve">Identificación del riesgo
Análisis antes de controles
Establecimiento de controles
Evaluación de controles
</t>
  </si>
  <si>
    <t xml:space="preserve">De acuerdo con la actualización de la DOFA, se ajusto los factores del riesgo y las causas externas. 
Se realizó el análisis de controles de la probabilidad por el criterio de exposición y se actualizo la valoración del impacto.
Se realizó el análisis después de controles teniendo en cuenta la valoración obtenida con los controles definidos.
Se ajustó el número de veces que se ejecuta la actividad clave  en un periodo de un año
Se eliminó un control detectivo 
Se ajustó el tipo de control 3 de preventivo a detectivo en el control </t>
  </si>
  <si>
    <t>Maria Camila Barrera</t>
  </si>
  <si>
    <t>Paulo Ernesto Realpe</t>
  </si>
  <si>
    <t>CREADO
Gestión Jurídica_2023</t>
  </si>
  <si>
    <t>CONTROL DE CAMBIOS
Conforme al memorando 3-2022-34225 del 2 de diciembre de 2022, se realizó el cargue de este riesgo en DARUMA con las siguientes novedades: 
•	Aspectos: Identificación del riesgo, análisis antes de controles y análisis de controles
•	Cambios: Se ajustó el número de veces que se ejecuta la actividad clave  en un periodo de un año. Se ajustaron los controles de conformidad con la versión 8 del procedimiento PR-355 "Gestión Jurídica para la Defensa de los Intereses de la Secretaría General".
•	Memorando:</t>
  </si>
  <si>
    <t>Elaborar y revisar los actos administrativos que deba suscribir la entidad</t>
  </si>
  <si>
    <t>Posibilidad de afectación reputacional por interposición de demandas y emisión de decisiones contrarias a los intereses de la Secretaría General, debido a errores (fallas o deficiencias) en la emisión de actos administrativos de carácter general</t>
  </si>
  <si>
    <t xml:space="preserve">- Falta de monitoreo de la actualización  de la normativa Distrital y de los procesos y procedimientos internos de acuerdo con las modificaciones legales recientes.
- Disposición y consulta de la normatividad, falta un normograma integral con  la totalidad y clasificación de las normas 
- Confusión entre normas y directrices a nivel institucional como Secretaría General y directrices a nivel Distrital
- Falta de información allegada dentro de los antecedentes del acto administrativo que puede llegar a generar análisis incompleto.
</t>
  </si>
  <si>
    <t xml:space="preserve">- Constante actualización de directrices Nacionales y Distritales que no surten suficientes procesos de socialización.
- Falta de recursos que podría darse por los recortes presupuestales, humanos y técnicos que influirían directamente en la no sostenibilidad en el tiempo de los programas e iniciativas de los proyectos de inversión y en los servicios
</t>
  </si>
  <si>
    <t xml:space="preserve">- Hallazgos por parte de los Entes de Control
- Eventos que afecten la situación jurídica de la organización debido al incumplimiento o desacato de la normatividad legal.
- Afectación reputacional por decisiones adversas que identificaron falta de información en la emisión de los actos administrativos de carácter general.
</t>
  </si>
  <si>
    <t>El proceso estima que el riesgo se ubica en una zona moderado, debido a que la frecuencia con la que se realizó la actividad clave asociada al riesgo se presentó 1623 veces en el último año, sin embargo, ante su materialización, podrían presentarse efectos significativos como la posible revocatoria de actos administrativos debido a su falta de legalidad.</t>
  </si>
  <si>
    <t>- Reportar el riesgo materializado de Posibilidad de afectación reputacional por interposición de demandas y emisión de decisiones contrarias a los intereses de la Secretaría General, debido a errores (fallas o deficiencias) en la emisión de actos administrativos de carácter general en el informe de monitoreo a la Oficina Asesora de Planeación.
- Devuelve a la Oficina Jurídica para que realice los ajustes correspondientes.
- Actualizar el riesgo Posibilidad de afectación reputacional por interposición de demandas y emisión de decisiones contrarias a los intereses de la Secretaría General, debido a errores (fallas o deficiencias) en la emisión de actos administrativos de carácter general</t>
  </si>
  <si>
    <t>- Oficina Jurídica
- Secretario(a) General
- Oficina Jurídica</t>
  </si>
  <si>
    <t>- Reporte de monitoreo indicando la materialización del riesgo de Posibilidad de afectación reputacional por interposición de demandas y emisión de decisiones contrarias a los intereses de la Secretaría General, debido a errores (fallas o deficiencias) en la emisión de actos administrativos de carácter general
- Acto Administrativo con observaciones.
- Riesgo de Posibilidad de afectación reputacional por interposición de demandas y emisión de decisiones contrarias a los intereses de la Secretaría General, debido a errores (fallas o deficiencias) en la emisión de actos administrativos de carácter general, actualizado.</t>
  </si>
  <si>
    <t>De acuerdo con la actualización de la DOFA, se ajusto los factores del riesgo y las causas externas. 
Se realizó el análisis de controles de la probabilidad por el criterio de exposición y se actualizo la valoración del impacto.
Se ajustó el número de veces que se ejecuta la actividad clave  en un periodo de un año</t>
  </si>
  <si>
    <t>CONTROL DE CAMBIOS
Conforme al memorando 3-2022-34225 del 2 de diciembre de 2022, se realizó el cargue de este riesgo en DARUMA con las siguientes novedades: 
•	Aspectos: Análisis antes de controles y análisis de controles
•	Cambios: Se ajustó el número de veces que se ejecuta la actividad clave  en un periodo de un año. Se ajustaron los controles de conformidad con la nueva versión del procedimiento 4203000-PR-357 "Elaboración o revisión de actos administrativos".
•	Memorando:</t>
  </si>
  <si>
    <t>Emitir los conceptos jurídicos que sean competencia de la Secretaria General, o que surjan en desarrollo de sus funciones</t>
  </si>
  <si>
    <t xml:space="preserve">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t>
  </si>
  <si>
    <t xml:space="preserve">- Disposición y consulta de la normatividad, falta un normograma integral con  la totalidad y clasificación de las normas 
- Falta de monitoreo de la actualización  de la normativa Distrital y de los procesos y procedimientos internos de acuerdo con las modificaciones legales recientes.
- Confusión entre normas y directrices a nivel institucional como Secretaría General y directrices a nivel Distrital
- Divergencias en lo resuelto por los operadores judiciales en casos análogos que generan inseguridad jurídica.
- Falta de información allegada dentro de los antecedentes del conceptos y/o consultas que puede llegar a generar análisis incompleto.
</t>
  </si>
  <si>
    <t xml:space="preserve">- Eventos que afecten la situación jurídica de la organización debido al  incumplimiento o desacato de la normatividad legal.
- Afectación reputacional por decisiones adversas que identificaron falta de información en la emisión de los conceptos y/o consultas.
- Hallazgos por parte de los Entes de Control.
- Necesidad de la emisión de concepto y/o consulta que unifique criterios.
</t>
  </si>
  <si>
    <t>El proceso estima que el riesgo se ubica en una zona moderada, debido a que la frecuencia con la que se realizó la actividad clave asociada al riesgo se presentó 22 veces en el último año, sin embargo, ante su materialización, podrían presentarse efectos significativos ante la emisión de conceptos que no se ajusten adecuadamente a la normatividad vigente.</t>
  </si>
  <si>
    <t>El proceso estima que el riesgo se ubica en una zona muy baja, debido a que los controles establecidos son los adecuados y la calificación de los criterios es satisfactoria, ubicando el riesgo en la escala de probabilidad baja, y ante su materialización, podrían disminuirse los efectos, aplicando las acciones de contingencia.</t>
  </si>
  <si>
    <t xml:space="preserve">- Reportar el riesgo materializado de 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en el informe de monitoreo a la Oficina Asesora de Planeación.
- Devolver al profesional de la Oficina Asesora Jurídica para que realice los ajustes correspondientes, lo cual se consigna en el proyecto de concepto o consulta.
- Actualizar el riesgo 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t>
  </si>
  <si>
    <t>- Oficina Jurídica
- Oficina Jurídica
- Oficina Jurídica</t>
  </si>
  <si>
    <t>- Reporte de monitoreo indicando la materialización del riesgo de 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 Proyecto de concepto o consulta con observaciones
- Riesgo de 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 actualizado.</t>
  </si>
  <si>
    <t xml:space="preserve">De acuerdo con la actualización de la DOFA, se ajusto los factores del riesgo y las causas externas. 
Se realizó el análisis de controles de la probabilidad por el criterio de exposición y se actualizo la valoración del impacto.
Se realizó el análisis después de controles teniendo en cuenta la valoración obtenida con los controles definidos.
Se ajustó el número de veces que se ejecuta la actividad clave  en un periodo de un año. 
Se ajustó la redacción del riesgo correctivo. </t>
  </si>
  <si>
    <t>CONTROL DE CAMBIOS
Conforme al memorando 3-2022-34225 del 2 de diciembre de 2022, se realizó el cargue de este riesgo en DARUMA con las siguientes novedades: 
•	Aspectos: Análisis antes de controles
•	Cambios: Se ajustó el número de veces que se ejecuta la actividad clave en el periodo de un año.
•	Memorando:</t>
  </si>
  <si>
    <t>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t>
  </si>
  <si>
    <t xml:space="preserve">Oficina Jurídica </t>
  </si>
  <si>
    <t xml:space="preserve">- Disposición y consulta de la normatividad, falta un normograma integral con  la totalidad y clasificación de las normas 
- Falta de monitoreo de la actualización  de la normativa Distrital y de los procesos y procedimientos internos de acuerdo con las modificaciones legales recientes.
- Posible configuración de Conflicto de Interés entre el apoderado de la Secretaría General y los demandantes
- Confusión entre normas y directrices a nivel institucional como Secretaría General y directrices a nivel Distrital
</t>
  </si>
  <si>
    <t xml:space="preserve">- Constante actualización de directrices Nacionales y Distritales que no surten suficientes procesos de socialización. 
-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t>
  </si>
  <si>
    <t xml:space="preserve">- Eventos que afecten la situación jurídica de la organización debido al  incumplimiento o desacato de la normatividad legal que constituirían detrimento patrimonial por pago de condenas.
- Adelantar Planes de Acción en le marco de la Política de Prevención del Daño Antijurídico y análisis de impacto litigioso
- Afectación reputacional por decisiones adversas que identificaron acciones u omisiones de funcionarios y/o colaboradores de la Entidad.
- Hallazgos por parte de los Entes de Control.
</t>
  </si>
  <si>
    <t xml:space="preserve">- Verificar que los contratistas y funcionarios públicos responsables de ejercer la defensa judicial de la Entidad, diligencien y registren en SIDEAP y SIGEPII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t>
  </si>
  <si>
    <t xml:space="preserve">- Jefe de Oficina Jurídica 
</t>
  </si>
  <si>
    <t xml:space="preserve">01/03/2024
</t>
  </si>
  <si>
    <t xml:space="preserve">28/04/2024
</t>
  </si>
  <si>
    <t>- Reportar el presunto hecho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al operador disciplinario, y a la Oficina Asesora de Planeación en el informe de monitoreo en caso que tenga fallo.
-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 Estudia, evalúa y analiza el caso, realiza recomendaciones para prevenir la recurrencia de la causa que originó el proceso o la sentencia lo cual se consigna en el acta de Comité de Conciliación
- Actualizar el riesgo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t>
  </si>
  <si>
    <t xml:space="preserve">- Oficina Jurídica 
- Comité de Conciliación 
- Comité de Conciliación 
- Oficina Jurídica </t>
  </si>
  <si>
    <t>- Notificación realizada del presunto hecho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
- Acta del Comité de Conciliación 
- Acta del Comité de Conciliación 
- Riesgo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actualizado.</t>
  </si>
  <si>
    <t>De acuerdo con la actualización de la DOFA, se ajusto los factores del riesgo y las causas externas. 
Se realizó el análisis de controles de la probabilidad por el criterio de frecuencia y se actualizo la valoración del impacto.
Se realizó el análisis después de controles teniendo en cuenta la valoración obtenida con los controles definidos.
Se definió el impacto de acuerdo con la valoración obtenida del criterio corrupción.
Se ajustó la redacción de los controles preventivos  y detectivos
Se definió la acción de tratamiento a 2024</t>
  </si>
  <si>
    <t>CONTROL DE CAMBIOS
Conforme al memorando 3-2022-34225 del 2 de diciembre de 2022, se realizó el cargue de este riesgo en DARUMA con las siguientes novedades: 
•	Aspectos: Identificación del riesgo, análisis de controles y tratamiento del riesgo
•	Cambios: Se ajusta la actividad clave asociada al riesgo. Se ajustaron los controles de conformidad con la nueva versión del procedimiento PR-355 "Gestión Jurídica para la Defensa de los Intereses de la Secretaría General". Se ajustó el plan de contingencia para el riesgo identificado. Se definió la acción de tratamiento a 2023.
•	Memorando:</t>
  </si>
  <si>
    <t>Gobierno Abierto y Relacionamiento con la Ciudadanía</t>
  </si>
  <si>
    <t>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t>
  </si>
  <si>
    <t>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t>
  </si>
  <si>
    <t>Estructurar canales de relacionamiento con la ciudadanía
Fase (propósito) Generar las condiciones necesarias para que la experiencia de la ciudadanía en la interacción con la Administración Distrital sea favorable.</t>
  </si>
  <si>
    <t>Posibilidad de afectación reputacional por debilidades en la ejecución que afecten la puesta en operación de nuevos medios de relacionamiento con la ciudadanía, debido a errores (fallas o deficiencias) en el diseño y estructuración de estos</t>
  </si>
  <si>
    <t>Subsecretaría de Servicio al Ciudadano</t>
  </si>
  <si>
    <t xml:space="preserve">- Dificultad en la articulación de actividades comunes a las dependencias.
</t>
  </si>
  <si>
    <t xml:space="preserve">- Dificultades en la coordinación entre las administraciones locales, distritales y nacionales para la prestación de servicios o ejecución de programas.
</t>
  </si>
  <si>
    <t xml:space="preserve">- Incumplimiento de metas en planes institucionales.
- Deterioro de la imagen institucional y pérdida de confianza de la ciudadanía por incumplimiento de expectativas.
- Reducción del nivel de satisfacción de la ciudadanía por el incumplimiento de la implementación de los medios de relacionamiento con la ciudadanía.
</t>
  </si>
  <si>
    <t>5. Fortalecer la prestación del servicio a la ciudadanía con oportunidad, eficiencia y transparencia, a través del uso de la tecnología y la cualificación de los servidores.</t>
  </si>
  <si>
    <t>7870 Servicio a la ciudadanía, moderno, eficiente y de calidad</t>
  </si>
  <si>
    <t>El proceso estima que el riesgo se ubica en una zona baja, debido a que la frecuencia con la que se realizó la actividad clave asociada al riesgo durante el último año se presentó (1) vez, frente a su materialización podrían presentarse efectos menores para el proceso.</t>
  </si>
  <si>
    <t>El proceso estima que el riesgo se ubica en una zona baja, debido a que los controles establecidos son los adecuados y la calificación de los criterios es satisfactoria, ubicando el riesgo en la escala de probabilidad más baja con un impacto leve, y ante su materialización, podrían disminuirse los efectos, aplicando las acciones de contingencia.</t>
  </si>
  <si>
    <t>- Reportar el riesgo materializado de Posibilidad de afectación reputacional por debilidades en la ejecución que afecten la puesta en operación de nuevos medios de relacionamiento con la ciudadanía, debido a errores (fallas o deficiencias) en el diseño y estructuración de estos en el informe de monitoreo a la Oficina Asesora de Planeación.
- Evaluar la situación presentada de acuerdo a la etapa en la que se encuentra el proyecto.
- Elaborar plan de trabajo (actividades, responsables, fechas).
- Ejecutar del plan de trabajo.
- Actualizar el riesgo Posibilidad de afectación reputacional por debilidades en la ejecución que afecten la puesta en operación de nuevos medios de relacionamiento con la ciudadanía, debido a errores (fallas o deficiencias) en el diseño y estructuración de estos</t>
  </si>
  <si>
    <t>- Subsecretaría de Servicio al Ciudadano
- Subsecretario de Servicio a la Ciudadanía - Profesionales asignados en el proyecto
- Subsecretario de Servicio a la Ciudadanía - Profesionales asignados en el proyecto
- Subsecretario de Servicio a la Ciudadanía - Profesionales asignados en el proyecto
- Subsecretaría de Servicio al Ciudadano</t>
  </si>
  <si>
    <t>- Reporte de monitoreo indicando la materialización del riesgo de Posibilidad de afectación reputacional por debilidades en la ejecución que afecten la puesta en operación de nuevos medios de relacionamiento con la ciudadanía, debido a errores (fallas o deficiencias) en el diseño y estructuración de estos
- Acta con la decisión de acciones a tomar
- Plan de trabajo para la corrección de la situación
- Plan de trabajo ejecutado
- Riesgo de Posibilidad de afectación reputacional por debilidades en la ejecución que afecten la puesta en operación de nuevos medios de relacionamiento con la ciudadanía, debido a errores (fallas o deficiencias) en el diseño y estructuración de estos, actualizado.</t>
  </si>
  <si>
    <t>Se ajusta la valoración de la perspectiva del impacto antes de controles en lo referente a "operativo" e "información".</t>
  </si>
  <si>
    <t>Marco Aurelio Gómez</t>
  </si>
  <si>
    <t>Diana Marcela Velazco</t>
  </si>
  <si>
    <t>CREADO
Gobierno Abierto y Relacionamiento con la Ciudadanía_2023</t>
  </si>
  <si>
    <t>CONTROL DE CAMBIOS
Conforme al memorando 3-2022-34240 del 2 de diciembre de 2022, se realizó el cargue de este riesgo en DARUMA con las siguientes novedades: 
•	Aspectos: Identificación del riesgo, análisis de controles y tratamiento del riesgo
•	Cambios: Se actualiza el contexto de la gestión del proceso, de acuerdo con las actividades definidas en el proceso Gobierno abierto y relacionamiento con la ciudadanía. Se actualizan las causas internas, externas efectos según el análisis DOFA del nuevo proceso. Se ajusta la redacción del riesgo en cuanto a las causas inmediata y raíz, ajustándolas a canales de relacionamiento con la ciudadanía. Se ajustan los controles detectivos y preventivos, acorde con la actualización del procedimiento Estructuración de canales de relacionamiento con la ciudadanía (2212100-PR041) Versión 12. Se ajustan los controles correctivos acorde con el nombre del nuevo proceso. Se ajustan las acciones de contingencia acorde con el nombre del nuevo proceso.
Memorando:</t>
  </si>
  <si>
    <t>Administrar el Sistema Unificado Distrital de Inspección, Vigilancia y Control - SUDIVC, a través de la coordinación y articulación de acciones conjuntas con las entidades que hacen parte del SUDIVC
Capacitar o cualificar a los servidores públicos en temáticas de funcionalidad del Sistema Distrital para la Gestión de Peticiones Ciudadanas, servicio a la Ciudadanía, al igual que en competencias de Inspección, Vigilancia y Control.</t>
  </si>
  <si>
    <t>Posibilidad de afectación reputacional por hallazgos de entes e instancias de control internos o externos, debido a incumplimiento de compromisos de acciones conjuntas y en la ejecución de la gestión de seguimiento y monitoreo de la función de Inspección, Vigilancia y Control</t>
  </si>
  <si>
    <t>Subdirección de Seguimiento a la Gestión de Inspección, Vigilancia y Control - SSGIVC</t>
  </si>
  <si>
    <t xml:space="preserve">- Desconocimiento por parte de algunos funcionarios acerca de las funciones de la entidad y elementos de la plataforma estratégica.
- Falta de mayor divulgación en todos los niveles de la Organización, frente al cumplimiento de las metas, programas y proyectos.
- Dificultades en la transferencia de conocimiento entre los servidores que se vinculan y retiran de la entidad.
- Fallas de conectividad e interoperabilidad. 
</t>
  </si>
  <si>
    <t xml:space="preserve">- Fallas de interoperabilidad con instancias externas.
- La información necesaria para el seguimiento a la gestión de las entidades participantes en la prestación de los servicios a la Ciudadanía, no es suficiente, clara, completa o de calidad.
- Dificultades en la coordinación de las diferentes secretarias para la prestación de servicios públicos o ejecución de programas, así como la articulación con Entidades del orden nacional
- Pérdida de credibilidad y de confianza que dificulte el ejercicio de las funciones de la Secretaría General. 
</t>
  </si>
  <si>
    <t xml:space="preserve">- Incumplimiento de objetivos y metas institucionales
- Percepción negativa de los grupos de valor frente a la entidad
- Hallazgos por parte de entes de control
- Pérdida de información o información no veraz
</t>
  </si>
  <si>
    <t xml:space="preserve">- Cualificación a servidores con funciones de IVC
- Sensibilización a comerciantes en temas de IVC
</t>
  </si>
  <si>
    <t>El proceso estima que el riesgo se ubica en una zona moderada, debido a que la frecuencia con la que se realizó la actividad clave asociada al riesgo se presentó 40 veces en el último año y el principal efecto radica en la ocurrencia de hallazgos de control interno y externo.</t>
  </si>
  <si>
    <t>- Reportar el riesgo materializado de Posibilidad de afectación reputacional por hallazgos de entes e instancias de control internos o externos, debido a incumplimiento de compromisos de acciones conjuntas y en la ejecución de la gestión de seguimiento y monitoreo de la función de Inspección, Vigilancia y Control en el informe de monitoreo a la Oficina Asesora de Planeación.
- Convocar a la(s) entidad(s) que presentaron errores fallas o deficiencias en el reporte de la información a una reunión extraordinaria de seguimiento a compromisos.
- Informar y reprogramar sesión de cualificación, sensibilización o Visita multidisciplinaria
- Realizar la jornada de cualificación, sensibilización o visita multidisciplinaria de acuerdo con la reprogramación 
- Actualizar el riesgo Posibilidad de afectación reputacional por hallazgos de entes e instancias de control internos o externos, debido a incumplimiento de compromisos de acciones conjuntas y en la ejecución de la gestión de seguimiento y monitoreo de la función de Inspección, Vigilancia y Control</t>
  </si>
  <si>
    <t>- Subdirección de Seguimiento a la Gestión de Inspección, Vigilancia y Control - SSGIVC
- Subdirector de Seguimiento a la Gestión de Inspección, vigilancia y Control.
- Profesional Universitario o técnico operativo asignado por el subdirector de Inspección Vigilancia y Control
- Profesional Universitario o técnico operativo asignado por el subdirector de Inspección Vigilancia y Control
- Subdirección de Seguimiento a la Gestión de Inspección, Vigilancia y Control - SSGIVC</t>
  </si>
  <si>
    <t>- Reporte de monitoreo indicando la materialización del riesgo de Posibilidad de afectación reputacional por hallazgos de entes e instancias de control internos o externos, debido a incumplimiento de compromisos de acciones conjuntas y en la ejecución de la gestión de seguimiento y monitoreo de la función de Inspección, Vigilancia y Control
- Acta (s) de compromiso.
- Oficio o correo electrónico
- Informe de cualificación, de sensibilización o de Visita multidisciplinaria
- Riesgo de Posibilidad de afectación reputacional por hallazgos de entes e instancias de control internos o externos, debido a incumplimiento de compromisos de acciones conjuntas y en la ejecución de la gestión de seguimiento y monitoreo de la función de Inspección, Vigilancia y Control, actualizado.</t>
  </si>
  <si>
    <t>Se ajusta el nombre del riesgo.
Se relacionan los servicios "Cualificación a servidores con funciones de IVC" y "Sensibilización a comerciantes en temas de IVC" asociados al riesgo.
Se ajustan las causas internas y externas.</t>
  </si>
  <si>
    <t>CONTROL DE CAMBIOS
Conforme al memorando 3-2022-34240 del 2 de diciembre de 2022, se realizó el cargue de este riesgo en DARUMA con las siguientes novedades: 
•	Aspectos: Identificación del riesgo, análisis de controles y tratamiento del riesgo
•	Cambios: Se actualiza el contexto de la gestión del proceso, de acuerdo con las actividades definidas en el proceso Gobierno abierto y relacionamiento con la ciudadanía. Se actualizan las causas internas, externas efectos según el análisis DOFA del nuevo proceso. Se ajustan los controles correctivos acorde con el nombre del nuevo proceso. Se ajustan las acciones de contingencia acorde con el nombre del nuevo proceso.
•	Memorando:</t>
  </si>
  <si>
    <t xml:space="preserve">Administrar canales de relacionamiento con la ciudadanía
Fase (componente):Fortalecer e implementar en los canales de atención disponibles en la Red CADE, estrategias de atención de servicio a la ciudadanía acorde a sus características poblacionales y particulares. </t>
  </si>
  <si>
    <t>Posibilidad de afectación reputacional por no prestación del servicio, debido a interrupciones en el modelo multicanal que impidan a la ciudadanía acceder a la oferta institucional de trámites y servicios de las entidades que hacen parte de la Red CADE</t>
  </si>
  <si>
    <t>Daños a activos fijos/ eventos externos</t>
  </si>
  <si>
    <t>Dirección del Sistema Distrital de Servicio a la Ciudadanía</t>
  </si>
  <si>
    <t xml:space="preserve">- Fallas en el funcionamiento de plataformas tecnológicas que soportan los canales de atención a la ciudadanía
- Fallas de conectividad e interoperabilidad.
</t>
  </si>
  <si>
    <t xml:space="preserve">- Manifestaciones que generan alteraciones en el orden público, en las cuales se vean afectadas las instalaciones de la entidad.
</t>
  </si>
  <si>
    <t xml:space="preserve">- Pérdida de credibilidad y de confianza que dificulte el ejercicio de las funciones de la Secretaría General. 
- Incremento en las PQRS de la ciudadanía en relación con el servicio prestado en la Red CADE.
- Insatisfacción de la ciudadanía respecto a la prestación del servicio.
- Incumplimiento de las obligaciones con las entidades participes en los canales de la Red CADE.
- Falta de disponibilidad y oportunidad en la información a entregar en la prestación del servicio
- Incumplimiento de objetivos y metas institucionales.
</t>
  </si>
  <si>
    <t xml:space="preserve">- Información general y orientación de Trámites y Servicios a la ciudadanía en los canales de atención de la RED CADE
</t>
  </si>
  <si>
    <t xml:space="preserve">El proceso estima que el riesgo se ubica en zona moderado, debido a que la frecuencia con la que se realizó la actividad clave asociada fue a diario durante los horarios de atención de los canales de relacionamiento durante el último año, sin embargo, ante su materialización podrían presentarse afectaciones moderadas para el proceso. </t>
  </si>
  <si>
    <t>El proceso estima que el riesgo se ubica en zona baja, debido a que los controles establecidos son los adecuados y la calificación de criterios es satisfactoria, ubicando el riesgo en la escala de probabilidad más baja con un impacto menor, y ante su materialización, podrían disminuirse los efectos, aplicando las acciones de contingencia.</t>
  </si>
  <si>
    <t>- Reportar el riesgo materializado de Posibilidad de afectación reputacional por no prestación del servicio, debido a interrupciones en el modelo multicanal que impidan a la ciudadanía acceder a la oferta institucional de trámites y servicios de las entidades que hacen parte de la Red CADE en el informe de monitoreo a la Oficina Asesora de Planeación.
- Implementar estrategias de atención para las entidades: entrega de turnos manuales, atención en las entidades verificando el tipo de solicitud del ciudadano(a) y si es posible recibir documentación y tramitarla con posterioridad al restablecimiento del servicio, registrar los datos del  ciudadano(a) para contactarle e informarle el resultado de su solicitud.
- Solicitar apoyo de la Policía Nacional para las sedes afectadas, gestionando unidades adicionales de vigilancia e implementos o estrategias de mitigación de daños o pérdidas de bienes de la Secretaría General y de las entidades.
- Actualizar el riesgo Posibilidad de afectación reputacional por no prestación del servicio, debido a interrupciones en el modelo multicanal que impidan a la ciudadanía acceder a la oferta institucional de trámites y servicios de las entidades que hacen parte de la Red CADE</t>
  </si>
  <si>
    <t>- Dirección del Sistema Distrital de Servicio a la Ciudadanía
- Profesional responsable del medio de interacción (CADE y SuperCADE)
- Profesional responsable del medio de interacción (CADE y SuperCADE)
- Dirección del Sistema Distrital de Servicio a la Ciudadanía</t>
  </si>
  <si>
    <t>- Reporte de monitoreo indicando la materialización del riesgo de Posibilidad de afectación reputacional por no prestación del servicio, debido a interrupciones en el modelo multicanal que impidan a la ciudadanía acceder a la oferta institucional de trámites y servicios de las entidades que hacen parte de la Red CADE
- Reporte de ciudadanos(as) y trámites efectivos atendidos por cada entidad, en contingencia.
- Reporte de desempeño jornada de atención considerando los reportes realizados a los entes correspondientes
- Riesgo de Posibilidad de afectación reputacional por no prestación del servicio, debido a interrupciones en el modelo multicanal que impidan a la ciudadanía acceder a la oferta institucional de trámites y servicios de las entidades que hacen parte de la Red CADE, actualizado.</t>
  </si>
  <si>
    <t>Se ajusta la identificación del riesgo, incluyendo el servicio relacionado.
Se ajustan las causas internas.
Se ajusta el análisis antes de controles, teniendo en cuenta el impacto de la materialización del riesgo en materia de imagen, medidas de control interno o externo.
Se ajusta la redacción de controles en cuanto a los centros de costo relacionados a los documentos.</t>
  </si>
  <si>
    <t>CONTROL DE CAMBIOS
Conforme al memorando 3-2022-34240 del 2 de diciembre de 2022, se realizó el cargue de este riesgo en DARUMA con las siguientes novedades: 
•	Aspectos: Identificación del riesgo y análisis de controles
•	Cambios: Se actualiza el contexto de la gestión del proceso, de acuerdo con las actividades definidas en el proceso Gobierno abierto y relacionamiento con la ciudadanía. Se actualizan las causas internas, externas efectos según el análisis DOFA del nuevo proceso. Se ajusta la redacción del riesgo en cuanto a las causas inmediata y raíz, ajustándolas para especificar que corresponde al soporte funcional del sistema distrital para la gestión de peticiones. Se ajustan los controles detectivos y preventivos, acorde con la actualización del procedimiento Administración del Modelo Multicanal de Relacionamiento con la Ciudadanía (2213300-PR-036)  Versión 16. Se ajustan los responsables que autorizan su ejecución, considerando que el procedimiento fue trasladado a la Dirección del Sistema Distrital de Servicio a la Ciudadanía; así  mismo, las fuentes de información y evidencias de conformidad. Se ajustan los controles correctivos acorde con el nombre del nuevo proceso.
•	Memorando:</t>
  </si>
  <si>
    <t>Administrar canales de relacionamiento con la ciudadanía
Fase (componente): Documentos de lineamientos técnicos</t>
  </si>
  <si>
    <t>Posibilidad de afectación reputacional por información inconsistente, debido a errores (fallas o deficiencias) en el seguimiento a la gestión de las entidades participantes en los medios de interacción de la Red CADE</t>
  </si>
  <si>
    <t xml:space="preserve">- Dificultad en la articulación de actividades comunes a las dependencias.
- Alta rotación de personal generando retrasos en la curva de aprendizaje.
- Dificultades en la transferencia de conocimiento entre los servidores que se vinculan y retiran de la entidad.
</t>
  </si>
  <si>
    <t xml:space="preserve">- La información necesaria en relación con la normatividad nacional y distrital, para el seguimiento a la gestión de las entidades participantes en las estrategias para el relacionamiento con la Ciudadanía, no es suficiente, clara, completa o de calidad.
</t>
  </si>
  <si>
    <t xml:space="preserve">- Pérdida de credibilidad y de confianza que dificulte el ejercicio de las funciones de la Secretaría General. 
- Incremento en las peticiones de la ciudadanía en relación con el servicio prestado por las entidades en la Red CADE.
- Insatisfacción de la ciudadanía respecto a la prestación del servicio.
- Intervenciones o hallazgos por partes de entes de control u otro ente regulador, interno o externo.
- Incumplimiento de objetivos y metas institucionales.
</t>
  </si>
  <si>
    <t>El proceso estima que el riesgo se ubica en zona moderado, debido a que la frecuencia con la que se realizó la actividad clave asociada fue mensual dependiendo los tiempos establecidos ya sea contrato o convenio, ante su materialización, podrían presentarse afectaciones menores para el proceso.</t>
  </si>
  <si>
    <t>- Reportar el riesgo materializado de Posibilidad de afectación reputacional por información inconsistente, debido a errores (fallas o deficiencias) en el seguimiento a la gestión de las entidades participantes en los medios de interacción de la Red CADE en el informe de monitoreo a la Oficina Asesora de Planeación.
- Realizar reinducción en el protocolo establecido para el apoyo a la supervisión de convenios y contratos.
- Actualizar el riesgo Posibilidad de afectación reputacional por información inconsistente, debido a errores (fallas o deficiencias) en el seguimiento a la gestión de las entidades participantes en los medios de interacción de la Red CADE</t>
  </si>
  <si>
    <t>- Dirección del Sistema Distrital de Servicio a la Ciudadanía
- Servidor(a) asignado(a) por el (la) Director (a) del Sistema Distrital de Servicio a la Ciudadanía
- Dirección del Sistema Distrital de Servicio a la Ciudadanía</t>
  </si>
  <si>
    <t>- Reporte de monitoreo indicando la materialización del riesgo de Posibilidad de afectación reputacional por información inconsistente, debido a errores (fallas o deficiencias) en el seguimiento a la gestión de las entidades participantes en los medios de interacción de la Red CADE
- Servidores (as) con reinducción en el protocolo de apoyo a la supervisión de contratos y convenios.
- Riesgo de Posibilidad de afectación reputacional por información inconsistente, debido a errores (fallas o deficiencias) en el seguimiento a la gestión de las entidades participantes en los medios de interacción de la Red CADE, actualizado.</t>
  </si>
  <si>
    <t>Se modifica la causa inmediata, ajustándola para evitar reiteración en la redacción; y la causa raíz modificando canales de interacción por relacionamiento.
Se ajustan las causas internas.
Se ajustan los controles detectivos y preventivos, acorde con la actualización del procedimiento Administración del Modelo Multicanal de Relacionamiento con la Ciudadanía - Versión 16  (4222000-PR-036).
Se ajusta la redacción de controles en cuanto a los centros de costo relacionados a los documentos.</t>
  </si>
  <si>
    <t>CONTROL DE CAMBIOS
Conforme al memorando 3-2022-34240 del 2 de diciembre de 2022, se realizó el cargue de este riesgo en DARUMA con las siguientes novedades: 
•	Aspectos: Identificación del riesgo, análisis de controles y tratamiento del riesgo
•	Cambios: Se actualiza el contexto de la gestión del proceso, de acuerdo con las actividades definidas en el proceso Gobierno abierto y relacionamiento con la ciudadanía. Se actualizan las causas internas, externas efectos según el análisis DOFA del nuevo proceso. Se ajusta la redacción del riesgo en cuanto a las causas inmediata y raíz, modificando canales de interacción por relacionamiento. Se ajustan los controles detectivos y preventivos, acorde con la actualización del procedimiento Administración del Modelo Multicanal de Relacionamiento con la Ciudadanía (2213300-PR-036)  Versión 16. Se ajustan los controles correctivos acorde con el nombre del nuevo proceso. Se ajustan las acciones de contingencia acorde con el nombre del nuevo proceso.
•	Memorando:</t>
  </si>
  <si>
    <t>Administrar canales de relacionamiento con la ciudadanía
Capacitar o cualificar a los servidores públicos en temáticas de funcionalidad del Sistema Distrital para la Gestión de Peticiones Ciudadanas, servicio a la Ciudadanía, al igual que en competencias de Inspección, Vigilancia y Control.</t>
  </si>
  <si>
    <t>Posibilidad de afectación reputacional por inconformidad de los usuarios (entidades) del sistema distrital para la gestión de peticiones, debido a incumplimiento parcial de compromisos en la atención de soporte funcional en los tiempos promedio definidos</t>
  </si>
  <si>
    <t xml:space="preserve">- Fallas en el funcionamiento de plataformas tecnológicas que soportan los canales de atención a la ciudadanía
</t>
  </si>
  <si>
    <t xml:space="preserve">- Presiones o motivaciones de los ciudadanos que incitan al servidor público a realizar conductas contrarias al deber ser.
</t>
  </si>
  <si>
    <t xml:space="preserve">- Demora en la gestión de peticiones por parte de las entidades distritales.
- Pérdida de credibilidad ante las entidades que utilizan el Sistema para la gestión de peticiones ciudadanas.
- Incumplimiento de objetivos y metas institucionales.
</t>
  </si>
  <si>
    <t xml:space="preserve">- Asesoría e información técnica y funcional del Sistema Distrital para la Gestión de peticiones ciudadanas
</t>
  </si>
  <si>
    <t>El proceso estima que el riesgo se ubica en una zona moderada, debido a que la frecuencia con la que se realizó la actividad clave asociada al riesgo se presentó 261 veces en el último año, sin embargo, ante su materialización podrían presentarse efectos significativos para el proceso.</t>
  </si>
  <si>
    <t>- Reportar el riesgo materializado de Posibilidad de afectación reputacional por inconformidad de los usuarios (entidades) del sistema distrital para la gestión de peticiones, debido a incumplimiento parcial de compromisos en la atención de soporte funcional en los tiempos promedio definidos en el informe de monitoreo a la Oficina Asesora de Planeación.
- Re-clasificar la incidencia e indicar al solicitante los motivos por los cuales la solicitud no pudo ser atendida en los tiempos definidos.
- Realiza reinducción en las actividades relacionadas al Soporte Funcional del Sistema Distrital para la Gestión de Peticiones Ciudadanas.
- Actualizar el riesgo Posibilidad de afectación reputacional por inconformidad de los usuarios (entidades) del sistema distrital para la gestión de peticiones, debido a incumplimiento parcial de compromisos en la atención de soporte funcional en los tiempos promedio definidos</t>
  </si>
  <si>
    <t>- Dirección del Sistema Distrital de Servicio a la Ciudadanía
- Profesional, técnico o auxiliar responsable de la atención del soporte
- Profesional, técnico o auxiliar responsable de la atención del soporte
- Dirección del Sistema Distrital de Servicio a la Ciudadanía</t>
  </si>
  <si>
    <t>- Reporte de monitoreo indicando la materialización del riesgo de Posibilidad de afectación reputacional por inconformidad de los usuarios (entidades) del sistema distrital para la gestión de peticiones, debido a incumplimiento parcial de compromisos en la atención de soporte funcional en los tiempos promedio definidos
- Incidencia re-clasificada en la Mesa de ayuda Bogotá te escucha, con indicación de los motivos por los cuales no se pudo atender dentro de los tiempos establecidos
- Servidores(as) del equipo de soporte funcional con reinducción.
- Riesgo de Posibilidad de afectación reputacional por inconformidad de los usuarios (entidades) del sistema distrital para la gestión de peticiones, debido a incumplimiento parcial de compromisos en la atención de soporte funcional en los tiempos promedio definidos, actualizado.</t>
  </si>
  <si>
    <t>Se ajusta la identificación del riesgo, incluyendo el  servicio relacionado.
Se ajustan las causas internas y externas.
Se ajusta el establecimiento de controles, incluyendo en la descripción para los controles frente a la probabilidad, la Guía para la Administración Funcional del Sistema Distrital para la Gestión de Peticiones Ciudadanas
Se ajusta la redacción de controles en cuanto a los centros de costo relacionados a los documentos.
Se ajustan los controles correctivos acorde con el ajuste efectuado en las acciones de contingencia del riesgo.
Se ajustan las acciones de contingencia.</t>
  </si>
  <si>
    <t>CONTROL DE CAMBIOS
Conforme al memorando 3-2022-34240 del 2 de diciembre de 2022, se realizó el cargue de este riesgo en DARUMA con las siguientes novedades: 
•	Aspectos: Identificación del riesgo, análisis de controles y tratamiento del riesgo
•	Cambios: Se actualiza el contexto de la gestión del proceso, de acuerdo con las actividades definidas en el proceso Gobierno abierto y relacionamiento con la ciudadanía. Se actualizan las causas internas, externas efectos según el análisis DOFA del nuevo proceso. Se ajusta la redacción del riesgo en cuanto a las causas inmediata y raíz, ajustándolas para especificar que corresponde al soporte funcional del sistema distrital para la gestión de peticiones. Se ajustan los controles detectivos y preventivos, acorde con la actualización del procedimiento Administración del Modelo Multicanal de Relacionamiento con la Ciudadanía (2213300-PR-036)  Versión 16. Se ajustan los responsables que autorizan su ejecución, considerando que el procedimiento fue trasladado a la Dirección del Sistema Distrital de Servicio a la Ciudadanía; así  mismo, las fuentes de información y evidencias de conformidad. Se ajustan los controles correctivos acorde con el nombre del nuevo proceso. Se ajustan las acciones de contingencia acorde con el nombre del nuevo proceso.
•	Memorando:</t>
  </si>
  <si>
    <t>Medir y analizar la calidad en la prestación del servicio en los canales de relacionamiento con la Ciudadanía de la administración distrital
Evaluar los criterios de calidad en las respuestas emitidas a las peticiones ciudadanas.</t>
  </si>
  <si>
    <t>Posibilidad de afectación reputacional por inconformidad de las partes interesadas objeto de medición, debido a errores (fallas o deficiencias) en la medición y análisis de la calidad en la prestación de los servicios en los diferentes canales de servicio a la Ciudadanía.</t>
  </si>
  <si>
    <t xml:space="preserve">Dirección Distrital de Calidad del Servicio </t>
  </si>
  <si>
    <t xml:space="preserve">- Desconocimiento por parte de algunos funcionarios acerca de las funciones de la entidad y elementos de la plataforma estratégica.
</t>
  </si>
  <si>
    <t xml:space="preserve">- Baja confiabilidad de la información recopilada.
- Errores en la emisión de notificaciones y oficios dirigidos a entidades distritales por incumplimiento en criterios de calidad.
- Pérdida de liderazgo de la Secretaría General y deterioro de la imagen Institucional.
- Incumplimiento de compromisos con entidades frente a la retroalimentación de la calidad del servicio.
- Incumplimiento de objetivos y metas institucionales.
- Hallazgos por parte de entes de control.
</t>
  </si>
  <si>
    <t xml:space="preserve">El proceso estima que el riesgo se ubica en una zona moderada, debido a que la frecuencia con la que se realizó la actividad clave asociada al riesgo se presentó 12 veces en el último año, sin embargo, ante su materialización, podría presentarse falta de credibilidad ante las partes interesadas. </t>
  </si>
  <si>
    <t>El proceso estima que el riesgo se ubica en una zona baja, debido a que los controles establecidos son los adecuados y la calificación de los criterios es satisfactoria, ubicando el riesgo en la escala de probabilidad mas baja con un impacto menor, y ante su materialización, podrían disminuirse los efectos, aplicando las acciones de contingencia.</t>
  </si>
  <si>
    <t>- Reportar el riesgo materializado de Posibilidad de afectación reputacional por inconformidad de las partes interesadas objeto de medición, debido a errores (fallas o deficiencias) en la medición y análisis de la calidad en la prestación de los servicios en los diferentes canales de servicio a la Ciudadanía. en el informe de monitoreo a la Oficina Asesora de Planeación.
- Realizar cualificaciones al equipo de trabajo de Seguimiento y Medición, respecto al uso y manejo de los instrumentos que se diseñan para realizar la medición de la calidad en la prestación de los servicios
- Actualizar el riesgo Posibilidad de afectación reputacional por inconformidad de las partes interesadas objeto de medición, debido a errores (fallas o deficiencias) en la medición y análisis de la calidad en la prestación de los servicios en los diferentes canales de servicio a la Ciudadanía.</t>
  </si>
  <si>
    <t xml:space="preserve">- Dirección Distrital de Calidad del Servicio 
- Profesional asignado
- Dirección Distrital de Calidad del Servicio </t>
  </si>
  <si>
    <t>- Reporte de monitoreo indicando la materialización del riesgo de Posibilidad de afectación reputacional por inconformidad de las partes interesadas objeto de medición, debido a errores (fallas o deficiencias) en la medición y análisis de la calidad en la prestación de los servicios en los diferentes canales de servicio a la Ciudadanía.
- Acta de reunión donde se evidencia la cualificación al equipo en el uso y manejo de los instrumentos
- Riesgo de Posibilidad de afectación reputacional por inconformidad de las partes interesadas objeto de medición, debido a errores (fallas o deficiencias) en la medición y análisis de la calidad en la prestación de los servicios en los diferentes canales de servicio a la Ciudadanía., actualizado.</t>
  </si>
  <si>
    <t>Se revisa el riesgo y se mantienen las características de información como propuesta año 2024</t>
  </si>
  <si>
    <t>Cualificar a servidores públicos, colaboradores y demás actores del servicio, en temáticas orientadas a fortalecer competencias laborales acorde con las necesidades para la prestación del servicio a la ciudadanía de la Administración Distrital.</t>
  </si>
  <si>
    <t>Posibilidad de afectación reputacional por inconformidad de las partes interesadas objeto de cualificación, debido a incumplimiento parcial de compromisos en la meta de servidores públicos, colaboradores y demás actores del servicio a cualificar en temáticas para la prestación del servicio a la ciudadanía de la Administración Distrital.</t>
  </si>
  <si>
    <t xml:space="preserve">- Dificultades en la coordinación de las diferentes secretarias para la prestación de servicios públicos o ejecución de programas, así como la articulación con Entidades del orden nacional
</t>
  </si>
  <si>
    <t xml:space="preserve">- Insatisfacción de la Ciudadanía respecto a la prestación de los servicios por parte de las entidades del Sistema Distrital de Servicio a la Ciudadanía.
- Incumplimiento de objetivos y metas institucionales.
- Pérdida de liderazgo de la Secretaría General y deterioro de la imagen Institucional.
</t>
  </si>
  <si>
    <t xml:space="preserve">- Cualificación en Servicio a la Ciudadanía a Servidores Públicos y otros
</t>
  </si>
  <si>
    <t>El proceso estima que el riesgo se ubica en una zona moderada, debido a que la frecuencia con la que se realizó  la actividad clave asociada al riesgo fue 12 veces en el último año,  sin embargo, ante su posible materialización podría presentarse falta de credibilidad de las partes interesadas.</t>
  </si>
  <si>
    <t>- Reportar el riesgo materializado de Posibilidad de afectación reputacional por inconformidad de las partes interesadas objeto de cualificación, debido a incumplimiento parcial de compromisos en la meta de servidores públicos, colaboradores y demás actores del servicio a cualificar en temáticas para la prestación del servicio a la ciudadanía de la Administración Distrital. en el informe de monitoreo a la Oficina Asesora de Planeación.
- Ajustar la programación definida en el plan anual de cualificación
- Actualizar el riesgo Posibilidad de afectación reputacional por inconformidad de las partes interesadas objeto de cualificación, debido a incumplimiento parcial de compromisos en la meta de servidores públicos, colaboradores y demás actores del servicio a cualificar en temáticas para la prestación del servicio a la ciudadanía de la Administración Distrital.</t>
  </si>
  <si>
    <t xml:space="preserve">- Dirección Distrital de Calidad del Servicio 
- Profesional Universitario asignado por el (la) Director (a) Distrital de Calidad del Servicio
- Dirección Distrital de Calidad del Servicio </t>
  </si>
  <si>
    <t>- Reporte de monitoreo indicando la materialización del riesgo de Posibilidad de afectación reputacional por inconformidad de las partes interesadas objeto de cualificación, debido a incumplimiento parcial de compromisos en la meta de servidores públicos, colaboradores y demás actores del servicio a cualificar en temáticas para la prestación del servicio a la ciudadanía de la Administración Distrital.
- Plan anual de cualificación ajustado
- Riesgo de Posibilidad de afectación reputacional por inconformidad de las partes interesadas objeto de cualificación, debido a incumplimiento parcial de compromisos en la meta de servidores públicos, colaboradores y demás actores del servicio a cualificar en temáticas para la prestación del servicio a la ciudadanía de la Administración Distrital., actualizado.</t>
  </si>
  <si>
    <t>Se modifica la actividad clave del proceso asociada al riesgo.
Se ajusta el nombre del riesgo incorporando en su redacción el nombre del servicio asociado a este.
Se relaciona el servicio "Cualificación en Servicio a la Ciudadanía a Servidores Públicos y otros " en la lista desplegable.
Se ajusta la causa externa.
Se ajusta la valoración de la perspectiva del impacto antes de controles en lo referente a "cumplimiento".</t>
  </si>
  <si>
    <t>Realizar el traslado de las peticiones ciudadanas registradas en el Sistema Distrital para la Gestión de Peticiones Ciudadanas.</t>
  </si>
  <si>
    <t>Posibilidad de afectación reputacional por inconformidad de los usuarios del sistema, debido a errores (fallas o deficiencias) en el análisis y direccionamiento a las peticiones ciudadanas</t>
  </si>
  <si>
    <t>Dirección Distrital de Calidad del Servicio</t>
  </si>
  <si>
    <t xml:space="preserve">- Insatisfacción de la ciudadanía por las demoras en la recepción de respuestas por parte de las entidades distritales.
- Reprocesos por mal direccionamiento de peticiones ciudadanas.
- Pérdida de liderazgo y deterioro de la imagen Institucional.
</t>
  </si>
  <si>
    <t>El proceso estima que el riesgo se ubica en una zona moderada, debido a que la frecuencia con la que se realizó la actividad clave asociada al riesgo se presentó 246 veces en el último año, sin embargo, ante su materialización, podrían presentarse incumplimiento en la gestión de peticiones ciudadanas bajo los parámetros establecidos por la ley.</t>
  </si>
  <si>
    <t>- Reportar el riesgo materializado de Posibilidad de afectación reputacional por inconformidad de los usuarios del sistema, debido a errores (fallas o deficiencias) en el análisis y direccionamiento a las peticiones ciudadanas en el informe de monitoreo a la Oficina Asesora de Planeación.
- Destinar un espacio en el Subcomité de Autocontrol de la DDCS para compartir experiencias en el direccionamiento de peticiones ciudadanas por parte de la Central de Gestión de Peticiones Ciudadanas (DDCS), cada vez que el indicador de devoluciones supere el 3% en el mes, de tal manera que el direccionamiento y respuesta de las mismas sirva para instruir a los demás servidores de la Central que realizan la labor, para aplicar dichos conocimientos en casos futuros.
- Actualizar el riesgo Posibilidad de afectación reputacional por inconformidad de los usuarios del sistema, debido a errores (fallas o deficiencias) en el análisis y direccionamiento a las peticiones ciudadanas</t>
  </si>
  <si>
    <t xml:space="preserve">- Dirección Distrital de Calidad del Servicio 
- Profesional, Técnico operativo o Auxiliar Administrativo encargado del Direccionamiento de Peticiones Ciudadanas
- Dirección Distrital de Calidad del Servicio </t>
  </si>
  <si>
    <t>- Reporte de monitoreo indicando la materialización del riesgo de Posibilidad de afectación reputacional por inconformidad de los usuarios del sistema, debido a errores (fallas o deficiencias) en el análisis y direccionamiento a las peticiones ciudadanas
- Acta de Subcomité de Autocontrol
- Riesgo de Posibilidad de afectación reputacional por inconformidad de los usuarios del sistema, debido a errores (fallas o deficiencias) en el análisis y direccionamiento a las peticiones ciudadanas, actualizado.</t>
  </si>
  <si>
    <t>Se ajusta la valoración de la perspectiva del impacto antes de controles en lo referente a "imagen, medidas de control interno y externo y cumplimiento".
Se modifica la redacción de los controles 1 ( preventivo) y 2 (detectivo).</t>
  </si>
  <si>
    <t>CONTROL DE CAMBIOS
Conforme al memorando 3-2022-34240 del 2 de diciembre de 2022, se realizó el cargue de este riesgo en DARUMA con las siguientes novedades: 
•	Aspectos: Identificación del riesgo, análisis de controles y tratamiento del riesgo
•	Cambios: Se actualiza el contexto de la gestión del proceso, de acuerdo con las actividades definidas en el proceso Gobierno abierto y relacionamiento con la ciudadanía. Se actualizan las causas internas, externas efectos según el análisis DOFA del nuevo proceso. Se ajusta la tipología del control número 2 de "correctivo" a "detectivo". Se ajustan los controles correctivos acorde con el nombre del nuevo proceso. Se ajustan las acciones de contingencia acorde con el nombre del nuevo proceso.
•	Memorando:</t>
  </si>
  <si>
    <t>Administrar canales de relacionamiento con la ciudadanía</t>
  </si>
  <si>
    <t>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t>
  </si>
  <si>
    <t xml:space="preserve">- Alta rotación de personal generando retrasos en la curva de aprendizaje.
- Debilidades en la comunicación clara y unificada en diferentes niveles de la entidad.
</t>
  </si>
  <si>
    <t xml:space="preserve">- Pérdida de credibilidad y de confianza que dificulte el ejercicio de las funciones de la Secretaría General. 
- Intervenciones o hallazgos por partes de entes de control u otro ente regulador, interno o externo.
- Incumplimiento de objetivos y metas institucionales.
</t>
  </si>
  <si>
    <t xml:space="preserve">- Procesos de evaluación en el Sistema de Gestión de Calidad
</t>
  </si>
  <si>
    <t>El proceso estima que el riesgo se ubica en una zona alta, debido a que si bien, el riesgo no se ha presentado en los últimos cuatro años,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</si>
  <si>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</si>
  <si>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 Sensibilizar a los servidores de la Dirección del Sistema Distrital de Servicio a la Ciudadanía sobre los valores de integridad y las posibles consecuencias disciplinarias establecidas en el Código Disciplinario Único. 
</t>
  </si>
  <si>
    <t xml:space="preserve">- Gestores de transparencia e integridad de la Dirección del Sistema Distrital de Servicio a la Ciudadana.
</t>
  </si>
  <si>
    <t>- Reportar el presunto hecho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al operador disciplinario, y a la Oficina Asesora de Planeación en el informe de monitoreo en caso que tenga fallo.
- Reportar a la Oficina de Control Interno Disciplinario el presunto hecho de realización de cobros indebidos durante la prestación del servicio en el canal presencial de la Red CADE.
- Actualizar el riesgo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t>
  </si>
  <si>
    <t>- Dirección del Sistema Distrital de Servicio a la Ciudadanía
- Director (a) del Sistema Distrital de Servicio a la Ciudadanía
- Dirección del Sistema Distrital de Servicio a la Ciudadanía</t>
  </si>
  <si>
    <t>- Notificación realizada del presunto hecho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al operador disciplinario, y reporte de monitoreo a la Oficina Asesora de Planeación en caso que el riesgo tenga fallo definitivo.
- Memorando o correo electrónico reportando a la Oficina de Control Interno Disciplinario el posible hecho de realización de cobros indebidos durante la prestación del servicio en el canal presencial de la Red CADE.
- Riesgo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actualizado.</t>
  </si>
  <si>
    <t>Se ajusta el nombre del riesgo incorporando en su redacción el nombre del el servicio asociado a este.
Se relaciona el servicio "Información general y orientación de Trámites y Servicios a la ciudadanía en los canales de atención de la RED CADE" en la lista desplegable.
Se ajusta la valoración por probabilidad antes de controles en cuanto a la ocurrencia del riesgo, dado que no se ha materializado en los últimos 4 años, así mismo, se ajusta la explicación de la valoración obtenida.
Se ajusta la redacción de controles en cuanto a los centros de costo relacionados a los documentos
Se define la acción preventiva para evitar la materialización del riesgo.</t>
  </si>
  <si>
    <t>CONTROL DE CAMBIOS
Conforme al memorando 3-2022-34240 del 2 de diciembre de 2022, se realizó el cargue de este riesgo en DARUMA con las siguientes novedades: 
•	Aspectos: Identificación del riesgo, análisis de controles y tratamiento del riesgo
•	Cambios: Se actualiza el contexto de la gestión del proceso, de acuerdo con las actividades definidas en el proceso Gobierno abierto y relacionamiento con la ciudadanía. Se actualizan las causas internas, externas efectos según el análisis DOFA del nuevo proceso. Se ajustan los controles detectivos y preventivos, acorde con la actualización del procedimiento Administración del Modelo Multicanal de Relacionamiento con la Ciudadanía (2213300-PR-036)  Versión 16. Se ajustan los controles correctivos acorde con el nombre del nuevo proceso. Se define acción de tratamiento para fortalecer la gestión del riesgo. Se ajustan las acciones de contingencia acorde con el nombre del nuevo proceso.
•	Memorando:</t>
  </si>
  <si>
    <t>Medir y analizar la calidad en la prestación del servicio en los canales de relacionamiento con la Ciudadanía de la administración distrital</t>
  </si>
  <si>
    <t>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t>
  </si>
  <si>
    <t xml:space="preserve">- Generación de reprocesos y desgaste administrativo.
- Investigaciones disciplinarias, fiscales y/o penales.
- Percepción negativa de la Ciudadanía frente a la entidad.
</t>
  </si>
  <si>
    <t>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t>
  </si>
  <si>
    <t>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</si>
  <si>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 Sensibilizar a los servidores de la Dirección Distrital de Calidad del Servicio sobre los valores de integridad, con relación al servicio a la ciudadanía.
</t>
  </si>
  <si>
    <t xml:space="preserve">- Gestor de integridad de la Dirección Distrital de Calidad del Servicio.
</t>
  </si>
  <si>
    <t>-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
- Repetir el monitoreo y compararlo con el anterior
- Informar al Operador Disciplinario
- Actualizar el riesgo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t>
  </si>
  <si>
    <t xml:space="preserve">- Dirección Distrital de Calidad del Servicio 
- Director Distrital de Calidad del Servicio
- Director Distrital de Calidad del Servicio
- Dirección Distrital de Calidad del Servicio </t>
  </si>
  <si>
    <t>-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
- Informe comparativo
- Informe remitido a la Oficina de Control Interno Disciplinario
- Riesgo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actualizado.</t>
  </si>
  <si>
    <t>Se define la acción preventiva para evitar la materialización del riesgo.</t>
  </si>
  <si>
    <t>CONTROL DE CAMBIOS
Conforme al memorando 3-2022-34240 del 2 de diciembre de 2022, se realizó el cargue de este riesgo en DARUMA con las siguientes novedades: 
•	Aspectos: Identificación del riesgo, análisis de controles y tratamiento del riesgo
•	Cambios: Se actualiza el contexto de la gestión del proceso, de acuerdo con las actividades definidas en el proceso Gobierno abierto y relacionamiento con la ciudadanía. Se actualizan las causas internas, externas efectos según el análisis DOFA del nuevo proceso. Se ajustan los controles correctivos acorde con el nombre del nuevo proceso. Se define acción de tratamiento para fortalecer la gestión del riesgo. Se ajustan las acciones de contingencia acorde con el nombre del nuevo proceso.
•	Memorando:</t>
  </si>
  <si>
    <t>Posibilidad de afectación económica (o presupuestal) por información inconsistente en los cobros a las entidades, debido a errores (fallas o deficiencias) en la elaboración de facturas por el uso de los espacios de los CADE y SuperCADE</t>
  </si>
  <si>
    <t xml:space="preserve">- Dificultad en la articulación de actividades comunes a las dependencias.
- Alta rotación de personal generando retrasos en la curva de aprendizaje.
- Dificultades en la transferencia de conocimiento entre los servidores que se vinculan y retiran de la entidad.
- Fallas de conectividad e interoperabilidad. 
</t>
  </si>
  <si>
    <t xml:space="preserve">- La información necesaria para el seguimiento a la gestión de las entidades participantes en la prestación de los servicios a la Ciudadanía, no es suficiente, clara, completa o de calidad.
</t>
  </si>
  <si>
    <t xml:space="preserve">- Pérdida de credibilidad y de confianza que dificulte el ejercicio de las funciones de la Secretaría General. 
- Intervenciones o hallazgos por partes de entes de control u otro ente regulador, interno o externo.
- Recursos que no ingresan, ingresan por menor o mayor valor a la Tesorería Distrital.
- Incumplimiento de objetivos y metas institucionales.
</t>
  </si>
  <si>
    <t xml:space="preserve">El proceso estima que el riesgo se ubica en zona moderado, debido a que la frecuencia con la que se realizó la actividad clave asociada fue mensualmente durante el último año, y ante su materialización, podrían presentarse afectaciones menores financieramente y en imagen, así como leves en las demás categorías definidas. </t>
  </si>
  <si>
    <t>- Reportar el riesgo materializado de Posibilidad de afectación económica (o presupuestal) por información inconsistente en los cobros a las entidades, debido a errores (fallas o deficiencias) en la elaboración de facturas por el uso de los espacios de los CADE y SuperCADE en el informe de monitoreo a la Oficina Asesora de Planeación.
- Realizar reinducción en el procedimiento de "Facturación y cobro por concepto de uso de espacio en los SuperCADE y CADE"
- Actualizar el riesgo Posibilidad de afectación económica (o presupuestal) por información inconsistente en los cobros a las entidades, debido a errores (fallas o deficiencias) en la elaboración de facturas por el uso de los espacios de los CADE y SuperCADE</t>
  </si>
  <si>
    <t>- Dirección del Sistema Distrital de Servicio a la Ciudadanía
- Servidor(a) asignado por el (la) Director(a) del Sistema Distrital de Servicio a la Ciudadanía
- Dirección del Sistema Distrital de Servicio a la Ciudadanía</t>
  </si>
  <si>
    <t>- Reporte de monitoreo indicando la materialización del riesgo de Posibilidad de afectación económica (o presupuestal) por información inconsistente en los cobros a las entidades, debido a errores (fallas o deficiencias) en la elaboración de facturas por el uso de los espacios de los CADE y SuperCADE
- Servidores(as) con reinducción en el procedimiento de Facturación y Cobro por concepto de uso de espacios en la RED CADE.
- Riesgo de Posibilidad de afectación económica (o presupuestal) por información inconsistente en los cobros a las entidades, debido a errores (fallas o deficiencias) en la elaboración de facturas por el uso de los espacios de los CADE y SuperCADE, actualizado.</t>
  </si>
  <si>
    <t>Se ajustan las causas internas y externas.
Se ajusta el análisis antes de controles, teniendo en cuenta el impacto de la materialización del riesgo en cuanto a la perspectiva “medidas de control interno o externo”.</t>
  </si>
  <si>
    <t>CONTROL DE CAMBIOS
Conforme al memorando 3-2022-34240 del 2 de diciembre de 2022, se realizó el cargue de este riesgo en DARUMA con las siguientes novedades: 
•	Aspectos: Identificación del riesgo, análisis de controles y tratamiento del riesgo
•	Cambios: Se actualiza el contexto de la gestión del proceso, de acuerdo con las actividades definidas en el proceso Gobierno abierto y relacionamiento con la ciudadanía. Se actualizan las causas internas, externas efectos según el análisis DOFA del nuevo proceso. Se ajustan los controles detectivos y preventivos, acorde con la actualización del procedimiento Facturación y Cobro por concepto de uso de espacios en los SuperCADE y CADE (2213300-PR-377) Versión 5. Se ajustan los controles correctivos acorde con el nombre del nuevo proceso. Se ajustan las acciones de contingencia acorde con el nombre del nuevo proceso.
•	Memorando:</t>
  </si>
  <si>
    <t>Gestionar asesorías y formular e implementar proyectos en materia de transformación digital a entidades distritales
Fase:(propósito): Generar valor público para la ciudadanía, la Secretaria General y sus grupos de interés, mediante el uso y aprovechamiento estratégico de TIC)</t>
  </si>
  <si>
    <t>Posibilidad de afectación reputacional por pérdida de credibilidad y confianza de las entidades, debido a decisiones erróneas o no acertadas por falta de conocimiento técnico del servidor que gestiona la asesoría técnica y/o formula e implementa los proyectos en materia de transformación digital para las entidades en el Distrito</t>
  </si>
  <si>
    <t xml:space="preserve">- Dificultad en la articulación de actividades comunes a las dependencias.
- Alta rotación de personal generando retrasos en la curva de aprendizaje.
- Desarticulación en espacios de relacionamiento con poca comunicación con los procesos de planeación e instancias de decisión.
- Desconocimiento por parte de algunos funcionarios acerca de las funciones de la entidad y elementos de la plataforma estratégica.
</t>
  </si>
  <si>
    <t xml:space="preserve">- La información necesaria en relación con la normatividad nacional y distrital, para el seguimiento a la gestión de las entidades participantes en las estrategias para el relacionamiento con la Ciudadanía, no es suficiente, clara, completa o de calidad.
- Conocimiento parcial del propósito, funcionamiento y productos y servicios del proceso por parte del usuario final
- Manifestaciones que generan alteraciones en el orden público, en las cuales se vean afectada la gestión propia de la Secretaría General.
- Presiones o motivaciones de los ciudadanos que incitan al servidor público a realizar conductas contrarias al deber ser.
</t>
  </si>
  <si>
    <t xml:space="preserve">- Perdida de credibilidad entidades y usuarios
- Reprocesos en el desarrollo de los proyectos y/o asesorías
- Incumplimiento metas (Plan de desarrollo, proyecto de inversión) y objetivos institucionales
</t>
  </si>
  <si>
    <t xml:space="preserve">- Proyectos (ATIC)
- Asesoría técnica a entidades distritales
</t>
  </si>
  <si>
    <t xml:space="preserve">El proceso estima que el riesgo se ubica en una zona moderada, debido a que la frecuencia con la que se realizó la actividad clave asociada al riesgo durante el último año fue (12) veces, frente a su materialización podrían presentarse efectos menores para el proceso. </t>
  </si>
  <si>
    <t xml:space="preserve">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t>
  </si>
  <si>
    <t>- Reportar el riesgo materializado de Posibilidad de afectación reputacional por pérdida de credibilidad y confianza de las entidades, debido a decisiones erróneas o no acertadas por falta de conocimiento técnico del servidor que gestiona la asesoría técnica y/o formula e implementa los proyectos en materia de transformación digital para las entidades en el Distrito en el informe de monitoreo a la Oficina Asesora de Planeación.
- Analizar los errores que se evidenciaron en la definición de la asesoría y formulación del proyecto
- Se reformula el proyecto  y se pasa para su revisión y aprobación
- Actualizar el riesgo Posibilidad de afectación reputacional por pérdida de credibilidad y confianza de las entidades, debido a decisiones erróneas o no acertadas por falta de conocimiento técnico del servidor que gestiona la asesoría técnica y/o formula e implementa los proyectos en materia de transformación digital para las entidades en el Distrito</t>
  </si>
  <si>
    <t>- Oficina de Alta Consejería Distrital de Tecnologías de Información y Comunicaciones –TIC
- Jefe de Oficina Alta Consejería Distrital de Tecnologías de la Información y las Comunicaciones -TIC-
- Jefe de Oficina Alta Consejería Distrital de Tecnologías de la Información y las Comunicaciones -TIC-
- Oficina de Alta Consejería Distrital de Tecnologías de Información y Comunicaciones –TIC</t>
  </si>
  <si>
    <t>- Reporte de monitoreo indicando la materialización del riesgo de Posibilidad de afectación reputacional por pérdida de credibilidad y confianza de las entidades, debido a decisiones erróneas o no acertadas por falta de conocimiento técnico del servidor que gestiona la asesoría técnica y/o formula e implementa los proyectos en materia de transformación digital para las entidades en el Distrito
- Documento de análisis de errores 
- Proyecto reformulado
- Riesgo de Posibilidad de afectación reputacional por pérdida de credibilidad y confianza de las entidades, debido a decisiones erróneas o no acertadas por falta de conocimiento técnico del servidor que gestiona la asesoría técnica y/o formula e implementa los proyectos en materia de transformación digital para las entidades en el Distrito, actualizado.</t>
  </si>
  <si>
    <t>Se ajusta el nombre en cuanto a redacción.
Se relacionan los servicios "Asesoría técnica a entidades distritales y Proyectos" asociados al riesgo.
Se ajusta la explicación de la valoración obtenida antes de controles.</t>
  </si>
  <si>
    <t>Katina Durán Salcedo</t>
  </si>
  <si>
    <t>Ivan Mauricio Durán</t>
  </si>
  <si>
    <t>Gestionar asesorías y formular e implementar proyectos en materia de transformación digital
Fase: (actividad): Incorporar los principios de diseño de servicios de la política de gobierno digital priorizados por la Alta Consejería Distrital de TIC 
-Implementar el ciclo de la formulación para una política pública de Bogotá territorio Inteligente; bajo los lineamientos del CONPES
-Acompañar el diseño de las agendas de transformación digital 
-Hacer seguimiento a las agendas de transformación Digital)</t>
  </si>
  <si>
    <t>Posibilidad de afectación reputacional por perdida de credibilidad y confianza de las entidades distritales y la ciudadanía, debido a incumplimiento de compromisos en la gestión de asesorías técnicas en materia TIC y formulación e implementación de proyectos de transformación digital</t>
  </si>
  <si>
    <t xml:space="preserve">- Dificultad en la articulación de actividades comunes a las dependencias.
- Alta rotación de personal generando retrasos en la curva de aprendizaje.
- Desconocimiento por parte de algunos funcionarios acerca de las funciones de la entidad y elementos de la plataforma estratégica.
- Desarticulación en espacios de relacionamiento con poca comunicación con los procesos de planeación e instancias de decisión.
</t>
  </si>
  <si>
    <t>El proceso estima que el riesgo se ubica en una zona moderado, debido a que la frecuencia con la que se realizó la actividad clave asociada al riesgo durante el último año fue (12) veces, sin embargo, ante su materialización podrían presentarse efectos significativos en la imagen de la Entidad a nivel local.</t>
  </si>
  <si>
    <t xml:space="preserve">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						</t>
  </si>
  <si>
    <t>- Reportar el riesgo materializado de Posibilidad de afectación reputacional por perdida de credibilidad y confianza de las entidades distritales y la ciudadanía, debido a incumplimiento de compromisos en la gestión de asesorías técnicas en materia TIC y formulación e implementación de proyectos de transformación digital en el informe de monitoreo a la Oficina Asesora de Planeación.
- Identificar las causas de porque se incumplió  la ejecución de un proyecto
- Ajustar el plan de trabajo con los tiempos en que se cumplirá el proyecto
- Actualizar el riesgo Posibilidad de afectación reputacional por perdida de credibilidad y confianza de las entidades distritales y la ciudadanía, debido a incumplimiento de compromisos en la gestión de asesorías técnicas en materia TIC y formulación e implementación de proyectos de transformación digital</t>
  </si>
  <si>
    <t>- Oficina de Alta Consejería Distrital de Tecnologías de Información y Comunicaciones –TIC
- Jefe Oficina de la Alta Consejería Distrital de TIC, Asesora de despacho, profesional especializado
- Jefe Oficina de la Alta Consejería Distrital de TIC, Asesora de despacho, profesional especializado
- Oficina de Alta Consejería Distrital de Tecnologías de Información y Comunicaciones –TIC</t>
  </si>
  <si>
    <t>- Reporte de monitoreo indicando la materialización del riesgo de Posibilidad de afectación reputacional por perdida de credibilidad y confianza de las entidades distritales y la ciudadanía, debido a incumplimiento de compromisos en la gestión de asesorías técnicas en materia TIC y formulación e implementación de proyectos de transformación digital
- Causas de incumplimiento identificadas
- Plan de trabajo actualizado 
- Riesgo de Posibilidad de afectación reputacional por perdida de credibilidad y confianza de las entidades distritales y la ciudadanía, debido a incumplimiento de compromisos en la gestión de asesorías técnicas en materia TIC y formulación e implementación de proyectos de transformación digital, actualizado.</t>
  </si>
  <si>
    <t>Se ajusta el nombre en cuanto a redacción.
Se relacionan los servicios "Asesoría técnica a entidades distritales y Proyectos" asociados al riesgo.
Se ajusta la valoración de la perspectiva del impacto antes de controles en lo referente a "cumplimiento".
Se ajusta la redacción de la valoración obtenida después de controles.</t>
  </si>
  <si>
    <t>Gestionar asesorías y formular e implementar proyectos en materia de transformación digital</t>
  </si>
  <si>
    <t>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t>
  </si>
  <si>
    <t xml:space="preserve">- Pérdidas financieras por mala utilización de recursos en los Proyectos
- Investigaciones disciplinarias.
- Pérdida credibilidad por parte de la entidades interesadas.
- Desviaciones en los Objetivos, el Alcance y el Cronograma del Proyecto.
</t>
  </si>
  <si>
    <t>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t>
  </si>
  <si>
    <t>El proceso estima que el riesgo se ubica en una zona extrema, aunque los controles establecidos son los adecuados y la calificación de los criterios es satisfactoria, el impacto no disminuye por ser un riesgo de corrupción. Ante su materialización se aplicarían las acciones de contingencia establecida.</t>
  </si>
  <si>
    <t xml:space="preserve">- Sensibilizar cuatrimestralmente al equipo de la Alta Consejería Distrital de TIC sobre los valores de integridad
</t>
  </si>
  <si>
    <t xml:space="preserve">- Profesionales responsables de riesgos de la ACDTIC y Gestor de integridad
</t>
  </si>
  <si>
    <t>- Reportar el presunto hecho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al operador disciplinario, y a la Oficina Asesora de Planeación en el informe de monitoreo en caso que tenga fallo.
- Reasignar la asesoría a un nuevo profesional para continuar con la prestación del servicio de asesoría técnica en materia TIC
- Retomar la asesoría realizando los ajustes pertinentes a los documentos relacionados con la  asesoría Técnica en materia TIC
- Actualizar el riesgo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t>
  </si>
  <si>
    <t>- Oficina de Alta Consejería Distrital de Tecnologías de Información y Comunicaciones –TIC
- Jefe Oficina de la Alta Consejería Distrital de TIC
- Jefe Oficina de la Alta Consejería Distrital de TIC
- Oficina de Alta Consejería Distrital de Tecnologías de Información y Comunicaciones –TIC</t>
  </si>
  <si>
    <t>- Notificación realizada del presunto hecho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al operador disciplinario, y reporte de monitoreo a la Oficina Asesora de Planeación en caso que el riesgo tenga fallo definitivo.
- Formato de asesoría técnica actualizado 
- Documentos ajustados relacionados con la asesoría técnica en materia TIC
- Riesgo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actualizado.</t>
  </si>
  <si>
    <t>Se ajusta el nombre en cuanto a redacción.
Se relacionan los servicios "Asesoría técnica a entidades distritales y Proyectos" asociados al riesgo.
Se ajusta la redacción de la explicación de la valoración obtenida después de controles, para dar mayor claridad.
Se define la acción preventiva para evitar la materialización del riesgo.
Se ajustan los controles correctivos en coherencia con el ajuste efectuado en las acciones de contingencia del riesgo.
Se ajustan las acciones de contingencia.</t>
  </si>
  <si>
    <t xml:space="preserve"> Formular, implementar y realizar seguimiento a las estrategias, lineamientos y proyectos en materia gobierno abierto y la transformación digital
(Fase: Actividad) Desarrollar el modelo de Gobierno Abierto con articulación y coordinación interinstitucional.</t>
  </si>
  <si>
    <t>Posibilidad de afectación reputacional por resultados no satisfactorios en el avance de la implementación del modelo de Gobierno Abierto de Bogotá en las entidades distritales, debido a errores (fallas o deficiencias) en el seguimiento a los avances y estrategias del modelo de Gobierno abierto en los diferentes sectores y entidades del Distrito.</t>
  </si>
  <si>
    <t xml:space="preserve">- Insuficiencia de estrategias institucionales para ejercer la democracia digital, el control social y el aprovechamiento de información pública, en el marco de la transparencia, la colaboración y la participación.
- Desarticulación en espacios de relacionamiento con poca comunicación con los procesos de planeación e instancias de decisión.
</t>
  </si>
  <si>
    <t xml:space="preserve">- Pérdida de credibilidad y de confianza que dificulte la ejecución de las políticas, programas y proyectos de la Secretaría General.
- Dificultades en la coordinación entre las administraciones locales, distritales y nacionales para la prestación de servicios o ejecución de programas.
- Insuficiencia de recursos para el logro de las metas u objetivos propuestos.
</t>
  </si>
  <si>
    <t xml:space="preserve">- Incumplimiento en las metas y objetivos institucionales en la implementación del modelo de gobierno abierto.
- Detrimento patrimonial por incumplimiento en la ejecución presupuestal.
- Pérdida de imagen institucional en el orden nacional o distrital
- Hallazgos o sanciones disciplinaria, legales y administrativas.
- Perdida de la confianza ciudadana en la administración distrital.
</t>
  </si>
  <si>
    <t>2.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t>
  </si>
  <si>
    <t>El proceso estima que el riesgo se ubica en una zona moderada, debido a que la frecuencia con la que se realizó la actividad clave asociada al riesgo fue cinco (5) veces en el último año, sin embargo, ante su materialización podrían presentarse afectaciones para el proceso en cuanto a imagen, información y cumplimiento.</t>
  </si>
  <si>
    <t>- Reportar el riesgo materializado de Posibilidad de afectación reputacional por resultados no satisfactorios en el avance de la implementación del modelo de Gobierno Abierto de Bogotá en las entidades distritales, debido a errores (fallas o deficiencias) en el seguimiento a los avances y estrategias del modelo de Gobierno abierto en los diferentes sectores y entidades del Distrito. en el informe de monitoreo a la Oficina Asesora de Planeación.
- Verificar el seguimiento con la entidad distrital asociada
- Solicitar ajustes o precisiones a la información 
- Verificar que se realizaron los ajustes de modificación del seguimiento
- Actualizar el riesgo Posibilidad de afectación reputacional por resultados no satisfactorios en el avance de la implementación del modelo de Gobierno Abierto de Bogotá en las entidades distritales, debido a errores (fallas o deficiencias) en el seguimiento a los avances y estrategias del modelo de Gobierno abierto en los diferentes sectores y entidades del Distrito.</t>
  </si>
  <si>
    <t>- Oficina Asesora de Planeación
- Gerente del Proyecto   
- Gerente del Proyecto   
- Gerente del Proyecto   
- Oficina Asesora de Planeación</t>
  </si>
  <si>
    <t>- Reporte de monitoreo indicando la materialización del riesgo de Posibilidad de afectación reputacional por resultados no satisfactorios en el avance de la implementación del modelo de Gobierno Abierto de Bogotá en las entidades distritales, debido a errores (fallas o deficiencias) en el seguimiento a los avances y estrategias del modelo de Gobierno abierto en los diferentes sectores y entidades del Distrito.
- Acta con los compromisos adquiridos.
- Correo electrónico solicitando ajustes o precisiones a la información remitida
- Documento de informe de seguimiento al modelo ajustado
- Riesgo de Posibilidad de afectación reputacional por resultados no satisfactorios en el avance de la implementación del modelo de Gobierno Abierto de Bogotá en las entidades distritales, debido a errores (fallas o deficiencias) en el seguimiento a los avances y estrategias del modelo de Gobierno abierto en los diferentes sectores y entidades del Distrito., actualizado.</t>
  </si>
  <si>
    <t>Se ajusta el nombre del riesgo
Se ajusta la calificación de la probabilidad y las perspectivas de impacto.
Se ajusta la explicación de la valoración obtenida antes de controles.
Se ajustan los controles preventivos y detectivos, se incorporan los controles definidos en el procedimiento Formulación y seguimiento al Plan de Acción General de Gobierno Abierto de Bogotá (4202000-PR-101).
Se ajustan los controles correctivos acorde con las acciones de contingencia definidas.
Se ajusta la explicación de la valoración obtenida después de controles.
Se cambia la opción de manejo del riesgo a “Aceptar”.
Se ajustan las acciones de contingencia frente a la materialización del riesgo.</t>
  </si>
  <si>
    <t>Sara Paola Rivera</t>
  </si>
  <si>
    <t>CONTROL DE CAMBIOS
Conforme al memorando 3-2022-34240 del 2 de diciembre de 2022, se realizó el cargue de este riesgo en DARUMA con las siguientes novedades: 
•	Aspectos: Identificación del riesgo, análisis antes de controles, análisis de controles y tratamiento del riesgo
•	Cambios: Se cambia la fuente del riesgo de "Proyecto de inversión" a "Gestión de procesos". Se actualiza el contexto de la gestión del proceso, de acuerdo con las actividades definidas en el proceso Gobierno abierto y relacionamiento con la ciudadanía. Se actualizan las causas internas, externas efectos según el análisis DOFA del nuevo proceso. Se realiza la valoración del riesgo antes de controles por "exposición”, teniendo en cuenta el cambio generado en  la fuente del riesgo. Se ajustan los controles correctivos acorde con el nombre del nuevo proceso. Se define acción de tratamiento para fortalecer la gestión del riesgo. Se ajustan las acciones de contingencia acorde con el nombre del nuevo proceso.
•	Memorando:</t>
  </si>
  <si>
    <t>Formular, implementar y realizar seguimiento a las estrategias, lineamientos y proyectos en materia gobierno abierto y la transformación digital
(Propósito): Implementar un modelo de Gobierno Abierto de Bogotá que promueva una relación democrática, incluyente, accesible y transparente con la ciudadanía.</t>
  </si>
  <si>
    <t>Posibilidad de afectación reputacional por no lograr fortalecer la administración y la gestión pública distrital a través del modelo de Gobierno Abierto, debido a errores (fallas o deficiencias) en el acompañamiento y asesoramiento metodológico a las entidades distritales con el fin de garantizar la correcta implementación del modelo de gobierno abierto.</t>
  </si>
  <si>
    <t xml:space="preserve">- Insuficiencia de estrategias institucionales para ejercer la democracia digital, el control social y el aprovechamiento de información pública, en el marco de la transparencia, la colaboración y la participación.
- Descentralización de la información distrital relacionada con los pilares de gobierno abierto.
</t>
  </si>
  <si>
    <t>El proceso estima que el riesgo se ubica en una zona moderada, debido a que la frecuencia con la que se realizó la actividad clave asociada al riesgo fue treinta y siete (37) veces en el último año, sin embargo, ante su materialización podrían presentarse afectaciones para el proceso en cuanto a imagen y cumplimiento.</t>
  </si>
  <si>
    <t>El proceso estima que el riesgo se ubica en una zona moderado, debido a que los controles establecidos son los adecuados y la calificación de los criterios es satisfactoria, ubicando el riesgo en la escala de probabilidad  baja con un impacto menor, y ante su materialización, podrían disminuirse los efectos, aplicando las acciones de contingencia.</t>
  </si>
  <si>
    <t xml:space="preserve">- Actualizar el procedimiento "Formulación y seguimiento al Plan de Acción General de Gobierno Abierto de Bogotá (4202000-PR-101)", con el fin de documentar el control relacionado con: 1 El procedimiento Formulación y seguimiento al Plan de Acción General de Gobierno Abierto de Bogotá 4202000-PR-101 indica que el Profesional del proyecto de inversión 7869 “implementación del modelo de gobierno abierto, accesible e incluyente de Bogotá”, autorizado(a) por el Asesor del despacho asignado al proyecto de inversión 7869 “implementación del modelo de gobierno abierto, accesible e incluyente de Bogotá”, cada vez que identifica la necesidad de realizar acompañamiento y/o asesoramiento metodológico verifica que se encuentra enmarcado dentro de los pilares de Gobierno Abierto de Bogotá. La(s) fuente(s) de información utilizadas es(son) la directiva 005 de 2020 y la matriz de acciones de gobierno abierto a implementar_4202000-FT-1305. En caso de evidenciar observaciones, desviaciones o diferencias, se realiza gestión con la entidad responsable del acompañamiento y se programa con la entidad la asesoría. De lo contrario, se envía citación para la programación del acompañamiento. Tipo: Preventivo Implementación: Manual
- Definir el(los) control(es) de tipo preventivo, detectivo y/o correctivo que se requiera para disminuir la calificación de la probabilidad y/o impacto del riesgo "Posibilidad de afectación reputacional por no lograr fortalecer la administración y la gestión pública distrital a través del modelo de Gobierno Abierto, debido a errores (fallas o deficiencias) en el acompañamiento y asesoramiento metodológico a las entidades distritales con el fin de garantizar la correcta implementación del modelo de gobierno abierto".
</t>
  </si>
  <si>
    <t xml:space="preserve">- Asesor GAB
- Asesor GAB
</t>
  </si>
  <si>
    <t xml:space="preserve">30/04/2024
31/05/2024
</t>
  </si>
  <si>
    <t>- Reportar el riesgo materializado de Posibilidad de afectación reputacional por no lograr fortalecer la administración y la gestión pública distrital a través del modelo de Gobierno Abierto, debido a errores (fallas o deficiencias) en el acompañamiento y asesoramiento metodológico a las entidades distritales con el fin de garantizar la correcta implementación del modelo de gobierno abierto. en el informe de monitoreo a la Oficina Asesora de Planeación.
- Verificar la necesidad de aclaración, ajustes o precisiones al documento estratégico
- Verificar que se realizaron las acciones pertinentes
- Actualizar el riesgo Posibilidad de afectación reputacional por no lograr fortalecer la administración y la gestión pública distrital a través del modelo de Gobierno Abierto, debido a errores (fallas o deficiencias) en el acompañamiento y asesoramiento metodológico a las entidades distritales con el fin de garantizar la correcta implementación del modelo de gobierno abierto.</t>
  </si>
  <si>
    <t>- Oficina Asesora de Planeación
- Gerente del Proyecto   
- Gerente del Proyecto   
- Oficina Asesora de Planeación</t>
  </si>
  <si>
    <t>- Reporte de monitoreo indicando la materialización del riesgo de Posibilidad de afectación reputacional por no lograr fortalecer la administración y la gestión pública distrital a través del modelo de Gobierno Abierto, debido a errores (fallas o deficiencias) en el acompañamiento y asesoramiento metodológico a las entidades distritales con el fin de garantizar la correcta implementación del modelo de gobierno abierto.
- Acta de reunión en donde se identifiquen en los compromisos las acciones a tomar
- Documento de informe de seguimiento al modelo ajustado
- Riesgo de Posibilidad de afectación reputacional por no lograr fortalecer la administración y la gestión pública distrital a través del modelo de Gobierno Abierto, debido a errores (fallas o deficiencias) en el acompañamiento y asesoramiento metodológico a las entidades distritales con el fin de garantizar la correcta implementación del modelo de gobierno abierto., actualizado.</t>
  </si>
  <si>
    <t>Se ajusta el nombre del riesgo
Se ajusta la calificación de la probabilidad y las perspectivas de impacto.
Se ajusta la explicación de la valoración obtenida antes de controles.
Se ajustan los controles preventivos y detectivos, se incorporar los controles definidos en el procedimiento Formulación y seguimiento al Plan de Acción General de Gobierno Abierto de Bogotá (4202000-PR-101).
Se ajustan los controles correctivos acorde con las acciones de contingencia definidas.
Se ajusta la explicación de la valoración obtenida después de controles.
Se cambia la opción de manejo del riesgo a “Aceptar”.
Se definen acciones de tratamiento 
Se ajustan las acciones de contingencia frente a la materialización del riesgo.</t>
  </si>
  <si>
    <t>CONTROL DE CAMBIOS
Conforme al memorando 3-2022-34240 del 2 de diciembre de 2022, se realizó el cargue de este riesgo en DARUMA con las siguientes novedades: 
•	Aspectos: Identificación del riesgo, análisis antes de controles, análisis de controles y tratamiento del riesgo
•	Cambios: Se cambia la fuente del riesgo de "Proyecto de inversión" a "Gestión de procesos". Se actualiza el contexto de la gestión del proceso, de acuerdo con las actividades definidas en el proceso Gobierno abierto y relacionamiento con la ciudadanía. Se actualizan las causas internas, externas efectos según el análisis DOFA del nuevo proceso. Se realiza la valoración del riesgo antes de controles por "exposición”, teniendo en cuenta el cambio generado en la fuente del riesgo. Se ajustan los controles correctivos acorde con el nombre del nuevo proceso. Se define acción de tratamiento para fortalecer la gestión del riesgo. Se ajustan las acciones de contingencia acorde con el nombre del nuevo proceso.
•	Memorando:</t>
  </si>
  <si>
    <t>Formular, implementar y realizar seguimiento a las estrategias, lineamientos y proyectos en materia gobierno abierto y la transformación digital
(Componente): Documentos de lineamientos técnicos elaborados</t>
  </si>
  <si>
    <t>Posibilidad de afectación reputacional por resultados no satisfactorios en el avance de la implementación del modelo de Gobierno Abierto de Bogotá en las entidades distritales, debido errores (fallas o deficiencias) en las orientaciones brindadas a las entidades, para la elaboración de guías, lineamientos y manuales que permitan la implementación de los pilares del modelo de gobierno abierto</t>
  </si>
  <si>
    <t>El proceso estima que el riesgo se ubica en una zona moderada, debido a que la frecuencia con la que se realizó la actividad clave asociada al riesgo fue dos (2) vez en el último año, sin embargo, ante su materialización podrían presentarse afectaciones para el proceso en cuanto a imagen y cumplimiento.</t>
  </si>
  <si>
    <t xml:space="preserve">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 </t>
  </si>
  <si>
    <t xml:space="preserve">01/06/2024
30/04/2024
</t>
  </si>
  <si>
    <t>- Reportar el riesgo materializado de Posibilidad de afectación reputacional por resultados no satisfactorios en el avance de la implementación del modelo de Gobierno Abierto de Bogotá en las entidades distritales, debido errores (fallas o deficiencias) en las orientaciones brindadas a las entidades, para la elaboración de guías, lineamientos y manuales que permitan la implementación de los pilares del modelo de gobierno abierto en el informe de monitoreo a la Oficina Asesora de Planeación.
- Verificar el seguimiento con la entidad distrital asociada
- Solicitar ajustes o precisiones a la información 
- Verificar que se realizaron los ajustes de modificación del seguimiento
- Actualizar el riesgo Posibilidad de afectación reputacional por resultados no satisfactorios en el avance de la implementación del modelo de Gobierno Abierto de Bogotá en las entidades distritales, debido errores (fallas o deficiencias) en las orientaciones brindadas a las entidades, para la elaboración de guías, lineamientos y manuales que permitan la implementación de los pilares del modelo de gobierno abierto</t>
  </si>
  <si>
    <t>- Reporte de monitoreo indicando la materialización del riesgo de Posibilidad de afectación reputacional por resultados no satisfactorios en el avance de la implementación del modelo de Gobierno Abierto de Bogotá en las entidades distritales, debido errores (fallas o deficiencias) en las orientaciones brindadas a las entidades, para la elaboración de guías, lineamientos y manuales que permitan la implementación de los pilares del modelo de gobierno abierto
- Acta con los compromisos adquiridos.
- Correo electrónico solicitando ajustes o precisiones a la información remitida
- Documento de informe de seguimiento al modelo ajustado
- Riesgo de Posibilidad de afectación reputacional por resultados no satisfactorios en el avance de la implementación del modelo de Gobierno Abierto de Bogotá en las entidades distritales, debido errores (fallas o deficiencias) en las orientaciones brindadas a las entidades, para la elaboración de guías, lineamientos y manuales que permitan la implementación de los pilares del modelo de gobierno abierto, actualizado.</t>
  </si>
  <si>
    <t>Se ajusta el nombre del riesgo
Se ajusta la calificación de la probabilidad y las perspectivas de impacto.
Se ajusta la explicación de la valoración obtenida antes de controles.
Se ajustan los controles preventivos y detectivos, se incorporar los controles definidos en el procedimiento Formulación y seguimiento al Plan de Acción General de Gobierno Abierto de Bogotá (4202000-PR-101).
Se ajustan los controles correctivos acorde con las acciones de contingencia definidas.
Se ajusta la explicación de la valoración obtenida después de controles.
Se cambia la opción de manejo del riesgo a “Aceptar”.
Se definió acción de tratamiento
Se ajustan las acciones de contingencia frente a la materialización del riesgo.</t>
  </si>
  <si>
    <t>Paz, Víctimas y Reconciliación</t>
  </si>
  <si>
    <t>Gestionar políticas, programas y estrategias dirigidas a las víctimas, población en proceso de reintegración, reincorporación y ciudadanía en general por medio de la asistencia, atención, reparación, y acciones de memoria, reconciliación y construcción de paz territorial con el propósito de avanzar en la consolidación de Bogotá como epicentro de paz y reconciliación.</t>
  </si>
  <si>
    <t>Inicia con la identificación de necesidades, lineamientos y formulación o implementación de políticas, programas y estrategias dirigidas a víctimas del conflicto armado interno, población en proceso de reintegración, reincorporación y ciudadanía en general, continúa con la ejecución de acciones de asistencia, atención, reparación, memoria, reconciliación, construcción de paz territorial y coordinación interinstitucional; y finaliza con el seguimiento de estas.</t>
  </si>
  <si>
    <t>Otorgar medidas de ayuda o atención humanitaria inmediata para atender las necesidades básicas de la población victima que llega a la ciudad de Bogotá en condiciones de vulnerabilidad acentuada derivada de los hechos victimizantes ocurridos.
Fase (actividad): Gestionar el funcionamiento administrativo y operativo para el otorgamiento de la ayuda humanitaria.</t>
  </si>
  <si>
    <t>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t>
  </si>
  <si>
    <t xml:space="preserve">- Falta de integridad del funcionario.
- Existencia de intereses personales del funcionario.
- Abuso de la condición de servidor público a través de la solicitud y/o aceptación de dádivas.
- Uso indebido de usuarios asignados en el sistema de información.
</t>
  </si>
  <si>
    <t xml:space="preserve">- Intereses particulares de las personas que requieren la ayuda humanitaria.
- Las exigencias de los clientes se basan en aspectos subjetivos, fuera del contexto del proceso y de la Entidad.
- Presiones o motivaciones individuales, sociales o colectivas, que inciten a realizar conductas contrarias al deber ser.
</t>
  </si>
  <si>
    <t xml:space="preserve">- Favorabilidad para sí mismo o para un tercero en la entrega y/o prestación de un bien, trámite y/o servicio.
- Pérdida de legitimidad de la Administración Distrital.
- Percepción negativa de la ciudadanía frente a la entidad.
- Generación de reprocesos y desgaste administrativo.
- Investigaciones disciplinarias, fiscales y/o penales.
- Afectación de la igualdad de los ciudadanos para hacer uso de sus derechos.
- Afectación del presupuesto asignado para el otorgamiento de atención o ayuda humanitaria inmediata.
</t>
  </si>
  <si>
    <t>1. Implementar estrategias y acciones que aporten a la construcción de la paz, la reparación, la memoria y la reconciliación en Bogotá región.</t>
  </si>
  <si>
    <t xml:space="preserve">- Otorgamiento de la ayuda humanitaria inmediata
</t>
  </si>
  <si>
    <t>7871 Construcción de Bogotá-región como territorio de paz para las víctimas y la reconciliación</t>
  </si>
  <si>
    <t>El proceso estima que el riesgo se ubica en una zona alta, debido a que los controles establecidos son los adecuados y la calificación de los criterios es satisfactoria, ubicando el riesgo en la escala de probabilidad más baja con un impacto leve, y ante su materialización, podrían disminuirse los efectos, aplicando las acciones de contingencia.</t>
  </si>
  <si>
    <t xml:space="preserve">- Implementar un plan de fortalecimiento trimestral a todo el personal, de planta y contratistas, que intervienen en el procedimiento de otorgamiento de ayuda o atención humanitaria inmediata al interior de la Dirección de Reparación Integral, con el objetivo de robustecer conocimientos en aspectos penales, fiscales y disciplinarios y sus consecuencias, por incurrir en actos de corrupción. 
</t>
  </si>
  <si>
    <t xml:space="preserve">- Directora de Reparación Integral
</t>
  </si>
  <si>
    <t>-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
- Si el conocimiento de la situación es inmediata, 
1. Comunicarse con el apoyo de la supervisión del operador de la AHÍ (Según sea el caso) y detener temporalmente la entrega.
2. Realizar nueva evaluación de vulnerabilidad por parte de otro profesional; Si no aplica, se realiza revocatoria directa del otorgamiento inicial.
- Si el conocimiento de la situación es espaciado en el Tiempo:
1. Solicitar información sobre lo ocurrido al profesional que otorga, al que revisa y al que aprueba la medida sobre lo sucedido.
2. activar ruta con el equipo jurídico de la OACPVR, con el fin de realizar el análisis del caso y gestionar las acciones según concepto jurídico
- Actualizar el riesgo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t>
  </si>
  <si>
    <t>- Oficina Alta Consejería de Paz, Víctimas y Reconciliación
- Profesional Universitario y/o especializado Oficina Alta Consejería de Paz, Victimas y Reconciliación
- Profesional Universitario y/o especializado Oficina Alta Consejería de Paz, Victimas y Reconciliación
- Oficina Alta Consejería de Paz, Víctimas y Reconciliación</t>
  </si>
  <si>
    <t>-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
- Comunicación del caso con el operador. (Correo electrónico)
- Comunicación del caso con el operador. (Correo electrónico)
- Riesgo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actualizado.</t>
  </si>
  <si>
    <t>Identificación del riesgo
Análisis antes de controles
Establecimiento de controles
Tratamiento del riesgo</t>
  </si>
  <si>
    <t>Se ajustan los controles, de acuerdo a la actualización del procedimiento 4130000-PR-315 “Otorgar ayuda o atención humanitaria inmediata”
Se ajustan las causas, y se define la acción de tratamiento 2024.</t>
  </si>
  <si>
    <t>Diana Carolina Cárdenas Clavijo</t>
  </si>
  <si>
    <t>Diego Fernando Peña</t>
  </si>
  <si>
    <t>CREADO
Paz, Víctimas y Reconciliacióna_2023</t>
  </si>
  <si>
    <t>CONTROL DE CAMBIOS
Conforme al memorando 3-2022-34996 del 9 de diciembre de 2022, se realizó el cargue de este riesgo en DARUMA con las siguientes novedades: 
•	Aspectos: Identificación del riesgo y análisis de controles
•	Cambios: Se ajustan los controles, de acuerdo a la actualización del procedimiento. Se actualiza el nombre del proceso al cual está asociado el riesgo.
•	Memorando:</t>
  </si>
  <si>
    <t>Otorgar medidas de ayuda o atención humanitaria inmediata para atender las necesidades básicas de la población victima que llega a la ciudad de Bogotá en condiciones de vulnerabilidad acentuada derivada de los hechos victimizantes ocurridos.
Fase (componente): Servicio de ayuda humanitaria.</t>
  </si>
  <si>
    <t>Posibilidad de afectación económica (o presupuestal) por sanción de un ente de control, debido a fallas o deficiencias en el otorgamiento de la Atención o Ayuda Humanitaria Inmediata</t>
  </si>
  <si>
    <t xml:space="preserve">- Deficiencia en los conocimientos del profesional que realiza la valoración para el otorgamiento de atención o ayuda humanitaria inmediata.
- Inadecuada aplicación del procedimiento y los documentos técnicos asociados.
- Inexistencia de restricciones en la evaluación de criterios de otorgamiento de ayuda o asistencia humanitaria en el sistema de información.
</t>
  </si>
  <si>
    <t xml:space="preserve">- La población que solicita el otorgamiento de atención o ayuda humanitaria omite información o brinda información imprecisa.
- Influencia por parte de terceros para suministrar información inadecuada en la solicitud de otorgamiento de atención o ayuda humanitaria.
- Información desactualizada en los sistemas de información del distrito y la nación.
- Debido a la situación de inmediatez que dicta la ley 1448 de 2011, no es posible realizar un análisis detallado de la solicitud.
- Debido a la prohibición expresa de la Corte Constitucional frente a la negación en el otorgamiento de atención o ayuda humanitaria inmediata basada en fuentes de información externa, debido a la desactualización de los sistemas de información del distrito y la nación (Auto 099 de 2013 - Seguimiento sentencia T-025 de 2004).
</t>
  </si>
  <si>
    <t xml:space="preserve">- Vulneración de los derechos a la población víctima del conflicto armado.
- Investigaciones disciplinarias por parte de los organismos de control.
- afectación en la imagen institucional.
- Sanciones económicas a la Secretaria General.
- Indebida ejecución de los recursos asociados al otorgamiento de atención o ayuda humanitaria inmediata.
</t>
  </si>
  <si>
    <t>El proceso estima que el riesgo inherente se ubica en la zona alta, debido a que la frecuencia con la que se realiza la actividad clave asociada al riesgo se presenta 25.964 veces al año, sin embargo, ante su materialización, podría presentarse afectaciones económicas clasificadas en la categoría menor en la entrega de medidas de ayuda humanitaria.</t>
  </si>
  <si>
    <t>- Reportar el riesgo materializado de Posibilidad de afectación económica (o presupuestal) por sanción de un ente de control, debido a fallas o deficiencias en el otorgamiento de la Atención o Ayuda Humanitaria Inmediata en el informe de monitoreo a la Oficina Asesora de Planeación.
- Si el conocimiento de la situación es inmediata, 
1. Comunicarse con el apoyo de la supervisión del operador de la AHÍ (Según sea el caso) y detener temporalmente la entrega.
2. Realizar nueva evaluación de vulnerabilidad por parte de otro profesional; Si no aplica, se realiza revocatoria directa del otorgamiento inicial.
- Si el conocimiento de la situación es espaciado en el Tiempo:
1. Solicitar información sobre lo ocurrido al profesional que otorga, al que revisa y al que aprueba la medida sobre lo sucedido.
2. activar ruta con el equipo jurídico de la Dirección.
- Si el conocimiento de la situación es espaciado en el Tiempo:
1. De acuerdo al concepto del equipo jurídico de la Dirección, se realizan las acciones establecidas.
2. Si el equipo jurídico de la Dirección lo cree pertinente, el caso se escala al equipo jurídico de la Alta Consejería de Paz, Víctimas y Reconciliación para que realice un segundo análisis del caso e informe las acciones a seguir.
- Actualizar el riesgo Posibilidad de afectación económica (o presupuestal) por sanción de un ente de control, debido a fallas o deficiencias en el otorgamiento de la Atención o Ayuda Humanitaria Inmediata</t>
  </si>
  <si>
    <t>- Oficina Alta Consejería de Paz, Víctimas y Reconciliación
- Profesional Universitario y/o especializado Oficina Alta Consejería de Paz, Victimas y Reconciliación
- Profesional Universitario y/o especializado Oficina Alta Consejería de Paz, Victimas y Reconciliación
- Profesional Universitario y/o especializado Oficina Alta Consejería de Paz, Victimas y Reconciliación
- Oficina Alta Consejería de Paz, Víctimas y Reconciliación</t>
  </si>
  <si>
    <t>- Reporte de monitoreo indicando la materialización del riesgo de Posibilidad de afectación económica (o presupuestal) por sanción de un ente de control, debido a fallas o deficiencias en el otorgamiento de la Atención o Ayuda Humanitaria Inmediata
- Comunicación del caso con el operador. (Correo electrónico)
- Comunicación del caso con el operador. (Correo electrónico)
- Comunicación con el profesional (Correo Electrónico)
- Riesgo de Posibilidad de afectación económica (o presupuestal) por sanción de un ente de control, debido a fallas o deficiencias en el otorgamiento de la Atención o Ayuda Humanitaria Inmediata, actualizado.</t>
  </si>
  <si>
    <t>Se ajustan los controles, de acuerdo a la actualización del procedimiento 4130000-PR-315 “Otorgar ayuda o atención humanitaria inmediata”
Se ajustan las causas, y se define la acción de tratamiento 2024.
Se ajusta el valor de la exposición a 25,964 ayudas o atención humanitarias</t>
  </si>
  <si>
    <t>Coordinar la formulación, seguimiento y actualización del Plan Distrital y sus planes conexos en el marco de la política pública de víctimas en Bogotá.
Fase (propósito): Mejorar la integración de las acciones, servicios y escenarios que den respuesta a las obligaciones derivadas de la Ley para las víctimas, el Acuerdo de Paz, y los demás compromisos Distritales en materia de memoria, paz, y reconciliación.</t>
  </si>
  <si>
    <t>Posibilidad de afectación reputacional por bajo nivel de implementación de la Política Pública de Víctimas en el Distrito Capital, debido a deficiencias en el seguimiento a la implementación del Plan de Acción Distrital a través del SDARIV</t>
  </si>
  <si>
    <t xml:space="preserve">- Dificultades en la articulación y coordinación de los grupos internos para el cumplimiento de objetivos y metas.
</t>
  </si>
  <si>
    <t xml:space="preserve">- Entrega de información incompleta, insuficiente por parte de las entidades que conforman el SDARIV.
- Deficiente oferta institucional y presupuesto por parte de las entidades para la implementación de la Política Pública de Víctimas.
- Ausencia de regulación a nivel nacional que oriente a las entidades territoriales sobre el proceso de seguimiento a la implementación de la política publica de víctimas 
</t>
  </si>
  <si>
    <t xml:space="preserve">- Ausencia de información sobre la implementación de la Política Pública de Víctimas en el Distrito que dificulta la toma de decisiones acertadas.
- Que la política pública de víctimas no contribuya al goce efectivo de derechos de la población.
- Incumplimiento por parte de las entidades en relación a los compromisos adquiridos en el Plan Distrital de Desarrollo y el Plan de Acción Distrital.
- Contribución insuficiente por parte Distrito Capital en los procesos de seguimiento y evaluación que realiza el orden nacional frente al cumplimiento de la Política Pública de Víctimas  
</t>
  </si>
  <si>
    <t>El proceso estima que el riesgo inherente se ubica en la zona moderada, debido a que la frecuencia con la que se realiza la actividad clave asociada al riesgo es trimestral, sin embargo, ante su materialización, podría presentarse afectaciones en la imagen.</t>
  </si>
  <si>
    <t xml:space="preserve">
El proceso estima que el riesgo se ubica en una zona baja, debido a que los controles establecidos son los adecuados y la calificación de los criterios es satisfactoria, ubicando el riesgo en la escala de probabilidad más baja, y ante su materialización, podrían disminuirse los efectos, aplicando las acciones de contingencia.
</t>
  </si>
  <si>
    <t>- Reportar el riesgo materializado de Posibilidad de afectación reputacional por bajo nivel de implementación de la Política Pública de Víctimas en el Distrito Capital, debido a deficiencias en el seguimiento a la implementación del Plan de Acción Distrital a través del SDARIV en el informe de monitoreo a la Oficina Asesora de Planeación.
- Se debe citar un Comité de Justicia Transicional o subcomités extraordinario de seguimiento, según sea el caso para evaluar el impacto de las decisiones tomadas en instancias anteriores           
- Identificar las entidades y metas que tienen un bajo nivel de ejecución física y presupuestal con el objetivo de generar alertas y realizar acompañamiento técnico que promueva la adecuada implementación de la oferta dispuesta en el Plan de Acción Distrital.
- Generar trimestralmente un informe de implementación que de cuenta del porcentaje de avance físico y presupuestal del Plan de Acción Distrital, por cada una de las entidades del SDARIV y de los componentes de la política pública de victimas. 
- Actualizar el riesgo Posibilidad de afectación reputacional por bajo nivel de implementación de la Política Pública de Víctimas en el Distrito Capital, debido a deficiencias en el seguimiento a la implementación del Plan de Acción Distrital a través del SDARIV</t>
  </si>
  <si>
    <t>- Oficina Alta Consejería de Paz, Víctimas y Reconciliación
- Profesional universitario y/o especializado de la Oficina Alta Consejería de Paz, Víctimas y Reconciliación
- Profesional universitario y/o especializado de la Oficina Alta Consejería de Paz, Víctimas y Reconciliación
- Profesional universitario y/o especializado  de la Oficina Alta Consejería de Paz, Víctimas y Reconciliación
- Oficina Alta Consejería de Paz, Víctimas y Reconciliación</t>
  </si>
  <si>
    <t>- Reporte de monitoreo indicando la materialización del riesgo de Posibilidad de afectación reputacional por bajo nivel de implementación de la Política Pública de Víctimas en el Distrito Capital, debido a deficiencias en el seguimiento a la implementación del Plan de Acción Distrital a través del SDARIV
- Evidencia de Reunión
Listado de Asistencia
- Oficios enviados a las entidades - Actas de asistencia técnica.
- Informe trimestral del PAD
- Riesgo de Posibilidad de afectación reputacional por bajo nivel de implementación de la Política Pública de Víctimas en el Distrito Capital, debido a deficiencias en el seguimiento a la implementación del Plan de Acción Distrital a través del SDARIV, actualizado.</t>
  </si>
  <si>
    <t xml:space="preserve">
Se ajustan las causas internas del riesgo
</t>
  </si>
  <si>
    <t>CONTROL DE CAMBIOS
Conforme al memorando 3-2022-34996 del 9 de diciembre de 2022, se realizó el cargue de este riesgo en DARUMA con las siguientes novedades: 
•	Aspectos: Identificación del riesgo, análisis de controles y tratamiento del riesgo
•	Cambios: Se ajustan los controles, de acuerdo a la actualización del procedimiento. Se actualiza el nombre del proceso al cual está asociado el riesgo. Se formula la acción de tratamiento a 2023.
•	Memorando:</t>
  </si>
  <si>
    <t>Fortalecer las capacidades institucionales para una Gestión pública efectiva y articulada, orientada a la generación de valor público para los grupos de interés.</t>
  </si>
  <si>
    <t>1. Fortalecer el Sistema de coordinación y articulación institucional interna y externa.
2. Posicionar la gestión pública distrital a través de la gestión del conocimiento y la innovación.
3. Fortalecer la gestión y desempeño para generar valor púbico en nuestros grupos de interés.
4. Afianzar la transparencia para mayor efectividad en la gestión pública distrital.</t>
  </si>
  <si>
    <t>Subsecretaria Distrital de Fortalecimiento Institucional</t>
  </si>
  <si>
    <t>Desarrollo y fortalecimiento institucional</t>
  </si>
  <si>
    <t>Fase (propósito): Fortalecer las capacidades institucionales para una Gestión pública efectiva y articulada, orientada a la generación de valor público para los grupos de interés</t>
  </si>
  <si>
    <t>Posibilidad de afectación reputacional por pérdida de la credibilidad ante las entidades y organismos distritales, debido a fallas al estructurar, articular y orientar la implementación de estrategias</t>
  </si>
  <si>
    <t>Operacionales</t>
  </si>
  <si>
    <t xml:space="preserve">- Falta articulación entre las diferentes herramientas en las que están contenidos los productos y servicios.
- Elementos de actividades actuales no contemplados en el modelo de operación.
- Debilidades en la comunicación clara y unificada en diferentes niveles de la entidad.
- Dificultades en la transferencia de conocimiento entre los servidores que se vinculan y retiran de la entidad.
- Alta rotación de personal generando retrasos en la curva de aprendizaje.
</t>
  </si>
  <si>
    <t xml:space="preserve">- Cambios de administración, no continuidad en los procesos. 
- Recorte de recursos financieros que impiden las ejecución de metas establecidas en el cuatrienio.
- Dificultades en la coordinación de las diferentes secretarias para la prestación de servicios públicos o ejecución de programas, así como la articulación con Entidades del orden nacional
- Constante actualización de directrices Nacionales y Distritales que no surten suficientes procesos de socialización. 
- Dificultades en la coordinación de las diferentes secretarias para la prestación de servicios públicos o ejecución de programas, así como la articulación con Entidades del orden nacional
</t>
  </si>
  <si>
    <t xml:space="preserve">- Menores asignaciones presupuestales por la no ejecución del presupuesto asignado al proyecto
- Perjuicio de la imagen institucional frente a parámetros en la calidad de los servicios prestados, su oportunidad y eficacia de cara a los grupos de valor e interés.
</t>
  </si>
  <si>
    <t>Se determina un nivel de posibilidad (3) media de riesgo inherente  pues del propósito depende el enfoque de las estrategias del proyecto.  El impacto (3) moderado obedece a que de presentarse generaría incumplimiento en las metas establecidas</t>
  </si>
  <si>
    <t>Se determina un nivel de posibilidad (1) de riesgo residual  debido a  las instancias de seguimiento con que cuenta la Secretaría General y los controles de la gerencia del proyecto.  El impacto Menor (2) obedece a que de presentarse generaría incumplimiento en las metas establecidas.</t>
  </si>
  <si>
    <t>- Reportar el riesgo materializado de Posibilidad de afectación reputacional por pérdida de la credibilidad ante las entidades y organismos distritales, debido a fallas al estructurar, articular y orientar la implementación de estrategias en el informe de monitoreo a la Oficina Asesora de Planeación.
- Revisar y/o establecer cambios en las estrategias con  el fin de subsanar las desviaciones encontradas, en el marco del procedimiento 4202000-PR-348 Formulación, programación y seguimiento a los proyectos de inversión.
- Verificar el avance físico en magnitud y presupuesto de las metas del proyectos de inversión y procederán a actualizar los planes, alcances o estrategias que correspondan para garantizar el cumplimiento de las metas,  enmarcados en la funciones de los Subcomités de autocontrol.
- Actualizar el riesgo Posibilidad de afectación reputacional por pérdida de la credibilidad ante las entidades y organismos distritales, debido a fallas al estructurar, articular y orientar la implementación de estrategias</t>
  </si>
  <si>
    <t>- Subsecretaria Distrital de Fortalecimiento Institucional
- Gerente del Proyecto
- Gerente del Proyecto
- Subsecretaria Distrital de Fortalecimiento Institucional</t>
  </si>
  <si>
    <t>- Reporte de monitoreo indicando la materialización del riesgo de Posibilidad de afectación reputacional por pérdida de la credibilidad ante las entidades y organismos distritales, debido a fallas al estructurar, articular y orientar la implementación de estrategias
- Modificación a la programación del proyecto - Hoja de Vida de meta o indicador
- Modificación a la programación del proyecto - Hoja de Vida de meta o indicador
- Riesgo de Posibilidad de afectación reputacional por pérdida de la credibilidad ante las entidades y organismos distritales, debido a fallas al estructurar, articular y orientar la implementación de estrategias, actualizado.</t>
  </si>
  <si>
    <t>Se revisa el riesgo y se mantienen las características e información como propuesta año 2024.</t>
  </si>
  <si>
    <t xml:space="preserve">Fredy Alexander Castañeda </t>
  </si>
  <si>
    <t>Gloria Patricia Rincón</t>
  </si>
  <si>
    <t>CREADO
7868 Desarrollo Institucional para una Gestión Pública Eficiente_2023</t>
  </si>
  <si>
    <t>CONTROL DE CAMBIOS
Conforme al memorando 3-2022-34191 del 2 de diciembre de 2022, se realizó el cargue de este riesgo en DARUMA con las siguientes novedades: 
•	Aspectos: Análisis de controles
•	Cambios: Actualización en la redacción de los riesgos del proyecto e identificación de tipo de controles.
•	Memorando:</t>
  </si>
  <si>
    <t>Fase (componente): Lineamientos técnicos y asistencia técnica</t>
  </si>
  <si>
    <t>Posibilidad de afectación reputacional por pérdida de confianza de las entidades distritales, debido a que los productos y servicios del proyecto generen impactos adversos en la gestión para las entidades</t>
  </si>
  <si>
    <t xml:space="preserve">- Falta articulación entre las diferentes herramientas en las que están contenidos los productos y servicios.
- Debilidades en la comunicación clara y unificada en diferentes niveles de la entidad.
</t>
  </si>
  <si>
    <t xml:space="preserve">- La no articulación institucional puede llegar ha afectar el desarrollo de una adecuada orientación para que la población victima del conflicto armado y excombatientes conozcan y hagan uso de la oferta institucional 
- Pérdida de credibilidad y de confianza que dificulte el ejercicio de las funciones de la Secretaría General. 
- Recorte de recursos financieros que impiden las ejecución de metas establecidas en el cuatrienio.
</t>
  </si>
  <si>
    <t xml:space="preserve">- Incumplimiento en las metas propuestas en el proyecto de inversión
- Menores asignaciones presupuestales por la no ejecución del presupuesto asignado al proyecto
- Perjuicio de la imagen institucional frente a parámetros en la calidad de los servicios prestados, su oportunidad y eficacia de cara a los grupos de valor e interés.
</t>
  </si>
  <si>
    <t>Se determina un nivel de posibilidad (3) media de riesgo inherente  debido a que la planeación  y productos son el resultado de análisis y viabilidad de las estrategias a implementar que surten varias etapas de revisión y validación.  El impacto Moderado (3) obedece a que de presentarse generaría incumplimiento en las metas establecidas.</t>
  </si>
  <si>
    <t>Se determina un nivel de posibilidad (1) de riesgo residual   muy baja debido a que la planeación  y productos son el resultado de análisis y viabilidad de las estrategias a implementar que surten varias etapas de revisión y validación.  El impacto Menor (2) obedece a que de presentarse generaría incumplimiento en las metas establecidas.</t>
  </si>
  <si>
    <t>- Reportar el riesgo materializado de Posibilidad de afectación reputacional por pérdida de confianza de las entidades distritales, debido a que los productos y servicios del proyecto generen impactos adversos en la gestión para las entidades en el informe de monitoreo a la Oficina Asesora de Planeación.
- Revisar y/o establecer ajustes en los productos de cada una de  las metas, en el marco del procedimiento 4202000-PR-348 Formulación, programación y seguimiento a los proyectos de inversión
- Verificar el avance físico en magnitud  de las metas del proyecto  de inversión y procederán a actualizar los  alcances de productos definidos en cada una de las  metas,  enmarcados en la funciones de los Subcomités de autocontrol
- Actualizar el riesgo Posibilidad de afectación reputacional por pérdida de confianza de las entidades distritales, debido a que los productos y servicios del proyecto generen impactos adversos en la gestión para las entidades</t>
  </si>
  <si>
    <t>- Reporte de monitoreo indicando la materialización del riesgo de Posibilidad de afectación reputacional por pérdida de confianza de las entidades distritales, debido a que los productos y servicios del proyecto generen impactos adversos en la gestión para las entidades
- Modificación a la programación del proyecto - Hoja de Vida de meta o indicado
- Modificación a la programación del proyecto - Hoja de Vida de meta o indicado
- Riesgo de Posibilidad de afectación reputacional por pérdida de confianza de las entidades distritales, debido a que los productos y servicios del proyecto generen impactos adversos en la gestión para las entidades, actualizado.</t>
  </si>
  <si>
    <t>Fases (actividades) del proyecto de inversión:
1. Desarrollar acciones de participación en redes de ciudad, campañas y plataformas de organismos multilaterales.
2. Desarrollar acciones para la sostenibilidad y mejoramiento del desempeño y la gestión pública distrital.
3. Desarrollar acciones tendientes a la tecnificación, productividad y mejoramiento de la Imprenta Distrital.
4. Formular y actualizar lineamientos técnicos archivísticos, estrategias de seguimiento y medición a la implementación de la política archivística en el Distrito Capital.
5. Generar acciones para el aprovechamiento de la información de relacionamiento y la cooperación internacional.
6. Hacer seguimiento al funcionamiento de las instancias de Coordinación.
7. Realizar actividades de los productos del Plan de acción de la política de transparencia y su seguimiento.
8. Realizar las acciones generales de acompañamiento y seguimiento a los proyectos, asuntos y temas estratégicos de la administración distrital.
9. Realizar los diseños requeridos de la Red Distrital de Archivos y la implementación del componente de Archivos Públicos abiertos.
10. Realizar procesos de caracterización, procesamiento, acceso y puesta al servicio del patrimonio documental del Distrito Capital.
11. Realizar seguimiento y evaluación para la gestión del conocimiento y la innovación.
12. Desarrollar instrumentos para formalizar las relaciones con actores internacionales.
13. Desarrollar investigación, promoción, divulgación y pedagogía del patrimonio documental y la memoria histórica de Bogotá.
14. Desarrollar un ecosistema de gestión de conocimiento e innovación.
15. Desarrollar un plan para la consolidación de la gestión de documentos electrónicos de archivo en el Distrito Capital.
16. Desarrollar una estrategia de análisis de información y datos en transparencia para articular las iniciativas de las entidades distritales.
17. Fortalecer el funcionamiento del Sistema de Coordinación Distrital.
18. Implementar el modelo de asistencia técnica focalizada que permita apoyar a las entidades y organismos distritales en la implementación de la política de archivos en el Distrito Capital.
19. Implementar una estrategia de promoción de ciudad a través de la gestión de actividades en Bogotá y en el exterior.
20. Posicionar a la Imprenta Distrital como un aliado estratégico, para visibilizar la gestión, desempeño y transparencia pública.
21. Realizar un programa de Teletrabajo sobre la planta laboral en entidades y organismos distritales.
22. Ejecutar acciones para la negociación, diálogo y concertación sindical en el Distrito Capital.
23. Implementar un plan de relacionamiento y cooperación internacional del distrito.</t>
  </si>
  <si>
    <t>Posibilidad de afectación reputacional por incumplimiento en la ejecución de las actividades del proyecto, debido a una deficiente gestión en la planeación y seguimiento de las metas del proyecto</t>
  </si>
  <si>
    <t xml:space="preserve">- Falta articulación entre las diferentes herramientas en las que están contenidos los productos y servicios.
- Debilidades en la comunicación clara y unificada en diferentes niveles de la entidad.
- Dificultades en la transferencia de conocimiento entre los servidores que se vinculan y retiran de la entidad.
- Alta rotación de personal generando retrasos en la curva de aprendizaje.
</t>
  </si>
  <si>
    <t xml:space="preserve">- La no articulación institucional puede llegar ha afectar el desarrollo de una adecuada orientación para que la población victima del conflicto armado y excombatientes conozcan y hagan uso de la oferta institucional 
</t>
  </si>
  <si>
    <t xml:space="preserve">- Incumplimiento en las metas propuestas en el proyecto de inversión
</t>
  </si>
  <si>
    <t>Se determina un nivel de posibilidad (2) baja de riesgo inherente  debido a que se realiza seguimiento mensual a  la ejecución de actividades y de ser necesario se presentan modificaciones.  El impacto Moderado (3) obedece a que de presentarse generaría incumplimiento en las metas establecidas.</t>
  </si>
  <si>
    <t>Se determina un nivel de posibilidad (1) baja de riesgo residual debido a que se realiza seguimiento mensual a  la ejecución de actividades y de ser necesario se presentan modificaciones.  El impacto Menor (2) obedece a que de presentarse generaría incumplimiento en las metas establecidas</t>
  </si>
  <si>
    <t>- Reportar el riesgo materializado de Posibilidad de afectación reputacional por incumplimiento en la ejecución de las actividades del proyecto, debido a una deficiente gestión en la planeación y seguimiento de las metas del proyecto en el informe de monitoreo a la Oficina Asesora de Planeación.
- Revisar y/o establecer ajustes en los planes de trabajo de cada una de las metas proyecto de inversión en el marco del procedimiento 4202000-PR-348 Formulación, programación y seguimiento a los proyectos de inversión.
- Verificar el avance físico en magnitud y presupuesto de las metas del proyectos de inversión y procederán a actualizar los planes de cada de una de las metas..
- Actualizar el riesgo Posibilidad de afectación reputacional por incumplimiento en la ejecución de las actividades del proyecto, debido a una deficiente gestión en la planeación y seguimiento de las metas del proyecto</t>
  </si>
  <si>
    <t>- Reporte de monitoreo indicando la materialización del riesgo de Posibilidad de afectación reputacional por incumplimiento en la ejecución de las actividades del proyecto, debido a una deficiente gestión en la planeación y seguimiento de las metas del proyecto
- Modificación a la programación del proyecto - Hoja de Vida de meta o indicado
- Modificación a la programación del proyecto - Hoja de Vida de meta o indicado
- Riesgo de Posibilidad de afectación reputacional por incumplimiento en la ejecución de las actividades del proyecto, debido a una deficiente gestión en la planeación y seguimiento de las metas del proyecto, actualizado.</t>
  </si>
  <si>
    <t>EYADP-C013</t>
  </si>
  <si>
    <t>EYADP-C016</t>
  </si>
  <si>
    <t xml:space="preserve">- Definir e implementar una estrategia de divulgación, en materia preventiva disciplinaria, dirigida a los funcionarios y colaboradores de la Secretaría General.
- Realizar informes cuatrimestrales sobre acciones preventivas y materialización de riesgos de corrupción, que contengan los riesgos de esta naturaleza susceptibles de materializarse o presentados, así como las denuncias de posibles actos de corrupción recibidas en el periodo.
</t>
  </si>
  <si>
    <t xml:space="preserve">
-PA240-031-01
-PA240-031-02</t>
  </si>
  <si>
    <t xml:space="preserve">
-953
-954</t>
  </si>
  <si>
    <t xml:space="preserve">
'01/02/2024
01/04/2024
</t>
  </si>
  <si>
    <t xml:space="preserve">
'30/11/2024
31/12/2024</t>
  </si>
  <si>
    <t xml:space="preserve">
'- Jefe de la Oficina de Control Disciplinario Intern
- Jefe de la Oficina de Control Disciplinario Interno
</t>
  </si>
  <si>
    <t>- Reportar el presunto hecho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al operador disciplinario, y a la Oficina Asesora de Planeación en el informe de monitoreo en caso que tenga fallo.
- Adelantar las actuaciones disciplinarias pertinentes en contra del funcionario que dio lugar a la configuración de la prescripción y/o caducidad.
- Reasignar el expediente disciplinario a otro profesional de la Oficina de Control Disciplinario Interno, Oficina Jurídica o Despacho de la Secretaría General, según corresponda, con el fin de tramitar las actuaciones derivadas de la declaratoria de prescripción y/o caducidad.
- Actualizar el riesgo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t>
  </si>
  <si>
    <t xml:space="preserve">
PA240-037</t>
  </si>
  <si>
    <t xml:space="preserve">
955</t>
  </si>
  <si>
    <t>FI-C037</t>
  </si>
  <si>
    <t>FI-C036</t>
  </si>
  <si>
    <t xml:space="preserve">
-936</t>
  </si>
  <si>
    <t xml:space="preserve">
-PA240-021</t>
  </si>
  <si>
    <t xml:space="preserve">
-PA240-22</t>
  </si>
  <si>
    <t xml:space="preserve">
-937</t>
  </si>
  <si>
    <t xml:space="preserve">
-PA240-033</t>
  </si>
  <si>
    <t xml:space="preserve">
-946</t>
  </si>
  <si>
    <t xml:space="preserve">- Desarrollar una (1) jornada de socialización y/o taller sobre la publicación de manera oportuna y de acuerdo con la normatividad vigente de la documentación que soporta la ejecución de los contratos o convenios, en el portal de contratación pública / SECOP.
- Desarrollar una (1) jornada de socialización y/o taller con los supervisores y/o enlaces contractuales de cada dependencia a fin de reiterar los lineamientos enfocados a la labor de vigilancia de los contratos descritos en el Manual de Contratación, Supervisión e Interventoría de la Secretaría General de la Alcaldía Mayor de Bogotá así como las normas vigentes
</t>
  </si>
  <si>
    <t xml:space="preserve">
'- Director de Contratación
- Director de Contratación</t>
  </si>
  <si>
    <t xml:space="preserve">
-951
-952</t>
  </si>
  <si>
    <t xml:space="preserve">
-PA240-036</t>
  </si>
  <si>
    <t xml:space="preserve">
'01/03/2024
01/03/2024
</t>
  </si>
  <si>
    <t xml:space="preserve">
'30/06/2024
30/06/2024
</t>
  </si>
  <si>
    <t>FI-C042</t>
  </si>
  <si>
    <t xml:space="preserve">	221</t>
  </si>
  <si>
    <t>FI-C043</t>
  </si>
  <si>
    <t>FI-C038</t>
  </si>
  <si>
    <t xml:space="preserve">	216</t>
  </si>
  <si>
    <t>FI-C039</t>
  </si>
  <si>
    <t xml:space="preserve">
-PA240-27</t>
  </si>
  <si>
    <t xml:space="preserve">
941</t>
  </si>
  <si>
    <t xml:space="preserve">
-PA240-029</t>
  </si>
  <si>
    <t xml:space="preserve">
943</t>
  </si>
  <si>
    <t xml:space="preserve"> FI-C40</t>
  </si>
  <si>
    <t xml:space="preserve">	FI-C041</t>
  </si>
  <si>
    <t xml:space="preserve">
PA240-028</t>
  </si>
  <si>
    <t xml:space="preserve">
942</t>
  </si>
  <si>
    <t xml:space="preserve">
PA240-035</t>
  </si>
  <si>
    <t xml:space="preserve">
950</t>
  </si>
  <si>
    <t xml:space="preserve">- Actualizar mensualmente la información de la planta de personal de la entidad en la que se encuentran temas relacionados con: 1) ubicación de los(las) servidores(as) dentro de la planta de la entidad, 2) propósito y funciones esenciales de cada uno de los empleos que conforman la planta de la entidad y 3) vacantes definitivas y temporales de la planta de la entidad
- Expedir la certificación de cumplimiento de requisitos mínimos con base en la información contenida en los soportes (certificaciones académicas o laborales) aportados por el aspirante en su hoja de vida o historia laboral.
</t>
  </si>
  <si>
    <t xml:space="preserve">- Profesional Especializado o Universitario de la Dirección de Talento Humano.
- Director(a) Técnico(a) de la Dirección de Talento Humano.
</t>
  </si>
  <si>
    <t xml:space="preserve">
15/02/2024
15/02/2024
</t>
  </si>
  <si>
    <t>-
931
932</t>
  </si>
  <si>
    <t xml:space="preserve">
-PA240-017</t>
  </si>
  <si>
    <t xml:space="preserve">
-PA240-018</t>
  </si>
  <si>
    <t xml:space="preserve">
933</t>
  </si>
  <si>
    <t xml:space="preserve">
-935</t>
  </si>
  <si>
    <t xml:space="preserve">
'31/12/2024
31/12/2024
</t>
  </si>
  <si>
    <t>EYADP-C014</t>
  </si>
  <si>
    <t>EYADP-C015</t>
  </si>
  <si>
    <t xml:space="preserve">
PA240-025</t>
  </si>
  <si>
    <t xml:space="preserve">
939</t>
  </si>
  <si>
    <t xml:space="preserve">
PA240-026</t>
  </si>
  <si>
    <t xml:space="preserve">
940</t>
  </si>
  <si>
    <t xml:space="preserve">
'01/04/2024
</t>
  </si>
  <si>
    <t xml:space="preserve">
'31/10/2024
</t>
  </si>
  <si>
    <t xml:space="preserve">
PA240-20</t>
  </si>
  <si>
    <t xml:space="preserve">
-934</t>
  </si>
  <si>
    <t>EYADP-C017</t>
  </si>
  <si>
    <t>FI-C034</t>
  </si>
  <si>
    <t>FI-C035</t>
  </si>
  <si>
    <t>UPYP-C003</t>
  </si>
  <si>
    <t xml:space="preserve">
'PA240-030</t>
  </si>
  <si>
    <t xml:space="preserve">
944</t>
  </si>
  <si>
    <t xml:space="preserve">
-PA240-032</t>
  </si>
  <si>
    <t xml:space="preserve">
945</t>
  </si>
  <si>
    <t xml:space="preserve">
 -PA240-24</t>
  </si>
  <si>
    <t xml:space="preserve">
938</t>
  </si>
  <si>
    <t>FI-C030</t>
  </si>
  <si>
    <t xml:space="preserve">
 -PA240-38</t>
  </si>
  <si>
    <t xml:space="preserve">
956</t>
  </si>
  <si>
    <t>EYADP-G123</t>
  </si>
  <si>
    <t>EYADP-G136</t>
  </si>
  <si>
    <t>EYADP-G125</t>
  </si>
  <si>
    <t>EYADP-G126</t>
  </si>
  <si>
    <t>EYADP-G127</t>
  </si>
  <si>
    <t>EYADP-G128</t>
  </si>
  <si>
    <t>EYADP-G132</t>
  </si>
  <si>
    <t>EYADP-G133</t>
  </si>
  <si>
    <t>EYADP-G134</t>
  </si>
  <si>
    <t>EYADP-G135</t>
  </si>
  <si>
    <t>EYADP-G131</t>
  </si>
  <si>
    <t>EYADP-G155</t>
  </si>
  <si>
    <t>EYADP-G158</t>
  </si>
  <si>
    <t>EYADP-G150</t>
  </si>
  <si>
    <t>EYADP-G151</t>
  </si>
  <si>
    <t>EYADP-G137</t>
  </si>
  <si>
    <t>EYADP-G138</t>
  </si>
  <si>
    <t>EYADP-G139</t>
  </si>
  <si>
    <t>EYADP-G140</t>
  </si>
  <si>
    <t>EYADP-G141</t>
  </si>
  <si>
    <t>EYADP-G142</t>
  </si>
  <si>
    <t>EYADP-G143</t>
  </si>
  <si>
    <t>EYADP-G156</t>
  </si>
  <si>
    <t>EYADP-G157</t>
  </si>
  <si>
    <t>EYADP-G147</t>
  </si>
  <si>
    <t>UPYP-G015</t>
  </si>
  <si>
    <t>EYADP-G144</t>
  </si>
  <si>
    <t>EYADP-G145</t>
  </si>
  <si>
    <t>EYADP-G146</t>
  </si>
  <si>
    <t>EYADP-G148</t>
  </si>
  <si>
    <t>EYADP-G149</t>
  </si>
  <si>
    <t>EYADP-G153</t>
  </si>
  <si>
    <t>EYADP-G152</t>
  </si>
  <si>
    <t>EYADP-G154</t>
  </si>
  <si>
    <t>EYADP-G159</t>
  </si>
  <si>
    <t>EYADP-G160</t>
  </si>
  <si>
    <t>EYADP-G161</t>
  </si>
  <si>
    <t>EYADP-G129</t>
  </si>
  <si>
    <t>EYADP-G130</t>
  </si>
  <si>
    <t xml:space="preserve">- Realizar una revisión aleatoria del 10% de los memorandos que se radiquen mensualmente a la Subdirección Financiera referente a la solicitud de Registro Presupuestal. Lo anterior a fin de verificar que sea consistente con las condiciones presupuestales que se estipulen en el contrato, convenio o aceptación de oferta.
- Realizar una revisión aleatoria del 10% de los memorandos  que se radiquen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
</t>
  </si>
  <si>
    <t xml:space="preserve">- Realizar una revisión trimestral del 100% de los procesos de selección bajo la modalidad de Licitación Pública, Concurso de Méritos, Selección Abreviada y/o Mínima Cuantía en donde se verifique la debida publicación de los informes de evaluación en el SECOP  y/o Tienda Virtual del Estado Colombiano
- Realizar una revisión trimestral del 100% de los procesos de selección bajo la modalidad de Licitación Pública, Concurso de Méritos, Selección Abreviada y/o Mínima Cuantía en donde se verifique la debida constitución del Comité Evaluador de conformidad con las disposiciones legales vigentes.
</t>
  </si>
  <si>
    <t xml:space="preserve"> 
-PA240-051</t>
  </si>
  <si>
    <t xml:space="preserve">
- Director de Contratación 
- Director de Contratación 
</t>
  </si>
  <si>
    <t xml:space="preserve">
-997
-998
</t>
  </si>
  <si>
    <t xml:space="preserve">
01/03/2024
01/03/2024
</t>
  </si>
  <si>
    <t xml:space="preserve">
15/12/2024
15/12/2024
</t>
  </si>
  <si>
    <t xml:space="preserve"> 
-PA240-052</t>
  </si>
  <si>
    <t xml:space="preserve">
-999</t>
  </si>
  <si>
    <t xml:space="preserve">
- Director de Contratación
- Director de Contratación
</t>
  </si>
  <si>
    <t xml:space="preserve"> 
-PA240-053</t>
  </si>
  <si>
    <t xml:space="preserve">
-1000
-1001</t>
  </si>
  <si>
    <t xml:space="preserve">
01/02/2024
01/02/2024
</t>
  </si>
  <si>
    <t xml:space="preserve">
31/12/2024
31/12/2024
</t>
  </si>
  <si>
    <t xml:space="preserve">	O-P008</t>
  </si>
  <si>
    <t>Oficina Consejería Distrital de Comunicaciones</t>
  </si>
  <si>
    <t>Oficina Consejería Distrital de Tecnologías de la Información y las
Comunicaciones –TIC–</t>
  </si>
  <si>
    <t>Oficina Consejería Distrital de Paz, Víctimas y Reconciliación</t>
  </si>
  <si>
    <t>Oficina Consejería Distrital de Relaciones Internacionales</t>
  </si>
  <si>
    <t>Jefe Oficina Consejería Distrital de Tecnologías de la Información y las
Comunicaciones –TIC–</t>
  </si>
  <si>
    <t>Jefe Oficina Consejería Distrital de Paz, Víctimas y Reconciliación.</t>
  </si>
  <si>
    <t>Jefe Oficina Consejería Distrital de Comunicaciones</t>
  </si>
  <si>
    <t>Jefe Oficina Consejería Distrital de Relaciones Internacionales</t>
  </si>
  <si>
    <t>Oficina Consejería Distrital de Paz, Víctimas y Reconciliación.</t>
  </si>
  <si>
    <t xml:space="preserve">	O-P010</t>
  </si>
  <si>
    <t>O-P009</t>
  </si>
  <si>
    <t>EYADP-G162</t>
  </si>
  <si>
    <t>Diseñar, revisar, ejecutar y divulgar las acciones de comunicación hacia la ciudadanía.  
Fase (actividad): Diseñar y desarrollar los temas estratégicos y coyunturales de la Ciudad y su Gobierno..</t>
  </si>
  <si>
    <t>Diseñar y emitir lineamientos en materia de comunicación pública.
Fase(propósito): Lograr que la comunicación pública distrital se dirija hacia el mismo objetivo y visión de ciudad, reconociendo y abordando las necesidades de la ciudadanía y generando confianza para incentivar su participación en la construcción de Ciudad.</t>
  </si>
  <si>
    <t>Diseñar y emitir lineamientos en materia de comunicación pública.
Fase (componente): Documentos de lineamientos técnicos.</t>
  </si>
  <si>
    <t>Registrar la gestión contable</t>
  </si>
  <si>
    <t>Gestionar los certificados de registro presupuestal (CRP)
Expedir certificados de disponibilidad presupuestal (CDP)</t>
  </si>
  <si>
    <t>El proceso estima que el riesgo se ubica en Alto, debido a que la frecuencia con la que se realizó la actividad clave asociada al riesgo se presentó 3988 veces en el último año, sin embargo, ante su materialización, podrían presentarse efectos significativos, relacionados con el incumplimiento de metas y objetivos y la afectación de la imagen a nivel distrital y sanción por parte del ente de control u otro ente regulador..</t>
  </si>
  <si>
    <t>Desarrollar adecuada y oportunamente el trámite financiero para cumplir con las obligaciones que afectan el presupuesto de la entidad y que se originan en desarrollo de las actividades propias de la Secretaría General</t>
  </si>
  <si>
    <t>Gestionar los Procesos Contractuales
Fase (propósito): Incrementar la capacidad institucional para atender con eficiencia los retos de su misionalidad en el Distrito.</t>
  </si>
  <si>
    <t xml:space="preserve">
31/12/2024</t>
  </si>
  <si>
    <t>EYADP-G163</t>
  </si>
  <si>
    <t>EYADP-G164</t>
  </si>
  <si>
    <t>Jefe  Oficina Consejería Distrital de Paz, Víctimas y Reconciliación</t>
  </si>
  <si>
    <t xml:space="preserve"> Oficina Consejería Distrital de Paz, Víctimas y Reconciliación</t>
  </si>
  <si>
    <t>Subsecretario(a) de Servicio a la Ciudadanía y Jefe Oficina Consejería Distrital de Tecnologías de la Información y las
Comunicaciones –TIC–.</t>
  </si>
  <si>
    <t>Oficina Consejería Distrital de Tecnologías de Información y Comunicaciones –TIC-</t>
  </si>
  <si>
    <t>30/042024</t>
  </si>
  <si>
    <t xml:space="preserve">Establecimiento de controles
Evaluación de controles
</t>
  </si>
  <si>
    <t>Se realiza la actualización del riesgo con las siguientes novedades:
- Establecimiento de controles: Se ajustan los controles preventivos y detectivos, asociados al procedimiento Consulta de los Fondos Documentales Custodiados por el Archivo de Bogotá 4213000-PR-082.
- Evaluación de controles: Se realiza la evaluación de controles conforme con el mapa de riesgos remitido.</t>
  </si>
  <si>
    <t xml:space="preserve">Se realiza la actualización del riesgo con las siguientes novedades:
- Establecimiento de controles: Se ajustan los controles preventivos y detectivos, se eliminan los controles asociados al procedimiento de Asistencia técnica en gestión documental y archivos 4213000-PR-257.
- Evaluación de controles: Se realiza la evaluación de controles conforme con el mapa de riesgos remitido.
 </t>
  </si>
  <si>
    <t xml:space="preserve">
Se realiza la actualización del riesgo con las siguientes novedades:
- Establecimiento de controles: Se ajustan los controles preventivos y detectivos, asociados al procedimiento Consulta de los Fondos Documentales Custodiados por el Archivo de Bogotá 4213000-PR-082.</t>
  </si>
  <si>
    <t>Se realiza la actualización del riesgo con las siguientes novedades:
- Establecimiento de controles: Se ajustan los controles preventivos y detectivos, se eliminan los controles asociados al procedimiento de Asistencia técnica en gestión documental y archivos 4213000-PR-257.
- Evaluación de controles: Se realiza la evaluación de controles conforme con el mapa de riesgos remitido.</t>
  </si>
  <si>
    <t>EYADP-G169</t>
  </si>
  <si>
    <t>EYADP-G170</t>
  </si>
  <si>
    <t xml:space="preserve"> 
-PA240-059</t>
  </si>
  <si>
    <t xml:space="preserve">28/02/2024
</t>
  </si>
  <si>
    <t xml:space="preserve">
1009
</t>
  </si>
  <si>
    <t>Establecimiento de controles
Evaluación de controles</t>
  </si>
  <si>
    <t>EYADP-G165</t>
  </si>
  <si>
    <t>EYADP-G166</t>
  </si>
  <si>
    <t>EYADP-G167</t>
  </si>
  <si>
    <t>EYADP-G168</t>
  </si>
  <si>
    <t>FT-G006</t>
  </si>
  <si>
    <t>Se realiza la modificación del riesgo con las siguientes novedades:
-Análisis del riesgo: Se ajusta la calificación de la probabilidad y las perspectivas de impacto.
- Establecimiento de controles: Se ajustan los controles preventivos y detectivos, se incorporan los controles definidos en el procedimiento Prestación de Servicios Administrativos (4233100-PR-153).
- Evaluación de Controles: Se realiza la evaluación de controles conforme con el mapa de riesgos remitido.</t>
  </si>
  <si>
    <t>EYADP-G171</t>
  </si>
  <si>
    <t>EYADP-G172</t>
  </si>
  <si>
    <t>EYADP-G173</t>
  </si>
  <si>
    <t>DAAFEE-G003</t>
  </si>
  <si>
    <t>EYADP-G174</t>
  </si>
  <si>
    <t>EYADP-G175</t>
  </si>
  <si>
    <t>EYADP-G176</t>
  </si>
  <si>
    <t>EYADP-G177</t>
  </si>
  <si>
    <t>EYADP-G178</t>
  </si>
  <si>
    <t>UPYP-G016</t>
  </si>
  <si>
    <t>UPYP-G017</t>
  </si>
  <si>
    <t>UPYP-G018</t>
  </si>
  <si>
    <t>UPYP-G019</t>
  </si>
  <si>
    <t>UPYP-G020</t>
  </si>
  <si>
    <t>UPYP-G021</t>
  </si>
  <si>
    <t xml:space="preserve">- 1012
- 1013
</t>
  </si>
  <si>
    <t xml:space="preserve">- PA240-060 
</t>
  </si>
  <si>
    <t xml:space="preserve">- 1010
- 1011 
</t>
  </si>
  <si>
    <t xml:space="preserve">-PA240-061 
</t>
  </si>
  <si>
    <t>- Definir el(los) control(es) de tipo preventivo, detectivo y/o correctivo que se requiera para disminuir la calificación de la probabilidad y/o impacto del riesgo "Posibilidad de afectación reputacional por resultados no satisfactorios en el avance de la implementación del modelo de Gobierno Abierto de Bogotá en las entidades distritales, debido errores (fallas o deficiencias) en las orientaciones brindadas a las entidades, para la elaboración de guías, lineamientos y manuales que permitan la implementación de los pilares del modelo de gobierno abierto".
- Actualizar el procedimiento "Formulación y seguimiento al Plan de Acción General de Gobierno Abierto de Bogotá (4202000-PR-101)", con el fin de documentar los controles relacionados con: "1 El procedimiento Formulación y seguimiento al Plan de Acción General de Gobierno Abierto de Bogotá 4202000-PR-101 indica que el Profesional del proyecto de inversión 7869 “implementación del modelo de gobierno abierto, accesible e incluyente de Bogotá”, autorizado(a) por el Asesor del despacho asignado al proyecto de inversión 7869 “implementación del modelo de gobierno abierto, accesible e incluyente de Bogotá”, cada vez que identifica la necesidad de dar orientaciones para la elaboración de guías, lineamientos y manuales que permitan la implementación de los pilares del modelo de gobierno abierto verifica el alcance. La(s) fuente(s) de información utilizadas es(son) Documento borrador de guías, lineamientos y manuales relacionados con Gobierno Abierto. En caso de evidenciar observaciones, desviaciones o diferencias, se remite correo electrónico con comentarios, sugerencias y observaciones, en caso de que una entidad lo requiera, se llevan a cabo mesas de trabajo para brindar apoyo en la elaboración del documento estratégico. De lo contrario, se envía correo electrónico indicando la conformidad del documento estratégico.
2 El procedimiento Formulación y seguimiento al Plan de Acción General de Gobierno Abierto de Bogotá 4202000-PR-101 indica que el Profesional del proyecto de inversión 7869 “implementación del modelo de gobierno abierto, accesible e incluyente de Bogotá”, autorizado(a) por el Asesor del despacho asignado al proyecto de inversión 7869 “implementación del modelo de gobierno abierto, accesible e incluyente de Bogotá”, cada vez que identifica la necesidad de dar orientaciones para la elaboración de guías, lineamientos y manuales que permitan la implementación de los pilares del modelo de gobierno abierto verifica el alcance. La(s) fuente(s) de información utilizadas es(son) Documento oficiales de guías, lineamientos y manuales relacionados con Gobierno Abierto. En caso de evidenciar observaciones, desviaciones o diferencias, se remite correo electrónico con comentarios, sugerencias y observaciones, en caso de que una entidad lo requiera, se llevan a cabo mesas de trabajo para brindar apoyo en la elaboración del documento estratégico. De lo contrario, se envía correo electrónico indicando la conformidad del documento estratégico".</t>
  </si>
  <si>
    <t xml:space="preserve">
se realiza la actualización de controles del riesgo conforme con la actualización del procedimiento Mantenimiento de la infraestructura tecnológica 4204000-PR-104, conforme radicado 3-2024-11400..</t>
  </si>
  <si>
    <t xml:space="preserve">
- Establecimiento de controles: 
- Evaluación de Controles: </t>
  </si>
  <si>
    <t>FI-C031</t>
  </si>
  <si>
    <t>FI-C032</t>
  </si>
  <si>
    <t>FI-C033</t>
  </si>
  <si>
    <t>13 de mayo de 2024</t>
  </si>
  <si>
    <r>
      <t xml:space="preserve">Los controles se encuentran anonimizados, por lo cual el detalle podrá ser solicitado al correo electrónico de la Oficina Asesora de Planeación:
</t>
    </r>
    <r>
      <rPr>
        <b/>
        <sz val="15"/>
        <color theme="4"/>
        <rFont val="Arial Narrow"/>
        <family val="2"/>
      </rPr>
      <t>oapsecgeneral@alcaldiabogota.gov.co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</si>
</sst>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240A]d&quot; de &quot;mmmm&quot; de &quot;yyyy;@"/>
    <numFmt numFmtId="166" formatCode="0.0%"/>
  </numFmts>
  <fonts count="18" x14ac:knownFonts="1">
    <font>
      <sz val="11"/>
      <color theme="1"/>
      <name val="Calibri"/>
      <family val="2"/>
      <scheme val="minor"/>
    </font>
    <font>
      <b/>
      <sz val="11"/>
      <color theme="1"/>
      <name val="Calibri"/>
      <family val="2"/>
      <scheme val="minor"/>
    </font>
    <font>
      <sz val="10"/>
      <color theme="1"/>
      <name val="Arial Narrow"/>
      <family val="2"/>
    </font>
    <font>
      <b/>
      <sz val="10"/>
      <name val="Arial Narrow"/>
      <family val="2"/>
    </font>
    <font>
      <sz val="10"/>
      <name val="Arial"/>
      <family val="2"/>
    </font>
    <font>
      <sz val="10"/>
      <color theme="1"/>
      <name val="Arial"/>
      <family val="2"/>
    </font>
    <font>
      <b/>
      <sz val="10"/>
      <color theme="1"/>
      <name val="Arial"/>
      <family val="2"/>
    </font>
    <font>
      <sz val="10"/>
      <color theme="1"/>
      <name val="Calibri"/>
      <family val="2"/>
      <scheme val="minor"/>
    </font>
    <font>
      <sz val="11"/>
      <name val="Calibri"/>
      <family val="2"/>
      <scheme val="minor"/>
    </font>
    <font>
      <sz val="10"/>
      <name val="Calibri"/>
      <family val="2"/>
      <scheme val="minor"/>
    </font>
    <font>
      <sz val="10"/>
      <name val="Arial Narrow"/>
      <family val="2"/>
    </font>
    <font>
      <u/>
      <sz val="11"/>
      <color theme="10"/>
      <name val="Calibri"/>
      <family val="2"/>
      <scheme val="minor"/>
    </font>
    <font>
      <b/>
      <sz val="10"/>
      <color theme="1"/>
      <name val="Calibri"/>
      <family val="2"/>
      <scheme val="minor"/>
    </font>
    <font>
      <b/>
      <sz val="10"/>
      <color theme="0"/>
      <name val="Arial Narrow"/>
      <family val="2"/>
    </font>
    <font>
      <sz val="10"/>
      <color theme="0"/>
      <name val="Arial Narrow"/>
      <family val="2"/>
    </font>
    <font>
      <sz val="10"/>
      <color rgb="FF515151"/>
      <name val="Arial"/>
      <family val="2"/>
    </font>
    <font>
      <b/>
      <sz val="15"/>
      <color theme="1"/>
      <name val="Arial Narrow"/>
      <family val="2"/>
    </font>
    <font>
      <b/>
      <sz val="15"/>
      <color theme="4"/>
      <name val="Arial Narrow"/>
      <family val="2"/>
    </font>
  </fonts>
  <fills count="29">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indexed="1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rgb="FF912B3C"/>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rgb="FFFFFFFF"/>
        <bgColor indexed="64"/>
      </patternFill>
    </fill>
    <fill>
      <patternFill patternType="solid">
        <fgColor theme="5" tint="0.59999389629810485"/>
        <bgColor indexed="64"/>
      </patternFill>
    </fill>
  </fills>
  <borders count="29">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auto="1"/>
      </left>
      <right style="medium">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1" fillId="0" borderId="0" applyNumberFormat="0" applyFill="0" applyBorder="0" applyAlignment="0" applyProtection="0"/>
    <xf numFmtId="0" fontId="4" fillId="0" borderId="0"/>
  </cellStyleXfs>
  <cellXfs count="197">
    <xf numFmtId="0" fontId="0" fillId="0" borderId="0" xfId="0"/>
    <xf numFmtId="0" fontId="0" fillId="0" borderId="0" xfId="0" applyAlignment="1" applyProtection="1">
      <alignment horizontal="justify" vertical="center" wrapText="1"/>
      <protection hidden="1"/>
    </xf>
    <xf numFmtId="0" fontId="2" fillId="0" borderId="0" xfId="0" applyFont="1" applyAlignment="1" applyProtection="1">
      <alignment wrapText="1"/>
      <protection hidden="1"/>
    </xf>
    <xf numFmtId="0" fontId="2" fillId="0" borderId="11" xfId="0" applyFont="1" applyBorder="1" applyAlignment="1" applyProtection="1">
      <alignment wrapText="1"/>
      <protection hidden="1"/>
    </xf>
    <xf numFmtId="0" fontId="1" fillId="3" borderId="4" xfId="0" applyFont="1" applyFill="1" applyBorder="1" applyAlignment="1" applyProtection="1">
      <alignment horizontal="justify" vertical="center" wrapText="1"/>
      <protection hidden="1"/>
    </xf>
    <xf numFmtId="0" fontId="1" fillId="4" borderId="4" xfId="0" applyFont="1" applyFill="1" applyBorder="1" applyAlignment="1" applyProtection="1">
      <alignment horizontal="justify" vertical="center" wrapText="1"/>
      <protection hidden="1"/>
    </xf>
    <xf numFmtId="0" fontId="1" fillId="6" borderId="4" xfId="0" applyFont="1" applyFill="1" applyBorder="1" applyAlignment="1" applyProtection="1">
      <alignment horizontal="justify" vertical="center" wrapText="1"/>
      <protection hidden="1"/>
    </xf>
    <xf numFmtId="0" fontId="6" fillId="6" borderId="4" xfId="0" applyFont="1" applyFill="1" applyBorder="1" applyAlignment="1" applyProtection="1">
      <alignment horizontal="justify" vertical="center" wrapText="1"/>
      <protection hidden="1"/>
    </xf>
    <xf numFmtId="0" fontId="1" fillId="9" borderId="4" xfId="0" applyFont="1" applyFill="1" applyBorder="1" applyAlignment="1" applyProtection="1">
      <alignment horizontal="justify" vertical="center" wrapText="1"/>
      <protection hidden="1"/>
    </xf>
    <xf numFmtId="0" fontId="6" fillId="2" borderId="4" xfId="0" applyFont="1" applyFill="1" applyBorder="1" applyAlignment="1" applyProtection="1">
      <alignment horizontal="justify" vertical="center" wrapText="1"/>
      <protection hidden="1"/>
    </xf>
    <xf numFmtId="0" fontId="1" fillId="5" borderId="4" xfId="0" applyFont="1" applyFill="1" applyBorder="1" applyAlignment="1" applyProtection="1">
      <alignment horizontal="justify" vertical="center" wrapText="1"/>
      <protection hidden="1"/>
    </xf>
    <xf numFmtId="0" fontId="6" fillId="8" borderId="4" xfId="0" applyFont="1" applyFill="1" applyBorder="1" applyAlignment="1" applyProtection="1">
      <alignment horizontal="justify" vertical="center" wrapText="1"/>
      <protection hidden="1"/>
    </xf>
    <xf numFmtId="0" fontId="6" fillId="11" borderId="4" xfId="0" applyFont="1" applyFill="1" applyBorder="1" applyAlignment="1" applyProtection="1">
      <alignment horizontal="justify" vertical="center" wrapText="1"/>
      <protection hidden="1"/>
    </xf>
    <xf numFmtId="0" fontId="1" fillId="9" borderId="13" xfId="0" applyFont="1" applyFill="1" applyBorder="1" applyAlignment="1" applyProtection="1">
      <alignment horizontal="justify" vertical="center" wrapText="1"/>
      <protection hidden="1"/>
    </xf>
    <xf numFmtId="0" fontId="12" fillId="10" borderId="4" xfId="0" applyFont="1" applyFill="1" applyBorder="1" applyAlignment="1" applyProtection="1">
      <alignment horizontal="justify" vertical="center" wrapText="1"/>
      <protection hidden="1"/>
    </xf>
    <xf numFmtId="0" fontId="12" fillId="9" borderId="4" xfId="0" applyFont="1" applyFill="1" applyBorder="1" applyAlignment="1" applyProtection="1">
      <alignment horizontal="justify" vertical="center" wrapText="1"/>
      <protection hidden="1"/>
    </xf>
    <xf numFmtId="0" fontId="4" fillId="5" borderId="13" xfId="0" applyFont="1" applyFill="1" applyBorder="1" applyAlignment="1" applyProtection="1">
      <alignment horizontal="justify" vertical="center" wrapText="1"/>
      <protection hidden="1"/>
    </xf>
    <xf numFmtId="0" fontId="4" fillId="5" borderId="4" xfId="0" applyFont="1" applyFill="1" applyBorder="1" applyAlignment="1" applyProtection="1">
      <alignment horizontal="justify" vertical="center" wrapText="1"/>
      <protection hidden="1"/>
    </xf>
    <xf numFmtId="0" fontId="0" fillId="5" borderId="4" xfId="0" applyFill="1" applyBorder="1" applyAlignment="1" applyProtection="1">
      <alignment horizontal="justify" vertical="center" wrapText="1"/>
      <protection hidden="1"/>
    </xf>
    <xf numFmtId="0" fontId="8" fillId="5" borderId="4" xfId="0" applyFont="1" applyFill="1" applyBorder="1" applyAlignment="1" applyProtection="1">
      <alignment horizontal="justify" vertical="center" wrapText="1"/>
      <protection hidden="1"/>
    </xf>
    <xf numFmtId="0" fontId="4" fillId="5" borderId="14" xfId="0" applyFont="1" applyFill="1" applyBorder="1" applyAlignment="1" applyProtection="1">
      <alignment horizontal="justify" vertical="center" wrapText="1"/>
      <protection hidden="1"/>
    </xf>
    <xf numFmtId="0" fontId="5" fillId="5" borderId="14" xfId="0" applyFont="1" applyFill="1" applyBorder="1" applyAlignment="1" applyProtection="1">
      <alignment horizontal="justify" vertical="center" wrapText="1"/>
      <protection hidden="1"/>
    </xf>
    <xf numFmtId="0" fontId="7" fillId="5" borderId="4" xfId="0" applyFont="1" applyFill="1" applyBorder="1" applyAlignment="1" applyProtection="1">
      <alignment horizontal="justify" vertical="center" wrapText="1"/>
      <protection hidden="1"/>
    </xf>
    <xf numFmtId="0" fontId="7" fillId="5" borderId="13" xfId="0" applyFont="1" applyFill="1" applyBorder="1" applyAlignment="1" applyProtection="1">
      <alignment horizontal="justify" vertical="center" wrapText="1"/>
      <protection hidden="1"/>
    </xf>
    <xf numFmtId="0" fontId="8" fillId="5" borderId="13" xfId="0" quotePrefix="1" applyFont="1" applyFill="1" applyBorder="1" applyAlignment="1" applyProtection="1">
      <alignment horizontal="justify" vertical="center" wrapText="1"/>
      <protection hidden="1"/>
    </xf>
    <xf numFmtId="0" fontId="9" fillId="5" borderId="13" xfId="0" applyFont="1" applyFill="1" applyBorder="1" applyAlignment="1" applyProtection="1">
      <alignment horizontal="justify" vertical="center" wrapText="1"/>
      <protection hidden="1"/>
    </xf>
    <xf numFmtId="0" fontId="9" fillId="5" borderId="4" xfId="0" applyFont="1" applyFill="1" applyBorder="1" applyAlignment="1" applyProtection="1">
      <alignment horizontal="justify" vertical="center" wrapText="1"/>
      <protection hidden="1"/>
    </xf>
    <xf numFmtId="0" fontId="4" fillId="12" borderId="4" xfId="0" applyFont="1" applyFill="1" applyBorder="1" applyAlignment="1" applyProtection="1">
      <alignment horizontal="justify" vertical="center" wrapText="1"/>
      <protection hidden="1"/>
    </xf>
    <xf numFmtId="0" fontId="0" fillId="5" borderId="13" xfId="0" applyFill="1" applyBorder="1" applyAlignment="1" applyProtection="1">
      <alignment horizontal="justify" vertical="center" wrapText="1"/>
      <protection hidden="1"/>
    </xf>
    <xf numFmtId="0" fontId="7" fillId="14" borderId="4" xfId="0" applyFont="1" applyFill="1" applyBorder="1" applyAlignment="1" applyProtection="1">
      <alignment horizontal="justify" vertical="center" wrapText="1"/>
      <protection hidden="1"/>
    </xf>
    <xf numFmtId="0" fontId="8" fillId="5" borderId="13" xfId="0" applyFont="1" applyFill="1" applyBorder="1" applyAlignment="1" applyProtection="1">
      <alignment horizontal="justify" vertical="center" wrapText="1"/>
      <protection hidden="1"/>
    </xf>
    <xf numFmtId="0" fontId="4" fillId="13" borderId="4" xfId="0" applyFont="1" applyFill="1" applyBorder="1" applyAlignment="1" applyProtection="1">
      <alignment horizontal="justify" vertical="center" wrapText="1"/>
      <protection hidden="1"/>
    </xf>
    <xf numFmtId="0" fontId="7" fillId="7" borderId="4" xfId="0" applyFont="1" applyFill="1" applyBorder="1" applyAlignment="1" applyProtection="1">
      <alignment horizontal="justify" vertical="center" wrapText="1"/>
      <protection hidden="1"/>
    </xf>
    <xf numFmtId="0" fontId="4" fillId="0" borderId="5" xfId="0" applyFont="1" applyBorder="1" applyAlignment="1" applyProtection="1">
      <alignment horizontal="justify" vertical="center" wrapText="1"/>
      <protection hidden="1"/>
    </xf>
    <xf numFmtId="0" fontId="0" fillId="5" borderId="14" xfId="0" applyFill="1" applyBorder="1" applyAlignment="1" applyProtection="1">
      <alignment horizontal="justify" vertical="center" wrapText="1"/>
      <protection hidden="1"/>
    </xf>
    <xf numFmtId="0" fontId="4" fillId="15" borderId="4" xfId="0" applyFont="1" applyFill="1" applyBorder="1" applyAlignment="1" applyProtection="1">
      <alignment horizontal="justify" vertical="center" wrapText="1"/>
      <protection hidden="1"/>
    </xf>
    <xf numFmtId="0" fontId="7" fillId="12" borderId="4" xfId="0" applyFont="1" applyFill="1" applyBorder="1" applyAlignment="1" applyProtection="1">
      <alignment horizontal="justify" vertical="center" wrapText="1"/>
      <protection hidden="1"/>
    </xf>
    <xf numFmtId="0" fontId="4" fillId="0" borderId="0" xfId="0" applyFont="1" applyAlignment="1" applyProtection="1">
      <alignment horizontal="justify" vertical="center" wrapText="1"/>
      <protection hidden="1"/>
    </xf>
    <xf numFmtId="0" fontId="4" fillId="14" borderId="4" xfId="0" applyFont="1" applyFill="1" applyBorder="1" applyAlignment="1" applyProtection="1">
      <alignment horizontal="justify" vertical="center" wrapText="1"/>
      <protection hidden="1"/>
    </xf>
    <xf numFmtId="0" fontId="7" fillId="0" borderId="6" xfId="0" applyFont="1" applyBorder="1" applyAlignment="1" applyProtection="1">
      <alignment horizontal="justify" vertical="center" wrapText="1"/>
      <protection hidden="1"/>
    </xf>
    <xf numFmtId="0" fontId="0" fillId="5" borderId="4" xfId="0" quotePrefix="1" applyFill="1" applyBorder="1" applyAlignment="1" applyProtection="1">
      <alignment horizontal="justify" vertical="center" wrapText="1"/>
      <protection hidden="1"/>
    </xf>
    <xf numFmtId="0" fontId="7" fillId="0" borderId="16" xfId="0" applyFont="1" applyBorder="1" applyAlignment="1" applyProtection="1">
      <alignment horizontal="justify" vertical="center" wrapText="1"/>
      <protection hidden="1"/>
    </xf>
    <xf numFmtId="0" fontId="8" fillId="5" borderId="4" xfId="0" quotePrefix="1" applyFont="1" applyFill="1" applyBorder="1" applyAlignment="1" applyProtection="1">
      <alignment horizontal="justify" vertical="center" wrapText="1"/>
      <protection hidden="1"/>
    </xf>
    <xf numFmtId="0" fontId="7" fillId="0" borderId="0" xfId="0" applyFont="1" applyAlignment="1" applyProtection="1">
      <alignment horizontal="justify" vertical="center" wrapText="1"/>
      <protection hidden="1"/>
    </xf>
    <xf numFmtId="0" fontId="2" fillId="0" borderId="3" xfId="0" applyFont="1" applyBorder="1" applyAlignment="1" applyProtection="1">
      <alignment wrapText="1"/>
      <protection hidden="1"/>
    </xf>
    <xf numFmtId="0" fontId="13" fillId="22" borderId="4" xfId="0" applyFont="1" applyFill="1" applyBorder="1" applyAlignment="1" applyProtection="1">
      <alignment horizontal="center" vertical="center" wrapText="1"/>
      <protection hidden="1"/>
    </xf>
    <xf numFmtId="0" fontId="1" fillId="16" borderId="4" xfId="0" applyFont="1" applyFill="1" applyBorder="1" applyAlignment="1" applyProtection="1">
      <alignment horizontal="justify" vertical="center" wrapText="1"/>
      <protection hidden="1"/>
    </xf>
    <xf numFmtId="0" fontId="0" fillId="0" borderId="4" xfId="0" applyBorder="1" applyAlignment="1" applyProtection="1">
      <alignment horizontal="justify" vertical="center" wrapText="1"/>
      <protection hidden="1"/>
    </xf>
    <xf numFmtId="0" fontId="13" fillId="25" borderId="4" xfId="0" applyFont="1" applyFill="1" applyBorder="1" applyAlignment="1" applyProtection="1">
      <alignment horizontal="center" vertical="center" wrapText="1"/>
      <protection hidden="1"/>
    </xf>
    <xf numFmtId="0" fontId="13" fillId="25" borderId="4" xfId="0" applyFont="1" applyFill="1" applyBorder="1" applyAlignment="1" applyProtection="1">
      <alignment horizontal="center" vertical="center" textRotation="90" wrapText="1"/>
      <protection hidden="1"/>
    </xf>
    <xf numFmtId="0" fontId="2" fillId="0" borderId="3" xfId="0" applyFont="1" applyBorder="1" applyAlignment="1" applyProtection="1">
      <alignment vertical="center" wrapText="1"/>
      <protection hidden="1"/>
    </xf>
    <xf numFmtId="0" fontId="2" fillId="0" borderId="4" xfId="0" applyFont="1" applyBorder="1" applyAlignment="1" applyProtection="1">
      <alignment horizontal="justify" vertical="center" wrapText="1"/>
      <protection hidden="1"/>
    </xf>
    <xf numFmtId="0" fontId="13" fillId="25" borderId="18" xfId="0" applyFont="1" applyFill="1" applyBorder="1" applyAlignment="1" applyProtection="1">
      <alignment horizontal="center" vertical="center" textRotation="90" wrapText="1"/>
      <protection hidden="1"/>
    </xf>
    <xf numFmtId="0" fontId="13" fillId="22" borderId="18" xfId="0" applyFont="1" applyFill="1" applyBorder="1" applyAlignment="1" applyProtection="1">
      <alignment horizontal="center" vertical="center" wrapText="1"/>
      <protection hidden="1"/>
    </xf>
    <xf numFmtId="0" fontId="13" fillId="25" borderId="18" xfId="0" applyFont="1" applyFill="1" applyBorder="1" applyAlignment="1" applyProtection="1">
      <alignment horizontal="center" vertical="center" wrapText="1"/>
      <protection hidden="1"/>
    </xf>
    <xf numFmtId="0" fontId="13" fillId="17" borderId="17" xfId="0" applyFont="1" applyFill="1" applyBorder="1" applyAlignment="1" applyProtection="1">
      <alignment horizontal="center" vertical="center" wrapText="1"/>
      <protection hidden="1"/>
    </xf>
    <xf numFmtId="164" fontId="0" fillId="0" borderId="4" xfId="0" applyNumberFormat="1" applyBorder="1" applyAlignment="1" applyProtection="1">
      <alignment horizontal="justify" vertical="center" wrapText="1"/>
      <protection hidden="1"/>
    </xf>
    <xf numFmtId="164" fontId="0" fillId="0" borderId="6" xfId="0" applyNumberFormat="1" applyBorder="1" applyAlignment="1" applyProtection="1">
      <alignment horizontal="justify" vertical="center" wrapText="1"/>
      <protection hidden="1"/>
    </xf>
    <xf numFmtId="164" fontId="0" fillId="0" borderId="11" xfId="0" applyNumberFormat="1" applyBorder="1" applyAlignment="1" applyProtection="1">
      <alignment horizontal="justify" vertical="center" wrapText="1"/>
      <protection hidden="1"/>
    </xf>
    <xf numFmtId="0" fontId="0" fillId="0" borderId="11" xfId="0" applyBorder="1" applyAlignment="1" applyProtection="1">
      <alignment horizontal="justify" vertical="center" wrapText="1"/>
      <protection hidden="1"/>
    </xf>
    <xf numFmtId="0" fontId="13" fillId="25" borderId="14" xfId="0" applyFont="1" applyFill="1" applyBorder="1" applyAlignment="1" applyProtection="1">
      <alignment horizontal="center" vertical="center" wrapText="1"/>
      <protection hidden="1"/>
    </xf>
    <xf numFmtId="0" fontId="13" fillId="22" borderId="23" xfId="0" applyFont="1" applyFill="1" applyBorder="1" applyAlignment="1" applyProtection="1">
      <alignment horizontal="center" vertical="center" wrapText="1"/>
      <protection hidden="1"/>
    </xf>
    <xf numFmtId="0" fontId="13" fillId="25" borderId="22" xfId="0" applyFont="1" applyFill="1" applyBorder="1" applyAlignment="1" applyProtection="1">
      <alignment horizontal="center" vertical="center" wrapText="1"/>
      <protection hidden="1"/>
    </xf>
    <xf numFmtId="0" fontId="13" fillId="25" borderId="20" xfId="0" applyFont="1" applyFill="1" applyBorder="1" applyAlignment="1" applyProtection="1">
      <alignment horizontal="center" vertical="center" wrapText="1"/>
      <protection hidden="1"/>
    </xf>
    <xf numFmtId="0" fontId="13" fillId="22" borderId="13" xfId="0" applyFont="1" applyFill="1" applyBorder="1" applyAlignment="1" applyProtection="1">
      <alignment horizontal="center" vertical="center" wrapText="1"/>
      <protection hidden="1"/>
    </xf>
    <xf numFmtId="0" fontId="1" fillId="7" borderId="0" xfId="0" applyFont="1" applyFill="1"/>
    <xf numFmtId="0" fontId="2" fillId="0" borderId="4" xfId="0" applyFont="1" applyBorder="1" applyAlignment="1" applyProtection="1">
      <alignment horizontal="center" vertical="center" wrapText="1"/>
      <protection hidden="1"/>
    </xf>
    <xf numFmtId="0" fontId="0" fillId="0" borderId="0" xfId="0" applyProtection="1">
      <protection hidden="1"/>
    </xf>
    <xf numFmtId="0" fontId="0" fillId="0" borderId="0" xfId="0" pivotButton="1" applyProtection="1">
      <protection hidden="1"/>
    </xf>
    <xf numFmtId="0" fontId="13" fillId="17" borderId="0" xfId="0" applyFont="1" applyFill="1" applyAlignment="1" applyProtection="1">
      <alignment vertical="center" wrapText="1"/>
      <protection hidden="1"/>
    </xf>
    <xf numFmtId="0" fontId="13" fillId="17" borderId="3" xfId="0" applyFont="1" applyFill="1" applyBorder="1" applyAlignment="1" applyProtection="1">
      <alignment vertical="center" wrapText="1"/>
      <protection hidden="1"/>
    </xf>
    <xf numFmtId="0" fontId="2" fillId="0" borderId="21" xfId="0" applyFont="1" applyBorder="1" applyAlignment="1" applyProtection="1">
      <alignment wrapText="1"/>
      <protection hidden="1"/>
    </xf>
    <xf numFmtId="0" fontId="13" fillId="25" borderId="17" xfId="0" applyFont="1" applyFill="1" applyBorder="1" applyAlignment="1" applyProtection="1">
      <alignment horizontal="center" vertical="center" wrapText="1"/>
      <protection hidden="1"/>
    </xf>
    <xf numFmtId="165" fontId="2" fillId="2" borderId="4" xfId="0" applyNumberFormat="1" applyFont="1" applyFill="1" applyBorder="1" applyAlignment="1" applyProtection="1">
      <alignment horizontal="center" vertical="center" wrapText="1"/>
      <protection hidden="1"/>
    </xf>
    <xf numFmtId="0" fontId="13" fillId="18" borderId="5" xfId="0" applyFont="1" applyFill="1" applyBorder="1" applyAlignment="1" applyProtection="1">
      <alignment vertical="center" wrapText="1"/>
      <protection hidden="1"/>
    </xf>
    <xf numFmtId="0" fontId="13" fillId="18" borderId="0" xfId="0" applyFont="1" applyFill="1" applyAlignment="1" applyProtection="1">
      <alignment vertical="center" wrapText="1"/>
      <protection hidden="1"/>
    </xf>
    <xf numFmtId="0" fontId="13" fillId="18" borderId="9" xfId="0" applyFont="1" applyFill="1" applyBorder="1" applyAlignment="1" applyProtection="1">
      <alignment horizontal="center" vertical="center" wrapText="1"/>
      <protection hidden="1"/>
    </xf>
    <xf numFmtId="0" fontId="13" fillId="22" borderId="6" xfId="0" applyFont="1" applyFill="1" applyBorder="1" applyAlignment="1" applyProtection="1">
      <alignment vertical="center" wrapText="1"/>
      <protection hidden="1"/>
    </xf>
    <xf numFmtId="0" fontId="13" fillId="25" borderId="6" xfId="0" applyFont="1" applyFill="1" applyBorder="1" applyAlignment="1" applyProtection="1">
      <alignment horizontal="center" vertical="center" wrapText="1"/>
      <protection hidden="1"/>
    </xf>
    <xf numFmtId="0" fontId="13" fillId="22" borderId="11" xfId="0" applyFont="1" applyFill="1" applyBorder="1" applyAlignment="1" applyProtection="1">
      <alignment vertical="center" wrapText="1"/>
      <protection hidden="1"/>
    </xf>
    <xf numFmtId="0" fontId="13" fillId="25" borderId="11" xfId="0" applyFont="1" applyFill="1" applyBorder="1" applyAlignment="1" applyProtection="1">
      <alignment horizontal="center" vertical="center" wrapText="1"/>
      <protection hidden="1"/>
    </xf>
    <xf numFmtId="0" fontId="13" fillId="25" borderId="16" xfId="0" applyFont="1" applyFill="1" applyBorder="1" applyAlignment="1" applyProtection="1">
      <alignment horizontal="center" vertical="center" wrapText="1"/>
      <protection hidden="1"/>
    </xf>
    <xf numFmtId="0" fontId="14" fillId="24" borderId="8" xfId="0" applyFont="1" applyFill="1" applyBorder="1" applyAlignment="1" applyProtection="1">
      <alignment wrapText="1"/>
      <protection hidden="1"/>
    </xf>
    <xf numFmtId="0" fontId="14" fillId="24" borderId="10" xfId="0" applyFont="1" applyFill="1" applyBorder="1" applyAlignment="1" applyProtection="1">
      <alignment wrapText="1"/>
      <protection hidden="1"/>
    </xf>
    <xf numFmtId="0" fontId="13" fillId="22" borderId="8" xfId="0" applyFont="1" applyFill="1" applyBorder="1" applyAlignment="1" applyProtection="1">
      <alignment horizontal="center" vertical="center" wrapText="1"/>
      <protection hidden="1"/>
    </xf>
    <xf numFmtId="0" fontId="13" fillId="22" borderId="14" xfId="0" applyFont="1" applyFill="1" applyBorder="1" applyAlignment="1" applyProtection="1">
      <alignment horizontal="center" vertical="center" wrapText="1"/>
      <protection hidden="1"/>
    </xf>
    <xf numFmtId="0" fontId="2" fillId="0" borderId="5" xfId="0" applyFont="1" applyBorder="1" applyAlignment="1" applyProtection="1">
      <alignment wrapText="1"/>
      <protection hidden="1"/>
    </xf>
    <xf numFmtId="0" fontId="2" fillId="0" borderId="24" xfId="0" applyFont="1" applyBorder="1" applyAlignment="1" applyProtection="1">
      <alignment wrapText="1"/>
      <protection hidden="1"/>
    </xf>
    <xf numFmtId="0" fontId="2" fillId="0" borderId="7" xfId="0" applyFont="1" applyBorder="1" applyAlignment="1" applyProtection="1">
      <alignment wrapText="1"/>
      <protection hidden="1"/>
    </xf>
    <xf numFmtId="0" fontId="2" fillId="0" borderId="12" xfId="0" applyFont="1" applyBorder="1" applyAlignment="1" applyProtection="1">
      <alignment wrapText="1"/>
      <protection hidden="1"/>
    </xf>
    <xf numFmtId="0" fontId="3" fillId="0" borderId="16" xfId="0" applyFont="1" applyBorder="1" applyAlignment="1" applyProtection="1">
      <alignment horizontal="left" vertical="center" wrapText="1"/>
      <protection hidden="1"/>
    </xf>
    <xf numFmtId="0" fontId="2" fillId="0" borderId="0" xfId="0" applyFont="1" applyAlignment="1" applyProtection="1">
      <alignment vertical="center" wrapText="1"/>
      <protection hidden="1"/>
    </xf>
    <xf numFmtId="0" fontId="2" fillId="0" borderId="8" xfId="0" applyFont="1" applyBorder="1" applyAlignment="1" applyProtection="1">
      <alignment wrapText="1"/>
      <protection hidden="1"/>
    </xf>
    <xf numFmtId="0" fontId="13" fillId="18" borderId="18" xfId="0" applyFont="1" applyFill="1" applyBorder="1" applyAlignment="1" applyProtection="1">
      <alignment vertical="center" wrapText="1"/>
      <protection hidden="1"/>
    </xf>
    <xf numFmtId="0" fontId="13" fillId="18" borderId="16" xfId="0" applyFont="1" applyFill="1" applyBorder="1" applyAlignment="1" applyProtection="1">
      <alignment vertical="center" wrapText="1"/>
      <protection hidden="1"/>
    </xf>
    <xf numFmtId="0" fontId="13" fillId="18" borderId="17" xfId="0" applyFont="1" applyFill="1" applyBorder="1" applyAlignment="1" applyProtection="1">
      <alignment horizontal="center" vertical="center" wrapText="1"/>
      <protection hidden="1"/>
    </xf>
    <xf numFmtId="0" fontId="0" fillId="7" borderId="4" xfId="0" applyFill="1" applyBorder="1" applyAlignment="1" applyProtection="1">
      <alignment horizontal="justify" vertical="center" wrapText="1"/>
      <protection hidden="1"/>
    </xf>
    <xf numFmtId="0" fontId="2" fillId="0" borderId="25" xfId="0" applyFont="1" applyBorder="1" applyAlignment="1" applyProtection="1">
      <alignment horizontal="justify" vertical="center" wrapText="1"/>
      <protection hidden="1"/>
    </xf>
    <xf numFmtId="0" fontId="14" fillId="0" borderId="4" xfId="0" applyFont="1" applyBorder="1" applyAlignment="1" applyProtection="1">
      <alignment horizontal="center" vertical="center" wrapText="1"/>
      <protection hidden="1"/>
    </xf>
    <xf numFmtId="0" fontId="13" fillId="22" borderId="11" xfId="0" applyFont="1" applyFill="1" applyBorder="1" applyAlignment="1" applyProtection="1">
      <alignment horizontal="center" vertical="center" wrapText="1"/>
      <protection hidden="1"/>
    </xf>
    <xf numFmtId="0" fontId="13" fillId="0" borderId="4" xfId="0" applyFont="1" applyBorder="1" applyAlignment="1" applyProtection="1">
      <alignment horizontal="center" vertical="center" wrapText="1"/>
      <protection hidden="1"/>
    </xf>
    <xf numFmtId="0" fontId="14" fillId="0" borderId="4" xfId="0" applyFont="1" applyBorder="1" applyAlignment="1" applyProtection="1">
      <alignment vertical="center" wrapText="1"/>
      <protection hidden="1"/>
    </xf>
    <xf numFmtId="0" fontId="4" fillId="0" borderId="4" xfId="0" applyFont="1" applyBorder="1" applyAlignment="1" applyProtection="1">
      <alignment horizontal="center" vertical="center" wrapText="1"/>
      <protection hidden="1"/>
    </xf>
    <xf numFmtId="0" fontId="10" fillId="0" borderId="0" xfId="0" applyFont="1" applyAlignment="1" applyProtection="1">
      <alignment vertical="center" wrapText="1"/>
      <protection hidden="1"/>
    </xf>
    <xf numFmtId="0" fontId="11" fillId="0" borderId="13" xfId="1" applyFill="1" applyBorder="1" applyAlignment="1" applyProtection="1">
      <alignment horizontal="center" vertical="center" wrapText="1"/>
      <protection hidden="1"/>
    </xf>
    <xf numFmtId="0" fontId="10" fillId="0" borderId="4" xfId="0" applyFont="1" applyBorder="1" applyAlignment="1" applyProtection="1">
      <alignment horizontal="justify" vertical="center" wrapText="1"/>
      <protection hidden="1"/>
    </xf>
    <xf numFmtId="164" fontId="10" fillId="0" borderId="14" xfId="0" applyNumberFormat="1" applyFont="1" applyBorder="1" applyAlignment="1" applyProtection="1">
      <alignment horizontal="justify" vertical="center" wrapText="1"/>
      <protection hidden="1"/>
    </xf>
    <xf numFmtId="0" fontId="10" fillId="0" borderId="13" xfId="0" applyFont="1" applyBorder="1" applyAlignment="1" applyProtection="1">
      <alignment horizontal="justify" vertical="center" wrapText="1"/>
      <protection hidden="1"/>
    </xf>
    <xf numFmtId="0" fontId="10" fillId="0" borderId="23" xfId="0" applyFont="1" applyBorder="1" applyAlignment="1" applyProtection="1">
      <alignment horizontal="justify" vertical="center" wrapText="1"/>
      <protection hidden="1"/>
    </xf>
    <xf numFmtId="164" fontId="10" fillId="0" borderId="4" xfId="0" applyNumberFormat="1" applyFont="1" applyBorder="1" applyAlignment="1" applyProtection="1">
      <alignment horizontal="justify" vertical="center" wrapText="1"/>
      <protection hidden="1"/>
    </xf>
    <xf numFmtId="0" fontId="10" fillId="0" borderId="22" xfId="0" applyFont="1" applyBorder="1" applyAlignment="1" applyProtection="1">
      <alignment horizontal="justify" vertical="center" wrapText="1"/>
      <protection hidden="1"/>
    </xf>
    <xf numFmtId="0" fontId="10" fillId="0" borderId="14" xfId="0" applyFont="1" applyBorder="1" applyAlignment="1" applyProtection="1">
      <alignment horizontal="justify" vertical="center" wrapText="1"/>
      <protection hidden="1"/>
    </xf>
    <xf numFmtId="0" fontId="10" fillId="0" borderId="20" xfId="0" applyFont="1" applyBorder="1" applyAlignment="1" applyProtection="1">
      <alignment horizontal="justify" vertical="center" wrapText="1"/>
      <protection hidden="1"/>
    </xf>
    <xf numFmtId="0" fontId="10" fillId="0" borderId="15" xfId="0" applyFont="1" applyBorder="1" applyAlignment="1" applyProtection="1">
      <alignment horizontal="justify" vertical="center" wrapText="1"/>
      <protection hidden="1"/>
    </xf>
    <xf numFmtId="165" fontId="14" fillId="0" borderId="4" xfId="0" applyNumberFormat="1" applyFont="1" applyBorder="1" applyAlignment="1" applyProtection="1">
      <alignment vertical="center" wrapText="1"/>
      <protection hidden="1"/>
    </xf>
    <xf numFmtId="164" fontId="14" fillId="0" borderId="4" xfId="0" applyNumberFormat="1" applyFont="1" applyBorder="1" applyAlignment="1" applyProtection="1">
      <alignment horizontal="center" vertical="center" wrapText="1"/>
      <protection hidden="1"/>
    </xf>
    <xf numFmtId="165" fontId="14" fillId="0" borderId="4" xfId="0" applyNumberFormat="1" applyFont="1" applyBorder="1" applyAlignment="1" applyProtection="1">
      <alignment horizontal="center" vertical="center" wrapText="1"/>
      <protection hidden="1"/>
    </xf>
    <xf numFmtId="0" fontId="13" fillId="0" borderId="0" xfId="0" applyFont="1" applyAlignment="1" applyProtection="1">
      <alignment horizontal="centerContinuous" wrapText="1"/>
      <protection hidden="1"/>
    </xf>
    <xf numFmtId="165" fontId="14" fillId="0" borderId="0" xfId="0" applyNumberFormat="1" applyFont="1" applyAlignment="1" applyProtection="1">
      <alignment vertical="center" wrapText="1"/>
      <protection hidden="1"/>
    </xf>
    <xf numFmtId="165" fontId="14" fillId="0" borderId="11" xfId="0" applyNumberFormat="1" applyFont="1" applyBorder="1" applyAlignment="1" applyProtection="1">
      <alignment vertical="center" wrapText="1"/>
      <protection hidden="1"/>
    </xf>
    <xf numFmtId="0" fontId="10" fillId="0" borderId="4" xfId="0" applyFont="1" applyBorder="1" applyAlignment="1" applyProtection="1">
      <alignment horizontal="center" vertical="center" wrapText="1"/>
      <protection hidden="1"/>
    </xf>
    <xf numFmtId="0" fontId="10" fillId="0" borderId="13" xfId="0" applyFont="1" applyBorder="1" applyAlignment="1" applyProtection="1">
      <alignment horizontal="center" vertical="center" wrapText="1"/>
      <protection hidden="1"/>
    </xf>
    <xf numFmtId="0" fontId="10" fillId="0" borderId="4" xfId="0" applyFont="1" applyBorder="1" applyAlignment="1" applyProtection="1">
      <alignment horizontal="center" vertical="center" textRotation="90" wrapText="1"/>
      <protection hidden="1"/>
    </xf>
    <xf numFmtId="9" fontId="10" fillId="0" borderId="4" xfId="0" applyNumberFormat="1" applyFont="1" applyBorder="1" applyAlignment="1" applyProtection="1">
      <alignment horizontal="center" vertical="center" textRotation="90" wrapText="1"/>
      <protection hidden="1"/>
    </xf>
    <xf numFmtId="0" fontId="10" fillId="0" borderId="4" xfId="0" quotePrefix="1" applyFont="1" applyBorder="1" applyAlignment="1" applyProtection="1">
      <alignment horizontal="justify" vertical="center" wrapText="1"/>
      <protection hidden="1"/>
    </xf>
    <xf numFmtId="0" fontId="10" fillId="0" borderId="16" xfId="0" applyFont="1" applyBorder="1" applyAlignment="1" applyProtection="1">
      <alignment horizontal="justify" vertical="center" wrapText="1"/>
      <protection hidden="1"/>
    </xf>
    <xf numFmtId="0" fontId="10" fillId="0" borderId="14" xfId="0" quotePrefix="1" applyFont="1" applyBorder="1" applyAlignment="1" applyProtection="1">
      <alignment horizontal="justify" vertical="center" wrapText="1"/>
      <protection hidden="1"/>
    </xf>
    <xf numFmtId="166" fontId="10" fillId="0" borderId="4" xfId="0" applyNumberFormat="1" applyFont="1" applyBorder="1" applyAlignment="1" applyProtection="1">
      <alignment horizontal="center" vertical="center" wrapText="1"/>
      <protection hidden="1"/>
    </xf>
    <xf numFmtId="14" fontId="10" fillId="0" borderId="4" xfId="0" quotePrefix="1" applyNumberFormat="1" applyFont="1" applyBorder="1" applyAlignment="1" applyProtection="1">
      <alignment horizontal="justify" vertical="center" wrapText="1"/>
      <protection hidden="1"/>
    </xf>
    <xf numFmtId="0" fontId="14" fillId="0" borderId="13" xfId="0" applyFont="1" applyBorder="1" applyAlignment="1" applyProtection="1">
      <alignment vertical="center" wrapText="1"/>
      <protection hidden="1"/>
    </xf>
    <xf numFmtId="0" fontId="2" fillId="0" borderId="0" xfId="0" applyFont="1" applyAlignment="1" applyProtection="1">
      <alignment vertical="top" wrapText="1"/>
      <protection hidden="1"/>
    </xf>
    <xf numFmtId="0" fontId="10" fillId="0" borderId="4" xfId="0" quotePrefix="1" applyFont="1" applyBorder="1" applyAlignment="1" applyProtection="1">
      <alignment horizontal="justify" vertical="top" wrapText="1"/>
      <protection hidden="1"/>
    </xf>
    <xf numFmtId="0" fontId="10" fillId="0" borderId="4" xfId="0" quotePrefix="1" applyFont="1" applyBorder="1" applyAlignment="1" applyProtection="1">
      <alignment horizontal="left" wrapText="1"/>
      <protection hidden="1"/>
    </xf>
    <xf numFmtId="0" fontId="10" fillId="0" borderId="4" xfId="0" quotePrefix="1" applyFont="1" applyBorder="1" applyAlignment="1" applyProtection="1">
      <alignment horizontal="left" vertical="top" wrapText="1"/>
      <protection hidden="1"/>
    </xf>
    <xf numFmtId="14" fontId="10" fillId="0" borderId="4" xfId="0" quotePrefix="1" applyNumberFormat="1" applyFont="1" applyBorder="1" applyAlignment="1" applyProtection="1">
      <alignment horizontal="justify" vertical="top" wrapText="1"/>
      <protection hidden="1"/>
    </xf>
    <xf numFmtId="0" fontId="10" fillId="0" borderId="4" xfId="0" quotePrefix="1" applyFont="1" applyBorder="1" applyAlignment="1" applyProtection="1">
      <alignment horizontal="center" vertical="top" wrapText="1"/>
      <protection hidden="1"/>
    </xf>
    <xf numFmtId="0" fontId="10" fillId="0" borderId="4" xfId="0" applyFont="1" applyBorder="1" applyAlignment="1" applyProtection="1">
      <alignment horizontal="justify" vertical="top" wrapText="1"/>
      <protection hidden="1"/>
    </xf>
    <xf numFmtId="0" fontId="0" fillId="0" borderId="0" xfId="0" applyAlignment="1">
      <alignment horizontal="left" vertical="top" wrapText="1"/>
    </xf>
    <xf numFmtId="0" fontId="15" fillId="27" borderId="0" xfId="0" applyFont="1" applyFill="1" applyAlignment="1">
      <alignment horizontal="center" vertical="center" wrapText="1"/>
    </xf>
    <xf numFmtId="164" fontId="10" fillId="7" borderId="4" xfId="0" applyNumberFormat="1" applyFont="1" applyFill="1" applyBorder="1" applyAlignment="1" applyProtection="1">
      <alignment horizontal="justify" vertical="center" wrapText="1"/>
      <protection hidden="1"/>
    </xf>
    <xf numFmtId="0" fontId="0" fillId="14" borderId="0" xfId="0" applyFill="1"/>
    <xf numFmtId="0" fontId="0" fillId="14" borderId="0" xfId="0" applyFill="1" applyAlignment="1">
      <alignment wrapText="1"/>
    </xf>
    <xf numFmtId="0" fontId="0" fillId="14" borderId="0" xfId="0" applyFill="1" applyAlignment="1">
      <alignment vertical="center"/>
    </xf>
    <xf numFmtId="0" fontId="10" fillId="7" borderId="22" xfId="0" applyFont="1" applyFill="1" applyBorder="1" applyAlignment="1" applyProtection="1">
      <alignment horizontal="justify" vertical="center" wrapText="1"/>
      <protection hidden="1"/>
    </xf>
    <xf numFmtId="0" fontId="10" fillId="28" borderId="13" xfId="0" applyFont="1" applyFill="1" applyBorder="1" applyAlignment="1" applyProtection="1">
      <alignment horizontal="center" vertical="center" wrapText="1"/>
      <protection hidden="1"/>
    </xf>
    <xf numFmtId="14" fontId="10" fillId="0" borderId="4" xfId="0" applyNumberFormat="1" applyFont="1" applyBorder="1" applyAlignment="1" applyProtection="1">
      <alignment horizontal="justify" vertical="top" wrapText="1"/>
      <protection hidden="1"/>
    </xf>
    <xf numFmtId="0" fontId="16" fillId="0" borderId="26" xfId="0" applyFont="1" applyBorder="1" applyAlignment="1" applyProtection="1">
      <alignment horizontal="center" vertical="center" wrapText="1"/>
      <protection hidden="1"/>
    </xf>
    <xf numFmtId="0" fontId="16" fillId="0" borderId="27" xfId="0" applyFont="1" applyBorder="1" applyAlignment="1" applyProtection="1">
      <alignment horizontal="center" vertical="center" wrapText="1"/>
      <protection hidden="1"/>
    </xf>
    <xf numFmtId="0" fontId="16" fillId="0" borderId="28" xfId="0" applyFont="1" applyBorder="1" applyAlignment="1" applyProtection="1">
      <alignment horizontal="center" vertical="center" wrapText="1"/>
      <protection hidden="1"/>
    </xf>
    <xf numFmtId="0" fontId="4" fillId="0" borderId="0" xfId="0" applyFont="1" applyAlignment="1" applyProtection="1">
      <alignment horizontal="justify" vertical="center" wrapText="1"/>
      <protection hidden="1"/>
    </xf>
    <xf numFmtId="0" fontId="13" fillId="0" borderId="4" xfId="0" applyFont="1" applyBorder="1" applyAlignment="1" applyProtection="1">
      <alignment horizontal="center" vertical="center" wrapText="1"/>
      <protection hidden="1"/>
    </xf>
    <xf numFmtId="0" fontId="13" fillId="0" borderId="18"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14" fillId="0" borderId="4" xfId="0" applyFont="1" applyBorder="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0" fontId="13" fillId="17" borderId="18" xfId="0" applyFont="1" applyFill="1" applyBorder="1" applyAlignment="1" applyProtection="1">
      <alignment horizontal="center" vertical="center" wrapText="1"/>
      <protection hidden="1"/>
    </xf>
    <xf numFmtId="0" fontId="13" fillId="17" borderId="4" xfId="0" applyFont="1" applyFill="1" applyBorder="1" applyAlignment="1" applyProtection="1">
      <alignment horizontal="center" vertical="center" wrapText="1"/>
      <protection hidden="1"/>
    </xf>
    <xf numFmtId="0" fontId="13" fillId="20" borderId="1" xfId="0" applyFont="1" applyFill="1" applyBorder="1" applyAlignment="1" applyProtection="1">
      <alignment horizontal="left" vertical="center" wrapText="1"/>
      <protection hidden="1"/>
    </xf>
    <xf numFmtId="0" fontId="13" fillId="20" borderId="2" xfId="0" applyFont="1" applyFill="1" applyBorder="1" applyAlignment="1" applyProtection="1">
      <alignment horizontal="left" vertical="center" wrapText="1"/>
      <protection hidden="1"/>
    </xf>
    <xf numFmtId="0" fontId="13" fillId="20" borderId="9" xfId="0" applyFont="1" applyFill="1" applyBorder="1" applyAlignment="1" applyProtection="1">
      <alignment horizontal="left" vertical="center" wrapText="1"/>
      <protection hidden="1"/>
    </xf>
    <xf numFmtId="0" fontId="13" fillId="20" borderId="19" xfId="0" applyFont="1" applyFill="1" applyBorder="1" applyAlignment="1" applyProtection="1">
      <alignment horizontal="left" vertical="center" wrapText="1"/>
      <protection hidden="1"/>
    </xf>
    <xf numFmtId="0" fontId="13" fillId="19" borderId="13" xfId="0" applyFont="1" applyFill="1" applyBorder="1" applyAlignment="1" applyProtection="1">
      <alignment horizontal="center" vertical="center" wrapText="1"/>
      <protection hidden="1"/>
    </xf>
    <xf numFmtId="0" fontId="13" fillId="19" borderId="15" xfId="0" applyFont="1" applyFill="1" applyBorder="1" applyAlignment="1" applyProtection="1">
      <alignment horizontal="center" vertical="center" wrapText="1"/>
      <protection hidden="1"/>
    </xf>
    <xf numFmtId="0" fontId="13" fillId="19" borderId="14" xfId="0" applyFont="1" applyFill="1" applyBorder="1" applyAlignment="1" applyProtection="1">
      <alignment horizontal="center" vertical="center" wrapText="1"/>
      <protection hidden="1"/>
    </xf>
    <xf numFmtId="0" fontId="2" fillId="0" borderId="6" xfId="0" applyFont="1" applyBorder="1" applyAlignment="1" applyProtection="1">
      <alignment horizontal="center" wrapText="1"/>
      <protection hidden="1"/>
    </xf>
    <xf numFmtId="0" fontId="2" fillId="0" borderId="5" xfId="0" applyFont="1" applyBorder="1" applyAlignment="1" applyProtection="1">
      <alignment horizontal="center" wrapText="1"/>
      <protection hidden="1"/>
    </xf>
    <xf numFmtId="0" fontId="13" fillId="23" borderId="6" xfId="0" applyFont="1" applyFill="1" applyBorder="1" applyAlignment="1" applyProtection="1">
      <alignment horizontal="center" vertical="center" wrapText="1"/>
      <protection hidden="1"/>
    </xf>
    <xf numFmtId="0" fontId="13" fillId="23" borderId="5" xfId="0" applyFont="1" applyFill="1" applyBorder="1" applyAlignment="1" applyProtection="1">
      <alignment horizontal="center" vertical="center" wrapText="1"/>
      <protection hidden="1"/>
    </xf>
    <xf numFmtId="0" fontId="13" fillId="23" borderId="7" xfId="0" applyFont="1" applyFill="1" applyBorder="1" applyAlignment="1" applyProtection="1">
      <alignment horizontal="center" vertical="center" wrapText="1"/>
      <protection hidden="1"/>
    </xf>
    <xf numFmtId="0" fontId="13" fillId="23" borderId="8" xfId="0" applyFont="1" applyFill="1" applyBorder="1" applyAlignment="1" applyProtection="1">
      <alignment horizontal="center" vertical="center" wrapText="1"/>
      <protection hidden="1"/>
    </xf>
    <xf numFmtId="0" fontId="13" fillId="23" borderId="9" xfId="0" applyFont="1" applyFill="1" applyBorder="1" applyAlignment="1" applyProtection="1">
      <alignment horizontal="center" vertical="center" wrapText="1"/>
      <protection hidden="1"/>
    </xf>
    <xf numFmtId="0" fontId="13" fillId="23" borderId="10" xfId="0" applyFont="1" applyFill="1" applyBorder="1" applyAlignment="1" applyProtection="1">
      <alignment horizontal="center" vertical="center" wrapText="1"/>
      <protection hidden="1"/>
    </xf>
    <xf numFmtId="0" fontId="13" fillId="26" borderId="6" xfId="0" applyFont="1" applyFill="1" applyBorder="1" applyAlignment="1" applyProtection="1">
      <alignment horizontal="center" vertical="center" wrapText="1"/>
      <protection hidden="1"/>
    </xf>
    <xf numFmtId="0" fontId="13" fillId="26" borderId="5" xfId="0" applyFont="1" applyFill="1" applyBorder="1" applyAlignment="1" applyProtection="1">
      <alignment horizontal="center" vertical="center" wrapText="1"/>
      <protection hidden="1"/>
    </xf>
    <xf numFmtId="0" fontId="13" fillId="26" borderId="7" xfId="0" applyFont="1" applyFill="1" applyBorder="1" applyAlignment="1" applyProtection="1">
      <alignment horizontal="center" vertical="center" wrapText="1"/>
      <protection hidden="1"/>
    </xf>
    <xf numFmtId="0" fontId="13" fillId="26" borderId="8" xfId="0" applyFont="1" applyFill="1" applyBorder="1" applyAlignment="1" applyProtection="1">
      <alignment horizontal="center" vertical="center" wrapText="1"/>
      <protection hidden="1"/>
    </xf>
    <xf numFmtId="0" fontId="13" fillId="26" borderId="9" xfId="0" applyFont="1" applyFill="1" applyBorder="1" applyAlignment="1" applyProtection="1">
      <alignment horizontal="center" vertical="center" wrapText="1"/>
      <protection hidden="1"/>
    </xf>
    <xf numFmtId="0" fontId="13" fillId="26" borderId="10" xfId="0" applyFont="1" applyFill="1" applyBorder="1" applyAlignment="1" applyProtection="1">
      <alignment horizontal="center" vertical="center" wrapText="1"/>
      <protection hidden="1"/>
    </xf>
    <xf numFmtId="0" fontId="14" fillId="24" borderId="18" xfId="0" applyFont="1" applyFill="1" applyBorder="1" applyAlignment="1" applyProtection="1">
      <alignment horizontal="center" wrapText="1"/>
      <protection hidden="1"/>
    </xf>
    <xf numFmtId="0" fontId="13" fillId="24" borderId="5" xfId="0" applyFont="1" applyFill="1" applyBorder="1" applyAlignment="1" applyProtection="1">
      <alignment horizontal="center" vertical="center" wrapText="1"/>
      <protection hidden="1"/>
    </xf>
    <xf numFmtId="0" fontId="13" fillId="24" borderId="7" xfId="0" applyFont="1" applyFill="1" applyBorder="1" applyAlignment="1" applyProtection="1">
      <alignment horizontal="center" vertical="center" wrapText="1"/>
      <protection hidden="1"/>
    </xf>
    <xf numFmtId="0" fontId="13" fillId="24" borderId="8" xfId="0" applyFont="1" applyFill="1" applyBorder="1" applyAlignment="1" applyProtection="1">
      <alignment horizontal="center" vertical="center" wrapText="1"/>
      <protection hidden="1"/>
    </xf>
    <xf numFmtId="0" fontId="13" fillId="24" borderId="9" xfId="0" applyFont="1" applyFill="1" applyBorder="1" applyAlignment="1" applyProtection="1">
      <alignment horizontal="center" vertical="center" wrapText="1"/>
      <protection hidden="1"/>
    </xf>
    <xf numFmtId="0" fontId="13" fillId="24" borderId="10" xfId="0" applyFont="1" applyFill="1" applyBorder="1" applyAlignment="1" applyProtection="1">
      <alignment horizontal="center" vertical="center" wrapText="1"/>
      <protection hidden="1"/>
    </xf>
    <xf numFmtId="0" fontId="13" fillId="20" borderId="6" xfId="0" applyFont="1" applyFill="1" applyBorder="1" applyAlignment="1" applyProtection="1">
      <alignment horizontal="center" vertical="center" wrapText="1"/>
      <protection hidden="1"/>
    </xf>
    <xf numFmtId="0" fontId="13" fillId="20" borderId="5" xfId="0" applyFont="1" applyFill="1" applyBorder="1" applyAlignment="1" applyProtection="1">
      <alignment horizontal="center" vertical="center" wrapText="1"/>
      <protection hidden="1"/>
    </xf>
    <xf numFmtId="0" fontId="13" fillId="20" borderId="7" xfId="0" applyFont="1" applyFill="1" applyBorder="1" applyAlignment="1" applyProtection="1">
      <alignment horizontal="center" vertical="center" wrapText="1"/>
      <protection hidden="1"/>
    </xf>
    <xf numFmtId="0" fontId="13" fillId="20" borderId="8" xfId="0" applyFont="1" applyFill="1" applyBorder="1" applyAlignment="1" applyProtection="1">
      <alignment horizontal="center" vertical="center" wrapText="1"/>
      <protection hidden="1"/>
    </xf>
    <xf numFmtId="0" fontId="13" fillId="20" borderId="9" xfId="0" applyFont="1" applyFill="1" applyBorder="1" applyAlignment="1" applyProtection="1">
      <alignment horizontal="center" vertical="center" wrapText="1"/>
      <protection hidden="1"/>
    </xf>
    <xf numFmtId="0" fontId="13" fillId="20" borderId="10" xfId="0" applyFont="1" applyFill="1" applyBorder="1" applyAlignment="1" applyProtection="1">
      <alignment horizontal="center" vertical="center" wrapText="1"/>
      <protection hidden="1"/>
    </xf>
    <xf numFmtId="0" fontId="13" fillId="17" borderId="11" xfId="0" applyFont="1" applyFill="1" applyBorder="1" applyAlignment="1" applyProtection="1">
      <alignment horizontal="center" vertical="center" wrapText="1"/>
      <protection hidden="1"/>
    </xf>
    <xf numFmtId="0" fontId="13" fillId="17" borderId="0" xfId="0" applyFont="1" applyFill="1" applyAlignment="1" applyProtection="1">
      <alignment horizontal="center" vertical="center" wrapText="1"/>
      <protection hidden="1"/>
    </xf>
    <xf numFmtId="0" fontId="2" fillId="0" borderId="11" xfId="0" applyFont="1" applyBorder="1" applyAlignment="1" applyProtection="1">
      <alignment horizontal="center" wrapText="1"/>
      <protection hidden="1"/>
    </xf>
    <xf numFmtId="0" fontId="2" fillId="0" borderId="0" xfId="0" applyFont="1" applyAlignment="1" applyProtection="1">
      <alignment horizontal="center" wrapText="1"/>
      <protection hidden="1"/>
    </xf>
    <xf numFmtId="0" fontId="13" fillId="21" borderId="13" xfId="0" applyFont="1" applyFill="1" applyBorder="1" applyAlignment="1" applyProtection="1">
      <alignment horizontal="center" vertical="center" wrapText="1"/>
      <protection hidden="1"/>
    </xf>
    <xf numFmtId="0" fontId="13" fillId="21" borderId="15" xfId="0" applyFont="1" applyFill="1" applyBorder="1" applyAlignment="1" applyProtection="1">
      <alignment horizontal="center" vertical="center" wrapText="1"/>
      <protection hidden="1"/>
    </xf>
    <xf numFmtId="0" fontId="13" fillId="21" borderId="14" xfId="0" applyFont="1" applyFill="1" applyBorder="1" applyAlignment="1" applyProtection="1">
      <alignment horizontal="center" vertical="center" wrapText="1"/>
      <protection hidden="1"/>
    </xf>
  </cellXfs>
  <cellStyles count="3">
    <cellStyle name="Hipervínculo" xfId="1" builtinId="8"/>
    <cellStyle name="Normal" xfId="0" builtinId="0"/>
    <cellStyle name="Normal 2" xfId="2"/>
  </cellStyles>
  <dxfs count="43">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protection hidden="1"/>
    </dxf>
    <dxf>
      <protection hidden="1"/>
    </dxf>
    <dxf>
      <protection hidden="1"/>
    </dxf>
    <dxf>
      <protection hidden="1"/>
    </dxf>
    <dxf>
      <protection hidden="1"/>
    </dxf>
    <dxf>
      <protection hidden="1"/>
    </dxf>
    <dxf>
      <protection hidden="1"/>
    </dxf>
  </dxfs>
  <tableStyles count="0" defaultTableStyle="TableStyleMedium2" defaultPivotStyle="PivotStyleLight16"/>
  <colors>
    <mruColors>
      <color rgb="FF912B3C"/>
      <color rgb="FFBE38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0</xdr:row>
      <xdr:rowOff>38100</xdr:rowOff>
    </xdr:from>
    <xdr:to>
      <xdr:col>4</xdr:col>
      <xdr:colOff>1128663</xdr:colOff>
      <xdr:row>0</xdr:row>
      <xdr:rowOff>952500</xdr:rowOff>
    </xdr:to>
    <xdr:pic>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rotWithShape="1">
        <a:blip xmlns:r="http://schemas.openxmlformats.org/officeDocument/2006/relationships" r:embed="rId1"/>
        <a:srcRect l="330" t="37880" r="7252" b="43830"/>
        <a:stretch/>
      </xdr:blipFill>
      <xdr:spPr>
        <a:xfrm>
          <a:off x="2527300" y="38100"/>
          <a:ext cx="8265835" cy="914400"/>
        </a:xfrm>
        <a:prstGeom prst="rect">
          <a:avLst/>
        </a:prstGeom>
        <a:ln>
          <a:solidFill>
            <a:schemeClr val="accent1"/>
          </a:solidFill>
        </a:ln>
      </xdr:spPr>
    </xdr:pic>
    <xdr:clientData/>
  </xdr:twoCellAnchor>
  <xdr:twoCellAnchor editAs="oneCell">
    <xdr:from>
      <xdr:col>0</xdr:col>
      <xdr:colOff>127000</xdr:colOff>
      <xdr:row>0</xdr:row>
      <xdr:rowOff>190500</xdr:rowOff>
    </xdr:from>
    <xdr:to>
      <xdr:col>1</xdr:col>
      <xdr:colOff>0</xdr:colOff>
      <xdr:row>0</xdr:row>
      <xdr:rowOff>909320</xdr:rowOff>
    </xdr:to>
    <xdr:pic>
      <xdr:nvPicPr>
        <xdr:cNvPr id="4" name="Imagen 3">
          <a:extLst>
            <a:ext uri="{FF2B5EF4-FFF2-40B4-BE49-F238E27FC236}">
              <a16:creationId xmlns:a16="http://schemas.microsoft.com/office/drawing/2014/main" id="{D2800FB5-FD5C-4F4A-B5EA-21C96A2FD029}"/>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5996" t="49477" r="38400"/>
        <a:stretch/>
      </xdr:blipFill>
      <xdr:spPr bwMode="auto">
        <a:xfrm>
          <a:off x="127000" y="190500"/>
          <a:ext cx="2247900" cy="718820"/>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Metodolog&#237;a%20riesgos\Matr&#237;oz%20riesgos%20MSP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esar%20Arcos\Desktop\Alcald&#237;a%20Bogot&#225;\Metodolog&#237;a%20riesgos%20Alcald&#237;a\Instrumento\Formatos\2021\Nuevos\2210111-FT-471%20Mapa%20de%20riesgos%20del%20proceso%20o%20proyecto%20de%20inversi&#243;n%20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texto Estrat. Ins"/>
      <sheetName val="Contexto Proceso"/>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Ficha16"/>
      <sheetName val="Ficha17"/>
      <sheetName val="Ficha18"/>
      <sheetName val="Ficha19"/>
      <sheetName val="Ficha20"/>
      <sheetName val="Mapa del Proceso"/>
      <sheetName val="Enc_Imp_Corrupción"/>
      <sheetName val="Imp_Est_Pro_Seg"/>
      <sheetName val="Imp_oportunidad"/>
      <sheetName val="Inventario de Activos"/>
      <sheetName val="Factibilidad"/>
      <sheetName val="Frecuencia"/>
    </sheetNames>
    <sheetDataSet>
      <sheetData sheetId="0">
        <row r="1">
          <cell r="AB1" t="str">
            <v>-- Oportunidades (Contexto Estratégico) --</v>
          </cell>
        </row>
        <row r="2">
          <cell r="C2" t="str">
            <v xml:space="preserve">Afiliación y Recaudo de Aportes </v>
          </cell>
          <cell r="D2" t="str">
            <v>Decisiones ajustadas a intereses propios o de terceros</v>
          </cell>
          <cell r="E2" t="str">
            <v>Daño de activos</v>
          </cell>
          <cell r="F2" t="str">
            <v>Daño de activos</v>
          </cell>
          <cell r="G2" t="str">
            <v>Modificación o eliminación no autorizada de información</v>
          </cell>
          <cell r="H2" t="str">
            <v>Preservación de activos</v>
          </cell>
          <cell r="Y2" t="str">
            <v>1 Mejorar las condiciones de salud de la población y reducir las brechas en los resultados en salud</v>
          </cell>
          <cell r="AB2" t="str">
            <v>La consolidación del nuevo Modelo Integrado de Planeación y Gestión-MIPG</v>
          </cell>
          <cell r="AD2" t="str">
            <v>--- Trámites</v>
          </cell>
          <cell r="AF2" t="str">
            <v>desconocimiento normativo en materia de seguridad social en pensiones</v>
          </cell>
          <cell r="AG2" t="str">
            <v>demora en la confirmacion de la informacion laboral</v>
          </cell>
          <cell r="AH2" t="str">
            <v>Asignado</v>
          </cell>
          <cell r="AI2" t="str">
            <v>Adecuado</v>
          </cell>
          <cell r="AJ2" t="str">
            <v>Oportuna</v>
          </cell>
          <cell r="AK2" t="str">
            <v>Prevenir o detectar</v>
          </cell>
          <cell r="AL2" t="str">
            <v>Confiable</v>
          </cell>
          <cell r="AM2" t="str">
            <v>Se investigan y resuelven oportunamente</v>
          </cell>
          <cell r="AN2" t="str">
            <v>Completa</v>
          </cell>
          <cell r="AP2" t="str">
            <v>Siempre</v>
          </cell>
        </row>
        <row r="3">
          <cell r="C3" t="str">
            <v xml:space="preserve">Atención al Usuario y al Ciudadano </v>
          </cell>
          <cell r="D3" t="str">
            <v>Desvío de recursos físicos o económicos</v>
          </cell>
          <cell r="E3" t="str">
            <v>Decisiones erróneas</v>
          </cell>
          <cell r="F3" t="str">
            <v>Decisiones erróneas</v>
          </cell>
          <cell r="G3" t="str">
            <v>Interrupción en la prestación del servicio</v>
          </cell>
          <cell r="H3" t="str">
            <v>Decisiones acertadas</v>
          </cell>
          <cell r="Y3" t="str">
            <v>2 Aumentar el acceso a servicios sanitarios y Mejorar la calidad en la atención</v>
          </cell>
          <cell r="AB3" t="str">
            <v>Los instrumentos definidos en el marco de la transparencia y la rendición de cuentas</v>
          </cell>
          <cell r="AD3" t="str">
            <v>1 Auxilio Funerario</v>
          </cell>
          <cell r="AF3" t="str">
            <v>ausencia de elementos tecnologicos</v>
          </cell>
          <cell r="AG3" t="str">
            <v xml:space="preserve">informacion certificada inconsistente </v>
          </cell>
          <cell r="AH3" t="str">
            <v>No Asignado</v>
          </cell>
          <cell r="AI3" t="str">
            <v>Inadecuado</v>
          </cell>
          <cell r="AJ3" t="str">
            <v>Inoportuna</v>
          </cell>
          <cell r="AK3" t="str">
            <v>No es un control</v>
          </cell>
          <cell r="AL3" t="str">
            <v>No confiable</v>
          </cell>
          <cell r="AM3" t="str">
            <v>No se investigan y resuelven oportunamente</v>
          </cell>
          <cell r="AN3" t="str">
            <v>Incompleta</v>
          </cell>
          <cell r="AP3" t="str">
            <v>Algunas veces</v>
          </cell>
        </row>
        <row r="4">
          <cell r="C4" t="str">
            <v xml:space="preserve">Control Interno a la Gestión </v>
          </cell>
          <cell r="D4" t="str">
            <v>Exceso de las facultades otorgadas</v>
          </cell>
          <cell r="E4" t="str">
            <v>Incumplimiento de compromisos</v>
          </cell>
          <cell r="F4" t="str">
            <v>Incumplimiento de compromisos</v>
          </cell>
          <cell r="G4" t="str">
            <v>Revelación no autorizada de Información</v>
          </cell>
          <cell r="H4" t="str">
            <v>Cumplimiento de compromisos</v>
          </cell>
          <cell r="Y4" t="str">
            <v>3 Recuperar la confianza y la legitimidad del sistema de salud</v>
          </cell>
          <cell r="AB4" t="str">
            <v>El reconocimiento del sistema de salud colombiano</v>
          </cell>
          <cell r="AD4" t="str">
            <v>2 Pensión de Invalidez</v>
          </cell>
          <cell r="AF4" t="str">
            <v>recurso humano insuficiente</v>
          </cell>
          <cell r="AG4" t="str">
            <v/>
          </cell>
          <cell r="AN4" t="str">
            <v>No existe</v>
          </cell>
          <cell r="AP4" t="str">
            <v>No se ejecuta</v>
          </cell>
        </row>
        <row r="5">
          <cell r="C5" t="str">
            <v xml:space="preserve">Direccionamiento Estratégico </v>
          </cell>
          <cell r="D5" t="str">
            <v>Realización de cobros indebidos</v>
          </cell>
          <cell r="E5" t="str">
            <v>Incumplimiento legal</v>
          </cell>
          <cell r="F5" t="str">
            <v>Incumplimiento legal</v>
          </cell>
          <cell r="G5" t="str">
            <v>Pérdida de integridad de la información</v>
          </cell>
          <cell r="H5" t="str">
            <v>Cumplimiento legal</v>
          </cell>
          <cell r="Y5" t="str">
            <v>4 Garantizar la sostenibilidad financiera de sistema de salud</v>
          </cell>
          <cell r="AB5" t="str">
            <v>El ingreso del país a la OCDE</v>
          </cell>
          <cell r="AD5" t="str">
            <v>3 Pensión de Jubilación y Vejez</v>
          </cell>
          <cell r="AF5" t="str">
            <v>errores de digitacion en la liquidacion</v>
          </cell>
          <cell r="AG5" t="str">
            <v/>
          </cell>
        </row>
        <row r="6">
          <cell r="C6" t="str">
            <v xml:space="preserve">Gestión Administrativa y Financiera </v>
          </cell>
          <cell r="D6" t="str">
            <v>Tráfico de influencias</v>
          </cell>
          <cell r="E6" t="str">
            <v>Inexactitud</v>
          </cell>
          <cell r="F6" t="str">
            <v>Inexactitud</v>
          </cell>
          <cell r="H6" t="str">
            <v>Exactitud</v>
          </cell>
          <cell r="AB6" t="str">
            <v>La implementación de nueva normatividad e instrumentos en el sistema de salud (Ley Estatutaria en Salud, mecanismo de exclusiones, Modelo Integrado de Atención en Salud-MIAS, aplicativo MiPres)</v>
          </cell>
          <cell r="AD6" t="str">
            <v>4 Pensión de Sustitución y de Sobrevivientes</v>
          </cell>
          <cell r="AF6" t="str">
            <v/>
          </cell>
          <cell r="AG6" t="str">
            <v/>
          </cell>
        </row>
        <row r="7">
          <cell r="C7" t="str">
            <v xml:space="preserve">Gestión de Bienes y Servicios </v>
          </cell>
          <cell r="D7" t="str">
            <v>Uso indebido de información privilegiada</v>
          </cell>
          <cell r="AB7" t="str">
            <v>La consolidación de la política farmacéutica: instrumentos de transparencia, uso racional de tecnologías en salud, cultura de autorregulación</v>
          </cell>
          <cell r="AD7" t="str">
            <v>5 Pensión Familiar</v>
          </cell>
          <cell r="AF7" t="str">
            <v/>
          </cell>
          <cell r="AG7" t="str">
            <v/>
          </cell>
        </row>
        <row r="8">
          <cell r="C8" t="str">
            <v>Gestión de Talento Humano</v>
          </cell>
          <cell r="AB8" t="str">
            <v>La promoción de una nueva cultura de la seguridad social</v>
          </cell>
          <cell r="AD8" t="str">
            <v>6 Reconocimiento y Pago del Auxilio de Cesantías</v>
          </cell>
          <cell r="AF8" t="str">
            <v/>
          </cell>
          <cell r="AG8" t="str">
            <v/>
          </cell>
        </row>
        <row r="9">
          <cell r="C9" t="str">
            <v xml:space="preserve">Gestión Jurídica </v>
          </cell>
          <cell r="AB9" t="str">
            <v>La nueva EPS MEDIMAS</v>
          </cell>
          <cell r="AD9" t="str">
            <v>7 Sustitución Pensional Ley 44 de 1980 - Ley 1204 de 2008</v>
          </cell>
          <cell r="AF9" t="str">
            <v/>
          </cell>
          <cell r="AG9" t="str">
            <v/>
          </cell>
        </row>
        <row r="10">
          <cell r="C10" t="str">
            <v xml:space="preserve">Gestión Tecnológica </v>
          </cell>
          <cell r="AB10" t="str">
            <v>El fortalecimiento patrimonial de las EPS</v>
          </cell>
          <cell r="AD10" t="str">
            <v>--- Otros Procedimientos Administrativos (OPA´S)</v>
          </cell>
          <cell r="AF10" t="str">
            <v/>
          </cell>
          <cell r="AG10" t="str">
            <v/>
          </cell>
        </row>
        <row r="11">
          <cell r="C11" t="str">
            <v xml:space="preserve">Pago de Prestaciones Económicas </v>
          </cell>
          <cell r="AB11" t="str">
            <v>El postconflicto</v>
          </cell>
          <cell r="AD11" t="str">
            <v>1 Certificados en Línea para Pensionados, Afiliados y Entidades</v>
          </cell>
          <cell r="AF11" t="str">
            <v/>
          </cell>
          <cell r="AG11" t="str">
            <v/>
          </cell>
        </row>
        <row r="12">
          <cell r="C12" t="str">
            <v xml:space="preserve">Reconocimiento de Prestaciones Económicas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DOFA_proceso_o_proyecto"/>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Mapa_riesgos"/>
      <sheetName val="Frecuencia"/>
      <sheetName val="Factibilidad"/>
      <sheetName val="Exposición"/>
      <sheetName val="Enc_Imp_Corrupción"/>
      <sheetName val="Imp_Pro"/>
      <sheetName val="Imp_proy"/>
      <sheetName val="Texto_Act_Control1"/>
      <sheetName val="Texto_Act_Control2"/>
      <sheetName val="Texto_Act_Control3"/>
      <sheetName val="Texto_Act_Control4"/>
      <sheetName val="Texto_Act_Control5"/>
      <sheetName val="Texto_Act_Control6"/>
      <sheetName val="Texto_Act_Control7"/>
      <sheetName val="Texto_Act_Control8"/>
      <sheetName val="Texto_Act_Control9"/>
      <sheetName val="Texto_Act_Control10"/>
      <sheetName val="Texto_Act_Control11"/>
      <sheetName val="Texto_Act_Control12"/>
      <sheetName val="Texto_Act_Control13"/>
      <sheetName val="Texto_Act_Control14"/>
      <sheetName val="Texto_Act_Control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esar Arcos" refreshedDate="45277.704950925923" createdVersion="6" refreshedVersion="6" minRefreshableVersion="3" recordCount="88">
  <cacheSource type="worksheet">
    <worksheetSource ref="A11:BZ99" sheet="Mapa_riesgos"/>
  </cacheSource>
  <cacheFields count="102">
    <cacheField name="Proceso / Proyecto de inversión" numFmtId="0">
      <sharedItems count="33">
        <s v="Control Disciplinario"/>
        <s v="Direccionamiento Estratégico"/>
        <s v="Evaluación del Sistema de Control Interno"/>
        <s v="Fortalecimiento de la Gestión Pública"/>
        <s v="Fortalecimiento Institucional"/>
        <s v="Gestión de Alianzas e Internacionalización de Bogotá"/>
        <s v="Gestión de Contratación"/>
        <s v="Gestión de Recursos Físicos"/>
        <s v="Gestión de Servicios Administrativos y Tecnológicos"/>
        <s v="Gestión del Conocimiento"/>
        <s v="Gestión del Talento Humano"/>
        <s v="Gestión Estratégica de Comunicación e Información"/>
        <s v="Gestión Financiera"/>
        <s v="Gestión Jurídica"/>
        <s v="Gobierno Abierto y Relacionamiento con la Ciudadanía"/>
        <s v="Paz, Víctimas y Reconciliación"/>
        <s v="7868 Desarrollo institucional para una gestión pública eficiente"/>
        <s v="Elaboración de Impresos y Registro Distrital" u="1"/>
        <s v="Comunicación Pública" u="1"/>
        <s v="7869 Implementación del modelo de gobierno abierto, accesible e incluyente de Bogotá" u="1"/>
        <s v="Gestión Documental Interna" u="1"/>
        <s v="Gestión Estratégica de Talento Humano" u="1"/>
        <s v="Gestión, Administración y Soporte de infraestructura y Recursos tecnológicos" u="1"/>
        <s v="Internacionalización de Bogotá" u="1"/>
        <s v="Asesoría Técnica y Proyectos en Materia TIC" u="1"/>
        <s v="Fortalecimiento de la Administración y la Gestión Pública Distrital" u="1"/>
        <s v="Asistencia, atención y reparación integral a víctimas del conflicto armado e implementación de acciones de memoria, paz y reconciliación en Bogotá" u="1"/>
        <s v="Gestión de Seguridad y Salud en el Trabajo" u="1"/>
        <s v="Gestión del Sistema Distrital de Servicio a la Ciudadanía" u="1"/>
        <s v="Contratación" u="1"/>
        <s v="Estrategia de Tecnologías de la Información y las Comunicaciones" u="1"/>
        <s v="Gestión de la Función Archivística y del Patrimonio Documental del Distrito Capital" u="1"/>
        <s v="Gestión de Servicios Administrativos" u="1"/>
      </sharedItems>
    </cacheField>
    <cacheField name="Objetivo" numFmtId="0">
      <sharedItems longText="1"/>
    </cacheField>
    <cacheField name="Alcance u objetivos específicos" numFmtId="0">
      <sharedItems longText="1"/>
    </cacheField>
    <cacheField name="Líder de proceso o Gerente de proyecto" numFmtId="0">
      <sharedItems/>
    </cacheField>
    <cacheField name="Tipo de proceso o proyecto" numFmtId="0">
      <sharedItems/>
    </cacheField>
    <cacheField name="Actividad clave o fase del proyecto" numFmtId="0">
      <sharedItems longText="1"/>
    </cacheField>
    <cacheField name="Id del riesgo en el Aplicativo DARUMA" numFmtId="0">
      <sharedItems/>
    </cacheField>
    <cacheField name="Código del riesgo en el Aplicativo DARUMA" numFmtId="0">
      <sharedItems/>
    </cacheField>
    <cacheField name="Descripción del riesgo" numFmtId="0">
      <sharedItems longText="1"/>
    </cacheField>
    <cacheField name="Fuente del riesgo" numFmtId="0">
      <sharedItems count="3">
        <s v="Gestión de procesos"/>
        <s v="Corrupción"/>
        <s v="Proyecto de inversión"/>
      </sharedItems>
    </cacheField>
    <cacheField name="Clasificación o tipo de riesgo" numFmtId="0">
      <sharedItems/>
    </cacheField>
    <cacheField name="Responsable del riesgo" numFmtId="0">
      <sharedItems/>
    </cacheField>
    <cacheField name="Internas" numFmtId="0">
      <sharedItems longText="1"/>
    </cacheField>
    <cacheField name="Externas" numFmtId="0">
      <sharedItems longText="1"/>
    </cacheField>
    <cacheField name="Efectos (consecuencias)" numFmtId="0">
      <sharedItems longText="1"/>
    </cacheField>
    <cacheField name="Objetivos estratégicos asociados" numFmtId="0">
      <sharedItems longText="1"/>
    </cacheField>
    <cacheField name="Trámites, OPA's y consultas asociados" numFmtId="0">
      <sharedItems/>
    </cacheField>
    <cacheField name="Otros procesos del Sistema de Gestión de Calidad" numFmtId="0">
      <sharedItems/>
    </cacheField>
    <cacheField name="Objetivos de Desarrollo Sostenible" numFmtId="0">
      <sharedItems/>
    </cacheField>
    <cacheField name="Proyectos de inversión asociados" numFmtId="0">
      <sharedItems/>
    </cacheField>
    <cacheField name="Probabilidad inherente" numFmtId="0">
      <sharedItems/>
    </cacheField>
    <cacheField name="Valor porcentual probabilidad inherente" numFmtId="9">
      <sharedItems containsSemiMixedTypes="0" containsString="0" containsNumber="1" minValue="0.2" maxValue="1"/>
    </cacheField>
    <cacheField name="Financiero" numFmtId="0">
      <sharedItems/>
    </cacheField>
    <cacheField name="Imagen" numFmtId="0">
      <sharedItems/>
    </cacheField>
    <cacheField name="Medidas de control interno y externo" numFmtId="0">
      <sharedItems/>
    </cacheField>
    <cacheField name="Operativo" numFmtId="0">
      <sharedItems/>
    </cacheField>
    <cacheField name="Información" numFmtId="0">
      <sharedItems/>
    </cacheField>
    <cacheField name="Cumplimiento" numFmtId="0">
      <sharedItems/>
    </cacheField>
    <cacheField name="Impacto inherente" numFmtId="0">
      <sharedItems/>
    </cacheField>
    <cacheField name="Valor porcentual impacto inherente" numFmtId="9">
      <sharedItems containsSemiMixedTypes="0" containsString="0" containsNumber="1" minValue="0.2" maxValue="1"/>
    </cacheField>
    <cacheField name="Valoración inherente" numFmtId="0">
      <sharedItems/>
    </cacheField>
    <cacheField name="Explicación de la valoración" numFmtId="0">
      <sharedItems longText="1"/>
    </cacheField>
    <cacheField name="Controles preventivos y detectivos" numFmtId="0">
      <sharedItems longText="1"/>
    </cacheField>
    <cacheField name="Documentación (controles preventivos y detectivos)" numFmtId="0">
      <sharedItems/>
    </cacheField>
    <cacheField name="Frecuencia (controles preventivos y detectivos)" numFmtId="0">
      <sharedItems/>
    </cacheField>
    <cacheField name="Evidencia (controles preventivos y detectivos)" numFmtId="0">
      <sharedItems/>
    </cacheField>
    <cacheField name="Tipo de control (preventivos y detectivos)" numFmtId="0">
      <sharedItems/>
    </cacheField>
    <cacheField name="Valor porcentual tipo de control (preventivos y detectivos)" numFmtId="9">
      <sharedItems/>
    </cacheField>
    <cacheField name="Implementación (controles preventivos y detectivos)" numFmtId="0">
      <sharedItems/>
    </cacheField>
    <cacheField name="Valor porcentual implementación (controles preventivos y detectivos)" numFmtId="9">
      <sharedItems/>
    </cacheField>
    <cacheField name="Calificación del diseño (controles preventivos y detectivos)" numFmtId="9">
      <sharedItems/>
    </cacheField>
    <cacheField name="Controles correctivos" numFmtId="0">
      <sharedItems longText="1"/>
    </cacheField>
    <cacheField name="Documentación (controles correctivos)" numFmtId="0">
      <sharedItems/>
    </cacheField>
    <cacheField name="Frecuencia (controles correctivos)" numFmtId="0">
      <sharedItems/>
    </cacheField>
    <cacheField name="Evidencia (controles correctivos)" numFmtId="0">
      <sharedItems/>
    </cacheField>
    <cacheField name="Tipo de control (correctivos)" numFmtId="0">
      <sharedItems/>
    </cacheField>
    <cacheField name="Valor porcentual tipo de control (correctivos)" numFmtId="9">
      <sharedItems/>
    </cacheField>
    <cacheField name="Implementación (controles correctivos)" numFmtId="0">
      <sharedItems/>
    </cacheField>
    <cacheField name="Valor porcentual implementación (controles correctivos)" numFmtId="9">
      <sharedItems/>
    </cacheField>
    <cacheField name="Calificación del diseño (controles correctivos)" numFmtId="9">
      <sharedItems/>
    </cacheField>
    <cacheField name="Probabilidad residual" numFmtId="0">
      <sharedItems/>
    </cacheField>
    <cacheField name="Valor porcentual probabilidad residual" numFmtId="166">
      <sharedItems containsSemiMixedTypes="0" containsString="0" containsNumber="1" minValue="8.2994159969279992E-4" maxValue="0.33600000000000002"/>
    </cacheField>
    <cacheField name="impacto residual" numFmtId="0">
      <sharedItems/>
    </cacheField>
    <cacheField name="Valor porcentual impacto residual" numFmtId="166">
      <sharedItems containsSemiMixedTypes="0" containsString="0" containsNumber="1" minValue="0.12656250000000002" maxValue="1"/>
    </cacheField>
    <cacheField name="Valoración residual" numFmtId="0">
      <sharedItems/>
    </cacheField>
    <cacheField name="Explicación de la valoración2" numFmtId="0">
      <sharedItems longText="1"/>
    </cacheField>
    <cacheField name="Opción de manejo" numFmtId="0">
      <sharedItems/>
    </cacheField>
    <cacheField name="Acciones (características):_x000a__x000a_Probabilidad_x000a_---------------_x000a_Impacto" numFmtId="0">
      <sharedItems longText="1"/>
    </cacheField>
    <cacheField name="Responsable de ejecución (acciones tratamiento)" numFmtId="0">
      <sharedItems/>
    </cacheField>
    <cacheField name="Nombre del plan en el Aplicativo DARUMA" numFmtId="0">
      <sharedItems/>
    </cacheField>
    <cacheField name="Id de la acción en el Aplicativo DARUMA" numFmtId="0">
      <sharedItems/>
    </cacheField>
    <cacheField name="Fecha de inicio (acciones tratamiento)" numFmtId="0">
      <sharedItems/>
    </cacheField>
    <cacheField name="Fecha de terminación (acciones tratamiento)" numFmtId="0">
      <sharedItems/>
    </cacheField>
    <cacheField name="Acciones contingencia" numFmtId="0">
      <sharedItems longText="1"/>
    </cacheField>
    <cacheField name="Responsable de ejecución (acciones contingencia)" numFmtId="0">
      <sharedItems longText="1"/>
    </cacheField>
    <cacheField name="Producto (acciones contingencia)" numFmtId="0">
      <sharedItems longText="1"/>
    </cacheField>
    <cacheField name="Fecha de cambio" numFmtId="164">
      <sharedItems containsSemiMixedTypes="0" containsNonDate="0" containsDate="1" containsString="0" minDate="2023-11-16T00:00:00" maxDate="2023-12-16T00:00:00"/>
    </cacheField>
    <cacheField name="Aspecto(s) que cambiaron" numFmtId="0">
      <sharedItems/>
    </cacheField>
    <cacheField name="Descripción de los cambios efectuados" numFmtId="0">
      <sharedItems longText="1"/>
    </cacheField>
    <cacheField name="Fecha de cambio2" numFmtId="164">
      <sharedItems containsNonDate="0" containsString="0" containsBlank="1"/>
    </cacheField>
    <cacheField name="Aspecto(s) que cambiaron2" numFmtId="0">
      <sharedItems containsNonDate="0" containsString="0" containsBlank="1"/>
    </cacheField>
    <cacheField name="Descripción de los cambios efectuados2" numFmtId="0">
      <sharedItems containsNonDate="0" containsString="0" containsBlank="1"/>
    </cacheField>
    <cacheField name="Fecha de cambio3" numFmtId="164">
      <sharedItems containsNonDate="0" containsString="0" containsBlank="1"/>
    </cacheField>
    <cacheField name="Aspecto(s) que cambiaron3" numFmtId="0">
      <sharedItems containsNonDate="0" containsString="0" containsBlank="1"/>
    </cacheField>
    <cacheField name="Descripción de los cambios efectuados3" numFmtId="0">
      <sharedItems containsNonDate="0" containsString="0" containsBlank="1"/>
    </cacheField>
    <cacheField name="Fecha de cambio4" numFmtId="164">
      <sharedItems containsNonDate="0" containsString="0" containsBlank="1"/>
    </cacheField>
    <cacheField name="Aspecto(s) que cambiaron4" numFmtId="0">
      <sharedItems containsNonDate="0" containsString="0" containsBlank="1"/>
    </cacheField>
    <cacheField name="Descripción de los cambios efectuados4" numFmtId="0">
      <sharedItems containsNonDate="0" containsString="0" containsBlank="1"/>
    </cacheField>
    <cacheField name="Fecha de cambio5" numFmtId="164">
      <sharedItems containsNonDate="0" containsString="0" containsBlank="1"/>
    </cacheField>
    <cacheField name="Aspecto(s) que cambiaron5" numFmtId="0">
      <sharedItems containsNonDate="0" containsString="0" containsBlank="1"/>
    </cacheField>
    <cacheField name="Descripción de los cambios efectuados5" numFmtId="0">
      <sharedItems containsNonDate="0" containsString="0" containsBlank="1"/>
    </cacheField>
    <cacheField name="Fecha de cambio6" numFmtId="164">
      <sharedItems containsNonDate="0" containsString="0" containsBlank="1"/>
    </cacheField>
    <cacheField name="Aspecto(s) que cambiaron6" numFmtId="0">
      <sharedItems containsNonDate="0" containsString="0" containsBlank="1"/>
    </cacheField>
    <cacheField name="Descripción de los cambios efectuados6" numFmtId="0">
      <sharedItems containsNonDate="0" containsString="0" containsBlank="1"/>
    </cacheField>
    <cacheField name="Fecha de cambio7" numFmtId="164">
      <sharedItems containsNonDate="0" containsString="0" containsBlank="1"/>
    </cacheField>
    <cacheField name="Aspecto(s) que cambiaron7" numFmtId="0">
      <sharedItems containsNonDate="0" containsString="0" containsBlank="1"/>
    </cacheField>
    <cacheField name="Descripción de los cambios efectuados7" numFmtId="0">
      <sharedItems containsNonDate="0" containsString="0" containsBlank="1"/>
    </cacheField>
    <cacheField name="Fecha de cambio8" numFmtId="164">
      <sharedItems containsNonDate="0" containsString="0" containsBlank="1"/>
    </cacheField>
    <cacheField name="Aspecto(s) que cambiaron8" numFmtId="0">
      <sharedItems containsNonDate="0" containsString="0" containsBlank="1"/>
    </cacheField>
    <cacheField name="Descripción de los cambios efectuados8" numFmtId="0">
      <sharedItems containsNonDate="0" containsString="0" containsBlank="1"/>
    </cacheField>
    <cacheField name="Fecha de cambio9" numFmtId="164">
      <sharedItems containsNonDate="0" containsString="0" containsBlank="1"/>
    </cacheField>
    <cacheField name="Aspecto(s) que cambiaron9" numFmtId="0">
      <sharedItems containsNonDate="0" containsString="0" containsBlank="1"/>
    </cacheField>
    <cacheField name="Descripción de los cambios efectuados9" numFmtId="0">
      <sharedItems containsNonDate="0" containsString="0" containsBlank="1"/>
    </cacheField>
    <cacheField name="Fecha de cambio10" numFmtId="164">
      <sharedItems containsNonDate="0" containsString="0" containsBlank="1"/>
    </cacheField>
    <cacheField name="Aspecto(s) que cambiaron10" numFmtId="0">
      <sharedItems containsNonDate="0" containsString="0" containsBlank="1"/>
    </cacheField>
    <cacheField name="Descripción de los cambios efectuados10" numFmtId="0">
      <sharedItems containsNonDate="0" containsString="0" containsBlank="1"/>
    </cacheField>
    <cacheField name="Fecha de cambio11" numFmtId="164">
      <sharedItems containsNonDate="0" containsString="0" containsBlank="1"/>
    </cacheField>
    <cacheField name="Aspecto(s) que cambiaron11" numFmtId="0">
      <sharedItems containsNonDate="0" containsString="0" containsBlank="1"/>
    </cacheField>
    <cacheField name="Descripción de los cambios efectuados11" numFmtId="0">
      <sharedItems containsNonDate="0" containsString="0" containsBlank="1"/>
    </cacheField>
    <cacheField name="Fecha de cambio12" numFmtId="164">
      <sharedItems containsNonDate="0" containsString="0" containsBlank="1"/>
    </cacheField>
    <cacheField name="Aspecto(s) que cambiaron12" numFmtId="0">
      <sharedItems containsNonDate="0" containsString="0" containsBlank="1"/>
    </cacheField>
    <cacheField name="Descripción de los cambios efectuados1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8">
  <r>
    <x v="0"/>
    <s v="Adelantar los procesos disciplinarios contra los(as) servidores(as) y ex servidores(/as) de la Secretaría General de la Alcaldía Mayor de Bogotá D.C., y prevenir las conductas disciplinarias, mediante la aplicación de las normas vigentes en materia disciplinaria y el desarrollo de la estrategia preventiva, con el fin de determinar la posible responsabilidad disciplinaria emitiendo bien sea un fallo sancionatorio o absolutorio, o un auto de archivo, y evitar la ocurrencia de faltas disciplinarias por parte de estos."/>
    <s v="Inicio con la recepción, registro y revisión de la queja disciplinaria, informe de servidor público u otro medio que amerite credibilidad, y con la elaboración de la estrategia preventiva, continua con el desarrollo de las etapas procesales pertinentes consagradas en la norma vigente en materia disciplinaria, y la ejecución de las acciones preventivas, termina con la decisión disciplinaria que corresponda, el archivo físico del expediente en el archivo de gestión, y seguimiento a la implementación de la estrategia preventiva."/>
    <s v="Jefe Oficina de Control Disciplinario Interno y Jefe Oficina Jurídica"/>
    <s v="Evaluación"/>
    <s v="Adelantar los procesos disciplinarios en etapa de instrucción_x000a_Adelantar los procesos disciplinarios en etapa de juzgamiento ordinario o verbal_x000a_Adelantar los procesos disciplinarios en etapa de segunda instancia_x000a_Adelantar los procesos disciplinarios según el procedimiento ordinario (Ley 734 de 2002)"/>
    <s v="-"/>
    <s v="-"/>
    <s v="Posibilidad de afectación económica (o presupuestal) por fallo judicial en contra de los intereses de la entidad, debido a errores (fallas o deficiencias) en el trámite de los procesos disciplinarios "/>
    <x v="0"/>
    <s v="Ejecución y administración de procesos"/>
    <s v="Oficina de Control Disciplinario Interno, Oficina Jurídica y Despacho de la Secretaría General"/>
    <s v="- Alta rotación de personal generando retrasos en la curva de aprendizaje._x000a_- No se cuenta con   equipos asignados a todos los/as servidores/as. Los equipos (su mayoría) no cuentan con los dispositivos requeridos para operar bajo las nuevas condiciones de trabajo (micrófonos, cámaras, entre otros)_x000a_- Errores (fallas o deficiencias) en la conformación del expediente disciplinario._x000a__x000a__x000a__x000a__x000a__x000a__x000a_"/>
    <s v="- Ataques informáticos a la Infraestructura de la entidad. _x000a_- Interactúen con las anteriores, generando posibles pérdidas de información._x000a__x000a__x000a__x000a__x000a__x000a__x000a__x000a_"/>
    <s v="- Sanciones de orden legal y pecuniaria a la entidad por indebida aplicación de la Ley 734 de 2002 o Ley 1952 de 2019, según corresponda._x000a_- Insatisfacción frente al desarrollo del proceso disciplinario de conformidad con la Ley 734 de 2002 o Ley 1952 de 2019, según corresponda._x000a_- Beneficio al sujeto disciplinable en el trámite del proceso disciplinario.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edia (3)"/>
    <n v="0.6"/>
    <s v="Menor (2)"/>
    <s v="Menor (2)"/>
    <s v="Menor (2)"/>
    <s v="Leve (1)"/>
    <s v="Leve (1)"/>
    <s v="Menor (2)"/>
    <s v="Menor (2)"/>
    <n v="0.4"/>
    <s v="Moderado"/>
    <s v="El proceso estima que el riesgo se ubica en una zona moderado, debido a que la frecuencia con la que se realizó la actividad clave asociada al riesgo se presentó 53 veces en el último año, sin embargo, ante su materialización, podrían presentarse efectos significativos, en el pago de indemnizaciones por acciones legales en los procesos disciplinarios."/>
    <s v="- _x0009_1 El Procedimiento Proceso Disciplinario Ordinario 2210113-PR-007 indica que el(la) Jefe Oficina de Control Interno Disciplinario, autorizado(a) por Resolución 160 de 2019 - Manual Específico de Funciones y Competencias Laborales, cada vez que se registre la queja o informe en el aplicativo SID, verifica que la queja o informe haya sido registrada en debida forma a través del aplicativo Sistema de Información Disciplinario –SID, y que el expediente esté conformado adecuadamente con la foliatura correspondiente. La(s) fuente(s) de información utilizadas es(son) la(s) carpeta(s) del(los) expediente(s), la base de datos y el Aplicativo del Sistema de Información Disciplinario – SID. En caso de evidenciar observaciones, desviaciones o diferencias, se informa a través de correo electrónico al auxiliar administrativo para ajustar el expediente en debida forma y/o el registro del aplicativo Sistema de Información Disciplinario –SID. De lo contrario, registra la queja o informe en el acta de reparto y en el Sistema de Información Disciplinario –SID. Tipo: Preventivo Implementación: Manual. _x000a_- 2 El Procedimiento Proceso Disciplinario Ordinario 2210113-PR-007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Tipo: Preventivo Implementación: Manual_x000a_- 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Preventivo Implementación: Manual_x000a_- 4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_x000a_- 5 El procedimiento Aplicación de la Etapa de Instrucción 4205000-PR-385, actividad 1 indica que el Auxiliar Administrativo de la Oficina de Control Disciplinario Interno, autorizado(a) por el (la) Jefe de la Oficina de Control Disciplinario Interno, cada vez que recibe una queja disciplinaria proveniente del ciudadano, de informe suscrito por servidor público u otro medio que amerite credibilidad, revisa que en el Sistema de Información Disciplinario del Distrito Capital – SID no se esté adelantando actuación disciplinaria por los mismos hechos. La(s) fuente(s) de información utilizadas es(son) la queja disciplinaria proveniente del ciudadano, de informe suscrito por servidor público u otro medio que amerite credibilidad, y el aplicativo del Sistema de Información Disciplinario del Distrito Capital – SID. En caso de evidenciar observaciones, desviaciones o diferencias, el auxiliar administrativo informa a través de correo electrónico a la Jefe de la Oficina de Control Disciplinario Interno para decidir sobre la incorporación al proceso disciplinario que corresponda y se registra en el Sistema de Información Disciplinario del Distrito Capital – SID. De lo contrario, asigna el número consecutivo al expediente, registra en el Sistema de Información Disciplinario del Distrito Capital – SID y conforma el expediente disciplinario. Tipo: Preventivo Implementación: Manual_x000a_- 6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Preventivo Implementación: Manual_x000a_- 11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_x000a_- 7 El procedimiento Aplicación de la Etapa de Juzgamiento juicio ordinario 4205000-PR-387, en su actividad 1 indica que el secretario, autorizado(a) por el(la) jefe de la Oficina Jurídica, cada vez que se recibe el expediente disciplinario revisa que contenga toda la información enunciada en el memorando remisorio, al igual que se encuentre debidamente foliado y legajado. La(s) fuente(s) de información utilizadas es(son) el expediente disciplinario. En caso de evidenciar observaciones, desviaciones o diferencias, relacionados con lo anterior, solicita a la Oficina de Control Disciplinario Interno realizar los ajustes correspondientes dejando constancia de ello en el expediente disciplinario. De lo contrario, registra el expediente disciplinario en el Sistema de Información Disciplinario del Distrito Capital - SID y en el libro de correspondencia interna, en el respectivo orden de llegada, y se informa al jefe de la Oficina Jurídica mediante correo electrónico. Tipo: Preventivo Implementación: Manual_x000a_- 8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_x000a_- 9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_x000a_- 10 El procedimiento Aplicación Segunda Instancia 4205000-PR-386, actividad 12 indica que el Asesor del Despacho - abogado sustanciador, autorizado(a) por el (la) Secretario(a) General, mensualmente verifica que las actuaciones surtidas por segunda instancia al interior del proceso disciplinario se encuentren debidamente registradas en el Sistema de Información Disciplinario del Distrito Capital - SID. La(s) fuente(s) de información utilizadas es(son) los procesos disciplinarios y el Sistema de Información Distrital Disciplinario - SID. En caso de evidenciar observaciones, desviaciones o diferencias, le indica al Auxiliar Administrativo del Despacho las acciones a tomar, quedando registradas en el acta. De lo contrario, le indica al Auxiliar Administrativo del Despacho el cumplimiento de los aspectos revisados en la reunión, quedando registradas en el acta. Tipo: Detectivo Implementación: Manual_x000a__x000a__x000a__x000a__x000a__x000a__x000a__x000a__x000a_"/>
    <s v="- Documentado_x000a_- Documentado_x000a_- Documentado_x000a_- Documentado_x000a_- Documentado_x000a_- Documentado_x000a_- Documentado_x000a_- Documentado_x000a_- Documentado_x000a_- Documentado_x000a_- Documentado_x000a__x000a__x000a__x000a__x000a__x000a__x000a__x000a__x000a_"/>
    <s v="- Continua_x000a_- Continua_x000a_- Continua_x000a_- Continua_x000a_- Continua_x000a_- Continua_x000a_- Continua_x000a_- Continua_x000a_- Continua_x000a_- Continua_x000a_- Continua_x000a__x000a__x000a__x000a__x000a__x000a__x000a__x000a__x000a_"/>
    <s v="- Con registro_x000a_- Con registro_x000a_- Con registro_x000a_- Con registro_x000a_- Con registro_x000a_- Con registro_x000a_- Con registro_x000a_- Con registro_x000a_- Con registro_x000a_- Con registro_x000a_- Con registro_x000a__x000a__x000a__x000a__x000a__x000a__x000a__x000a__x000a_"/>
    <s v="- Preventivo_x000a_- Preventivo_x000a_- Preventivo_x000a_- Detectivo_x000a_- Preventivo_x000a_- Preventivo_x000a_- Detectivo_x000a_- Preventivo_x000a_- Detectivo_x000a_- Detectivo_x000a_- Detectivo_x000a__x000a__x000a__x000a__x000a__x000a__x000a__x000a__x000a_"/>
    <s v="25%_x000a_25%_x000a_25%_x000a_15%_x000a_25%_x000a_25%_x000a_15%_x000a_25%_x000a_15%_x000a_15%_x000a_15%_x000a__x000a__x000a__x000a__x000a__x000a__x000a__x000a__x000a_"/>
    <s v="- Manual_x000a_- Manual_x000a_- Manual_x000a_- Manual_x000a_- Manual_x000a_- Manual_x000a_- Manual_x000a_- Manual_x000a_- Manual_x000a_- Manual_x000a_- Manual_x000a__x000a__x000a__x000a__x000a__x000a__x000a__x000a__x000a_"/>
    <s v="15%_x000a_15%_x000a_15%_x000a_15%_x000a_15%_x000a_15%_x000a_15%_x000a_15%_x000a_15%_x000a_15%_x000a_15%_x000a__x000a__x000a__x000a__x000a__x000a__x000a__x000a__x000a_"/>
    <s v="40%_x000a_40%_x000a_40%_x000a_30%_x000a_40%_x000a_40%_x000a_30%_x000a_40%_x000a_30%_x000a_30%_x000a_30%_x000a__x000a__x000a__x000a__x000a__x000a__x000a__x000a__x000a_"/>
    <s v="- 1 El mapa de riesgos del proceso de Control Disciplinario indica que los profesionales, Jefe de la Oficina de Control Disciplinario Interno, Jefe de la Oficina Jurídica y/o Asesor del Despacho de la Secretaría General, autorizado(a) por el Manual Específico de Funciones y Competencias Laborales y el líder de este proceso, cada vez que se identifique la materialización del riesgo, proyecta y suscribe la decisión que subsane la falla o error presentado. Tipo: Correctivo Implementación: Manual_x000a_- 2 El mapa de riesgos del proceso de Control Disciplinario indica que el Jefe de la Oficina de Control Disciplinario Interno, Jefe de la Oficina Jurídica y/o Asesor del Despacho de la Secretaría General, autorizado(a) por el Manual Específico de Funciones y Competencias Laborales, cada vez que se identifique la materialización del riesgo, envía comunicación a la Oficina Jurídica con el fin de analizar si hay lugar a iniciar alguna acción judicial en contra del funcionario que eventualmente haya dado lugar al fallo que condenó a la Entidad.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4.7048843519999998E-3"/>
    <s v="Menor (2)"/>
    <n v="0.22500000000000003"/>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económica (o presupuestal) por fallo judicial en contra de los intereses de la entidad, debido a errores (fallas o deficiencias) en el trámite de los procesos disciplinarios  en el informe de monitoreo a la Oficina Asesora de Planeación._x000a_- Analizar la falla o error presentado (causas y consecuencias)._x000a_- Proyectar y suscribir la decisión que subsane la falla o error presentado._x000a_- Comunicar a la Oficina Jurídica con el fin de analizar si hay lugar a iniciar alguna acción judicial en contra del funcionario que eventualmente haya dado lugar al fallo que condenó a la Entidad._x000a__x000a__x000a__x000a__x000a__x000a_- Actualizar el riesgo Posibilidad de afectación económica (o presupuestal) por fallo judicial en contra de los intereses de la entidad, debido a errores (fallas o deficiencias) en el trámite de los procesos disciplinarios "/>
    <s v="- Oficina de Control Disciplinario Interno, Oficina Jurídica, Despacho de la Secretaría General._x000a_- Profesionales, Jefe Oficina de Control Disciplinario Interno, Jefe Oficina Jurídica y/o Asesor del Despacho de la Secretaría General._x000a_- Profesionales, Jefe Oficina de Control Disciplinario Interno, Jefe Oficina Jurídica y/o Asesor del Despacho de la Secretaría General._x000a_- Jefe de la Oficina de Control Disciplinario Interno, Jefe de la Oficina Jurídica y/o Asesor del Despacho de la Secretaría General._x000a__x000a__x000a__x000a__x000a__x000a_- Oficina de Control Disciplinario Interno, Oficina Jurídica, Despacho de la Secretaría General."/>
    <s v="- Reporte de monitoreo indicando la materialización del riesgo de Posibilidad de afectación económica (o presupuestal) por fallo judicial en contra de los intereses de la entidad, debido a errores (fallas o deficiencias) en el trámite de los procesos disciplinarios _x000a_- Acta de reunión con el análisis y plan de acción a seguir para subsanar el correspondiente error._x000a_- Auto o decisión subsanando el error y/o falla procedimental._x000a_- Memorando comunicando a la Oficina Jurídica._x000a__x000a__x000a__x000a__x000a__x000a_- Riesgo de Posibilidad de afectación económica (o presupuestal) por fallo judicial en contra de los intereses de la entidad, debido a errores (fallas o deficiencias) en el trámite de los procesos disciplinarios , actualizado."/>
    <d v="2023-11-24T00:00:00"/>
    <s v="_x000a_Análisis antes de controles_x000a_Establecimiento de controles_x000a__x000a_"/>
    <s v="Se actualiza el número de veces de ejecución de la actividad clave asociada al riesgo para la última vigencia, desde el 1 de enero al 22 de noviembre de 2023._x000a_Se eliminan los controles asociados al Proceso Disciplinario Verbal” Código 2210113-PR-008, Versión 012."/>
    <m/>
    <m/>
    <m/>
    <m/>
    <m/>
    <m/>
    <m/>
    <m/>
    <m/>
    <m/>
    <m/>
    <m/>
    <m/>
    <m/>
    <m/>
    <m/>
    <m/>
    <m/>
    <m/>
    <m/>
    <m/>
    <m/>
    <m/>
    <m/>
    <m/>
    <m/>
    <m/>
    <m/>
    <m/>
    <m/>
    <m/>
    <m/>
    <m/>
  </r>
  <r>
    <x v="0"/>
    <s v="Adelantar los procesos disciplinarios contra los(as) servidores(as) y ex servidores(/as) de la Secretaría General de la Alcaldía Mayor de Bogotá D.C., y prevenir las conductas disciplinarias, mediante la aplicación de las normas vigentes en materia disciplinaria y el desarrollo de la estrategia preventiva, con el fin de determinar la posible responsabilidad disciplinaria emitiendo bien sea un fallo sancionatorio o absolutorio, o un auto de archivo, y evitar la ocurrencia de faltas disciplinarias por parte de estos."/>
    <s v="Inicio con la recepción, registro y revisión de la queja disciplinaria, informe de servidor público u otro medio que amerite credibilidad, y con la elaboración de la estrategia preventiva, continua con el desarrollo de las etapas procesales pertinentes consagradas en la norma vigente en materia disciplinaria, y la ejecución de las acciones preventivas, termina con la decisión disciplinaria que corresponda, el archivo físico del expediente en el archivo de gestión, y seguimiento a la implementación de la estrategia preventiva."/>
    <s v="Jefe Oficina de Control Disciplinario Interno y Jefe Oficina Jurídica"/>
    <s v="Evaluación"/>
    <s v="Adelantar los procesos disciplinarios en etapa de instrucción_x000a_Adelantar los procesos disciplinarios según el procedimiento ordinario (Ley 734 de 2002)"/>
    <s v="-"/>
    <s v="-"/>
    <s v="Posibilidad de afectación reputacional por sanción de un ente de control y otro ente regulador en materia disciplinaria, debido a incumplimiento legal ante la revelación de información reservada en el desarrollo de las etapas de indagación preliminar, indagación previa e investigación disciplinaria."/>
    <x v="0"/>
    <s v="Ejecución y administración de procesos"/>
    <s v="Oficina de Control Disciplinario Interno"/>
    <s v="- Alta rotación de personal generando retrasos en la curva de aprendizaje._x000a_- Dificultades en la transferencia de conocimiento entre los servidores que se vinculan y retiran de la entidad._x000a_- Los expedientes no cuentan con la custodia adecuada y/o descuido de los/as servidores/as en el manejo de información reservada._x000a__x000a__x000a__x000a__x000a__x000a__x000a_"/>
    <s v="- Ataques informáticos a la Infraestructura de la entidad. _x000a_- Presiones o motivaciones individuales, sociales o colectivas que inciten a realizar conductas contrarias al deber ser._x000a_- Presión o exigencias por parte de personas interesadas o motivación individual en el resultado del proceso disciplinario._x000a__x000a__x000a__x000a__x000a__x000a__x000a_"/>
    <s v="- Daño a la imagen reputacional de la entidad por incumplimiento a los lineamientos fijados por la Constitución Política, el Código Único Disciplinario y el Código General Disciplinario._x000a_- Investigaciones disciplinarias por violación a la reserva sumarial_x000a_- Posible violación al principio de independencia de la autoridad disciplinaria, por eventual injerencia de terceros.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edia (3)"/>
    <n v="0.6"/>
    <s v="Leve (1)"/>
    <s v="Menor (2)"/>
    <s v="Menor (2)"/>
    <s v="Leve (1)"/>
    <s v="Leve (1)"/>
    <s v="Leve (1)"/>
    <s v="Menor (2)"/>
    <n v="0.4"/>
    <s v="Moderado"/>
    <s v="El proceso estima que el riesgo se ubica en una zona moderado, debido a que la frecuencia con la que se realizó la actividad clave asociada al riesgo se presentó 53 veces en el último año, sin embargo, ante su materialización, podrían presentarse efectos significativos, en la imagen de la Entidad a nivel local."/>
    <s v="- 1 El Procedimiento Proceso Disciplinario Ordinario 2210113-PR-007 indica que el(la) Jefe de Oficina de Control Interno Disciplinario, autorizado(a) por Resolución 160 de 2019 - Manual Específico de Funciones y Competencias Laborales, cada vez que se realice el reparto, verifica que el profesional designado mantenga la información bajo custodia y que el acceso a los expedientes sea el autorizado. La(s) fuente(s) de información utilizadas es(son) el artículo 95 de la Ley 734 de 2002 y la conformación del expediente. En caso de evidenciar observaciones, desviaciones o diferencias, se advierte mediante correo electrónico al profesional asignado el cumplimiento de la reserva legal de conformidad del art. 95 de la Ley 734 de 2002. De lo contrario, informa al profesional asignado la conformidad mediante correo electrónico, de cumplimiento de la reserva legal. Tipo: Preventivo Implementación: Manual_x000a_- 2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_x000a_- 3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en contra del funcionario que reveló la información reservada. Tipo: Correctivo Implementación: Manual_x000a_- 2 El mapa de riesgos del proceso de Control Disciplinario indica que el Jefe de la Oficina de Control Disciplinario Interno, autorizado(a) por el Manual Específico de Funciones y Competencias Laborales, cada vez que se identifique la materialización del riesgo, reasigna el expediente disciplinario a otro profesional de la Oficina de Control Disciplinario Interno, con el fin de continuar con el proces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764"/>
    <s v="Menor (2)"/>
    <n v="0.22500000000000003"/>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sanción de un ente de control y otro ente regulador en materia disciplinaria, debido a incumplimiento legal ante la revelación de información reservada en el desarrollo de las etapas de indagación preliminar, indagación previa e investigación disciplinaria. en el informe de monitoreo a la Oficina Asesora de Planeación._x000a_- Adelantar las actuaciones disciplinarias en contra del funcionario que reveló la información reservada_x000a_- Reasignar el expediente disciplinario a otro profesional de la Oficina de Control Disciplinario Interno, con el fin de continuar con el proceso._x000a__x000a__x000a__x000a__x000a__x000a__x000a_- Actualizar el riesgo Posibilidad de afectación reputacional por sanción de un ente de control y otro ente regulador en materia disciplinaria, debido a incumplimiento legal ante la revelación de información reservada en el desarrollo de las etapas de indagación preliminar, indagación previa e investigación disciplinaria."/>
    <s v="- Oficina de Control Disciplinario Interno._x000a_- Jefe de la Oficina de Control Disciplinario Interno_x000a_- Jefe de la Oficina de Control Disciplinario Interno_x000a__x000a__x000a__x000a__x000a__x000a__x000a_- Oficina de Control Disciplinario Interno."/>
    <s v="- Reporte de monitoreo indicando la materialización del riesgo de Posibilidad de afectación reputacional por sanción de un ente de control y otro ente regulador en materia disciplinaria, debido a incumplimiento legal ante la revelación de información reservada en el desarrollo de las etapas de indagación preliminar, indagación previa e investigación disciplinaria._x000a_- Auto de indagación previa o investigación disciplinaria en contra del funcionario que reveló la información reservada._x000a_- Acta de reparto reasignando el expediente disciplinario a otro profesional._x000a__x000a__x000a__x000a__x000a__x000a__x000a_- Riesgo de Posibilidad de afectación reputacional por sanción de un ente de control y otro ente regulador en materia disciplinaria, debido a incumplimiento legal ante la revelación de información reservada en el desarrollo de las etapas de indagación preliminar, indagación previa e investigación disciplinaria., actualizado."/>
    <d v="2023-11-24T00:00:00"/>
    <s v="_x000a_Análisis antes de controles_x000a_Establecimiento de controles_x000a__x000a_"/>
    <s v="Se actualiza el número de veces de ejecución de la actividad clave asociada al riesgo para la última vigencia, desde el 1 de enero al 22 de noviembre de 2023._x000a_Se eliminan los controles asociados al Proceso Disciplinario Verbal” Código 2210113-PR-008, Versión 012."/>
    <m/>
    <m/>
    <m/>
    <m/>
    <m/>
    <m/>
    <m/>
    <m/>
    <m/>
    <m/>
    <m/>
    <m/>
    <m/>
    <m/>
    <m/>
    <m/>
    <m/>
    <m/>
    <m/>
    <m/>
    <m/>
    <m/>
    <m/>
    <m/>
    <m/>
    <m/>
    <m/>
    <m/>
    <m/>
    <m/>
    <m/>
    <m/>
    <m/>
  </r>
  <r>
    <x v="0"/>
    <s v="Adelantar los procesos disciplinarios contra los(as) servidores(as) y ex servidores(/as) de la Secretaría General de la Alcaldía Mayor de Bogotá D.C., y prevenir las conductas disciplinarias, mediante la aplicación de las normas vigentes en materia disciplinaria y el desarrollo de la estrategia preventiva, con el fin de determinar la posible responsabilidad disciplinaria emitiendo bien sea un fallo sancionatorio o absolutorio, o un auto de archivo, y evitar la ocurrencia de faltas disciplinarias por parte de estos."/>
    <s v="Inicio con la recepción, registro y revisión de la queja disciplinaria, informe de servidor público u otro medio que amerite credibilidad, y con la elaboración de la estrategia preventiva, continua con el desarrollo de las etapas procesales pertinentes consagradas en la norma vigente en materia disciplinaria, y la ejecución de las acciones preventivas, termina con la decisión disciplinaria que corresponda, el archivo físico del expediente en el archivo de gestión, y seguimiento a la implementación de la estrategia preventiva."/>
    <s v="Jefe Oficina de Control Disciplinario Interno y Jefe Oficina Jurídica"/>
    <s v="Evaluación"/>
    <s v="Adelantar los procesos disciplinarios en etapa de instrucción_x000a_Adelantar los procesos disciplinarios en etapa de juzgamiento ordinario o verbal_x000a_Adelantar los procesos disciplinarios en etapa de segunda instancia_x000a_Adelantar los procesos disciplinarios según el procedimiento ordinario (Ley 734 de 2002)"/>
    <s v="-"/>
    <s v="-"/>
    <s v="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x v="1"/>
    <s v="Ejecución y administración de procesos"/>
    <s v="Oficina de Control Disciplinario Interno, Oficina Jurídica y Despacho de la Secretaría General"/>
    <s v="- Alta rotación de personal generando retrasos en la curva de aprendizaje._x000a_- Dificultades en la transferencia de conocimiento entre los servidores que se vinculan y retiran de la entidad._x000a_- Presentarse una situación de conflicto de interés y no manifestarlo._x000a__x000a__x000a__x000a__x000a__x000a__x000a_"/>
    <s v="- Presiones o motivaciones individuales, sociales o colectivas que inciten a realizar conductas contrarias al deber ser._x000a_- Presión o exigencias por parte de personas interesadas o motivación individual en el resultado del proceso disciplinario._x000a__x000a__x000a__x000a__x000a__x000a__x000a__x000a_"/>
    <s v="- Configuración y decreto de la prescripción y/o caducidad de la acción disciplinaria._x000a_- Daño a la imagen reputacional por impunidad disciplinaria._x000a_- Investigación disciplinaria por parte de un ente de control que corresponda por eventual impunidad disciplinaria.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Leve (1)"/>
    <s v="Moderado (3)"/>
    <s v="Moderado (3)"/>
    <s v="Leve (1)"/>
    <s v="Menor (2)"/>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Preventivo Implementación: Manual_x000a_- 2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_x000a_- 3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Preventivo Implementación: Manual_x000a_- 4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_x000a_- 5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_x000a_- 6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_x000a_- 7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_x000a_- 8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_x000a__x000a__x000a__x000a__x000a__x000a__x000a__x000a__x000a__x000a__x000a__x000a_"/>
    <s v="- Documentado_x000a_- Documentado_x000a_- Documentado_x000a_- Documentado_x000a_- Documentado_x000a_- Documentado_x000a_- Documentado_x000a_- Documentado_x000a__x000a__x000a__x000a__x000a__x000a__x000a__x000a__x000a__x000a__x000a__x000a_"/>
    <s v="- Continua_x000a_- Continua_x000a_- Continua_x000a_- Continua_x000a_- Continua_x000a_- Continua_x000a_- Continua_x000a_- Continua_x000a__x000a__x000a__x000a__x000a__x000a__x000a__x000a__x000a__x000a__x000a__x000a_"/>
    <s v="- Con registro_x000a_- Con registro_x000a_- Con registro_x000a_- Con registro_x000a_- Con registro_x000a_- Con registro_x000a_- Con registro_x000a_- Con registro_x000a__x000a__x000a__x000a__x000a__x000a__x000a__x000a__x000a__x000a__x000a__x000a_"/>
    <s v="- Preventivo_x000a_- Detectivo_x000a_- Preventivo_x000a_- Detectivo_x000a_- Preventivo_x000a_- Detectivo_x000a_- Preventivo_x000a_- Detectivo_x000a__x000a__x000a__x000a__x000a__x000a__x000a__x000a__x000a__x000a__x000a__x000a_"/>
    <s v="25%_x000a_15%_x000a_25%_x000a_15%_x000a_25%_x000a_15%_x000a_25%_x000a_15%_x000a__x000a__x000a__x000a__x000a__x000a__x000a__x000a__x000a__x000a__x000a__x000a_"/>
    <s v="- Manual_x000a_- Manual_x000a_- Manual_x000a_- Manual_x000a_- Manual_x000a_- Manual_x000a_- Manual_x000a_- Manual_x000a__x000a__x000a__x000a__x000a__x000a__x000a__x000a__x000a__x000a__x000a__x000a_"/>
    <s v="15%_x000a_15%_x000a_15%_x000a_15%_x000a_15%_x000a_15%_x000a_15%_x000a_15%_x000a__x000a__x000a__x000a__x000a__x000a__x000a__x000a__x000a__x000a__x000a__x000a_"/>
    <s v="40%_x000a_30%_x000a_40%_x000a_30%_x000a_40%_x000a_30%_x000a_40%_x000a_30%_x000a__x000a__x000a__x000a__x000a__x000a__x000a__x000a__x000a__x000a__x000a__x000a_"/>
    <s v="- 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 Tipo: Correctivo Implementación: Manual_x000a_- 2 El mapa de riesgos del proceso de Control Disciplinario indica que el Jefe de la Oficina de Control Disciplinario Interno, Jefe de la Oficina Jurídica y/o Despacho de la Secretaría General, según corresponda, autorizado(a) por el Manual Específico de Funciones y Competencias Laborales, cada vez que se identifique la materialización del riesgo, reasigna el expediente disciplinario a otro profesional de la Oficina de Control Disciplinario Interno, Oficina Jurídica y/o Despacho de la Secretaría General, con el fin de tramitar las actuaciones derivadas de la declaratoria de prescripción y/o caducidad.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6.2233919999999977E-3"/>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Definir e implementar una estrategia de divulgación, en materia preventiva disciplinaria, dirigida a los funcionarios y colaboradores de la Secretaría General._x000a_- Realizar informes cuatrimestrales sobre acciones preventivas y materialización de riesgos de corrupción, que contengan los riesgos de esta naturaleza susceptibles de materializarse o presentados, así como las denuncias de posibles actos de corrupción recibidas en el periodo._x000a__x000a__x000a__x000a__x000a__x000a__x000a__x000a__x000a__x000a__x000a__x000a__x000a__x000a__x000a__x000a__x000a__x000a_"/>
    <s v="- Jefe de la Oficina de Control Disciplinario Interno_x000a_- Jefe de la Oficina de Control Disciplinario Interno_x000a__x000a__x000a__x000a__x000a__x000a__x000a__x000a__x000a__x000a__x000a__x000a__x000a__x000a__x000a__x000a__x000a__x000a_"/>
    <s v="-"/>
    <s v="-"/>
    <s v="01/02/2024_x000a_01/04/2024_x000a__x000a__x000a__x000a__x000a__x000a__x000a__x000a__x000a__x000a__x000a__x000a__x000a__x000a__x000a__x000a__x000a__x000a_"/>
    <s v="30/11/2024_x000a_31/12/2024_x000a__x000a__x000a__x000a__x000a__x000a__x000a__x000a__x000a__x000a__x000a__x000a__x000a__x000a__x000a__x000a__x000a__x000a_"/>
    <s v="- Reportar el presunto hech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l operador disciplinario, y a la Oficina Asesora de Planeación en el informe de monitoreo en caso que tenga fallo._x000a_- Adelantar las actuaciones disciplinarias pertinentes en contra del funcionario que dio lugar a la configuración de la prescripción y/o caducidad._x000a_- Reasignar el expediente disciplinario a otro profesional de la Oficina de Control Disciplinario Interno, Oficina Jurídica o Despacho de la Secretaría General, según corresponda, con el fin de tramitar las actuaciones derivadas de la declaratoria de prescripción y/o caducidad._x000a__x000a__x000a__x000a__x000a__x000a__x000a_- Actualizar el riesgo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s v="- Oficina de Control Disciplinario Interno, Oficina Jurídica y Despacho de la Secretaría General._x000a_- Jefe Oficina de Control Disciplinario Interno._x000a_- Jefe de la Oficina de Control Disciplinario Interno, Jefe de la Oficina Jurídica y/o Despacho de la Secretaría General._x000a__x000a__x000a__x000a__x000a__x000a__x000a_- Oficina de Control Disciplinario Interno, Oficina Jurídica y Despacho de la Secretaría General."/>
    <s v="- Notificación realizada del presunto hech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l operador disciplinario, y reporte de monitoreo a la Oficina Asesora de Planeación en caso que el riesgo tenga fallo definitivo._x000a_- Investigación disciplinaria en contra del funcionario que dio lugar a la configuración de la prescripción y/o caducidad._x000a_- Acta de reparto reasignando el expediente disciplinario a otro profesional, autos y comunicaciones de las actuaciones derivadas de la declaratoria de prescripción y/o caducidad._x000a__x000a__x000a__x000a__x000a__x000a__x000a_- Riesg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ctualizado."/>
    <d v="2023-11-24T00:00:00"/>
    <s v="_x000a__x000a_Establecimiento de controles_x000a__x000a_Tratamiento del riesgo"/>
    <s v="Se eliminan los controles asociados al Proceso Disciplinario Verbal” Código 2210113-PR-008, Versión 012._x000a_Se formulan acciones de Tratamiento a 2024"/>
    <m/>
    <m/>
    <m/>
    <m/>
    <m/>
    <m/>
    <m/>
    <m/>
    <m/>
    <m/>
    <m/>
    <m/>
    <m/>
    <m/>
    <m/>
    <m/>
    <m/>
    <m/>
    <m/>
    <m/>
    <m/>
    <m/>
    <m/>
    <m/>
    <m/>
    <m/>
    <m/>
    <m/>
    <m/>
    <m/>
    <m/>
    <m/>
    <m/>
  </r>
  <r>
    <x v="1"/>
    <s v="Formular, implementar, hacer monitoreo y seguimiento a las políticas públicas competencia de la Secretaría General, a los planes institucionales, a los proyectos de inversión, y gestionar el presupuesto de inversión mediante la definición de orientaciones, metodologías, la retroalimentación, acompañamiento y articulación a las dependencias de la entidad con el fin de cumplir el logro de la misión y los objetivos institucionales, en el marco de una cultura transparencia."/>
    <s v="Inicia con la revisión de lineamientos de origen interno y externo, levantamiento, análisis y procesamiento de información en materia de presupuesto, políticas, planes, proyectos continua con la generación de orientaciones, la aplicación de herramientas para la formulación, implementación y consolidación de planes, presupuesto, proyectos de inversión y políticas públicas, y termina con el seguimiento de las mismas, reporte, y retroalimentación a las instancias competentes, con el fin de tomar de decisiones, así como emprender acciones de prevención."/>
    <s v="Jefe Oficina Asesora de Planeación"/>
    <s v="Estratégico"/>
    <s v="Formular y realizar seguimiento de los planes estratégicos, institucionales y el Plan Estratégico Sectorial_x000a_Formular y realizar seguimiento a proyectos de inversión de la Secretaría General_x000a_Gestionar el presupuesto de inversión_x000a_Gestionar las políticas públicas distritales de competencia de la Secretaría General_x000a__x000a_Fase (actividad): Diseñar e implementar una estrategia para el monitoreo del cumplimiento de las metas del Plan Distrital de Desarrollo y las acciones de políticas públicas distritales a cargo de la Entidad."/>
    <s v="-"/>
    <s v="-"/>
    <s v="Posibilidad de afectación económica (o presupuestal) por decisión (sanción) de un organismo de control u otra entidad, debido a incumplimiento parcial de compromisos en la ejecución de la planeación institucional y la ejecución presupuestal"/>
    <x v="0"/>
    <s v="Ejecución y administración de procesos"/>
    <s v="Oficina Asesora de Planeación_x000a_Oficina de Tecnologías de la Información y las Comunicaciones"/>
    <s v="- Falta de mayor divulgación en todos los niveles de la Organización, frente al cumplimiento de las metas, programas y proyectos._x000a_- La información de entrada que se requiere para formular o actualizar la planeación institucional no es suficiente, clara, completa o de calidad._x000a_- Alta rotación de personal generando retrasos en la curva de aprendizaje._x000a__x000a__x000a__x000a__x000a__x000a__x000a_"/>
    <s v="- La variabilidad en las prioridades de la entidad y de la ciudad que impacta en la planeación institucional_x000a_-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 Variaciones, declaración de estados de emergencia nacional, cambios inesperados en el contexto político, normativo y legal, que afecten  la operación de la Entidad y la prestación del servicio._x000a__x000a__x000a__x000a__x000a__x000a__x000a_"/>
    <s v="- Afectación financiera que impacte el presupuesto de la entidad_x000a_- Aplicación de medidas de control (sanciones)_x000a_- Incumplimiento al no alcanzar las metas de Plan Distrital de Desarrollo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7873 Fortalecimiento de la capacidad institucional de la Secretaría General"/>
    <s v="Baja (2)"/>
    <n v="0.4"/>
    <s v="Mayor (4)"/>
    <s v="Moderado (3)"/>
    <s v="Mayor (4)"/>
    <s v="Moderado (3)"/>
    <s v="Moderado (3)"/>
    <s v="Mayor (4)"/>
    <s v="Mayor (4)"/>
    <n v="0.8"/>
    <s v="Alto"/>
    <s v="Se determina la probabilidad baja teniendo en cuenta que se realiza el seguimiento mensualmente a la planeación institucional de la entidad  y no se ha presentado afectaciones económicas por decisiones o sanciones de entes de control  en los últimos  5 años. El impacto mayor obedece a que de materializarse generaría sanciones por parte de un ente  de control u otro ente regulador. La valoración antes de controles es alta."/>
    <s v="- 1 El procedimiento formulación y seguimiento al plan de acción institucional (2210111-PR-182), actividad 6, indica que los profesionales de la Oficina Asesora de Planeación , autorizado(a) por el (la)    Jefe    de    la    Oficina    asesora    de Planeación, trimestral o según la necesidad revisan la información insumo para el seguimiento del plan de acción institucional verificando la consistencia de la información para el reporte del plan de acción   institucional   de   acuerdo   con   la normatividad   vigente. La(s) fuente(s) de información utilizadas es(son) los reportes de las metas e indicadores que recibe la Oficina Asesora de Planeación de las diferentes dependencias o gerencias de proyecto de la Entidad y el Plan de acción institucional con seguimiento consolidado. En caso de evidenciar observaciones, desviaciones o diferencias, deberán verificarse en su fuente primaria de   información   y   realizar   el   respectivo ajuste . De lo contrario, Se continúa con la siguiente actividad Presentar el seguimiento al plan de acción institucional_x000a_Queda como evidencia el documento de seguimiento al plan de acción institucional, Evidencia Reunión 2213100-FT-449 de revisión al seguimiento del plan de acción institucional y/o correo de validación por parte de la Jefe de la Oficina Asesora de Planeación. Tipo: Preventivo Implementación: Manual_x000a_- 2 El procedimiento modificaciones al presupuesto de los proyectos de inversión (4202000-PR-365), actividad 2, indica que el equipo de profesionales de la Oficina Asesora de Planeación, autorizado(a) por  el (la)    Jefe    de    la    Oficina    asesora    de Planeación, Cada vez que se realice una solicitud de modificación presupuestal Revisa que la justificación de la modificación presupuestal esté acorde a las herramientas financieras: Bogdata o el que haga sus veces, Sistema de gestión Contractual - SGC o el que haga sus veces y el Plan Anual de Adquisiciones y que la justificación refleje la información establecida en los formatos respectivos. También se revisa que la solicitud de modificación haya sido radicada por el Gerente del Proyecto y que el proyecto cuente con los recursos disponibles objeto del traslado. La(s) fuente(s) de información utilizadas es(son) las herramientas financieras: Bogdata o el que haga sus veces, Sistema de gestión Contractual - SGC o el que haga sus veces y el Plan Anual de Adquisiciones. En caso de evidenciar observaciones, desviaciones o diferencias, se remite memorando de devolución al Gerente del proyecto por parte del jefe de la Oficina Asesora de Planeación y regresa a la actividad Nro. 1 de la descripción  (Radicar la solicitud de modificación presupuestal del proyecto de inversión). De lo contrario,  si se trata de una modificación presupuestal interna continúa con la actividad Nro. 3 de la descripción (Viabilizar técnicamente la solicitud de modificación presupuestal interna); si se trata de una modificación presupuestal entre proyectos de inversión continúa con la actividad Nro. 7 (Radicar la solicitud modificación presupuestal en la Secretaría Distrital de Planeación) y para una modificación presupuestal para realizar el pago de pasivos exigibles continúa con la actividad Nro. 15 (Solicitar el cambio de fuentes de financiación). Queda como evidencia Memorando 2211600-FT-011 Aprobación de la solicitud de modificación presupuestal o Devolución de la solicitud de modificación presupuestal.  Tipo: Preventivo Implementación: Manual._x000a_- 3 El procedimiento modificaciones al presupuesto de los proyectos de inversión (4202000-PR-365), actividad 11, indica que el equipo de profesionales de la Oficina Asesora de Planeación, autorizado(a) por  el (la)    Jefe    de    la    Oficina    asesora    de Planeación, Cada vez que se realice una solicitud de modificación presupuestal interna o entre proyectos de inversión o para realizar el pago  de pasivos exigibles. realiza los movimientos presupuestales en el Sistema de Gestión Contractual - SGC o su equivalente, de acuerdo con los documentos soporte de la modificación presupuestal y envía correo electrónico al Gerente del proyecto notificando el registro de los movimientos presupuestales de los movimientos presupuestales realizado en el Sistema de Gestión Contractual - SGC o su equivalente. La(s) fuente(s) de información utilizadas es(son) los documentos soporte de la modificación presupuestal. En caso de evidenciar observaciones, desviaciones o diferencias, se comparan los cambios realizados en el Sistema de Gestión Contractual - SGC o su equivalente, frente a los documentos y se realizan los ajustes correspondientes. De lo contrario, se  continúa con la siguiente actividad actualizar el Plan Anual de Adquisiciones–PAA. Quedan como evidencias correo electrónico notificando el registro de los movimientos presupuestales o los ajustes a partir de las diferencias encontradas.  Tipo: Detectivo Implementación: Manual_x000a_- 4 El procedimiento formulación, programación y seguimiento a los proyectos de inversión (4202000-PR-348) actividad 19, indica que Los profesionales de la Oficina Asesora de Planeación, autorizado(a) por el (la)    Jefe    de    la    Oficina    asesora    de Planeación , de acuerdo con el cronograma establecido  verifican   la       información cuantitativa   y   cualitativa   registrada, así como los soportes, estén acordes con la programación del proyecto de inversión. La(s) fuente(s) de información utilizadas es(son) los soportes de cumplimiento remitidos por los proyectos, las herramientas presupuestales, hoja   de   programación   y reporte   del   formato   FT-1006. En caso de evidenciar observaciones, desviaciones o diferencias, se envían mediante correo electrónico y se regresa a la actividad reportar el seguimiento a proyectos de inversión. De lo contrario, se remite  memorando del proceso de retroalimentación y continua con el registro de información en los sistemas dispuestos por la Secretaría Distrital de Planeación. Queda como evidencia Correo electrónico con observaciones Memorando 2211600-FT-011 de retroalimentación. Tipo: Preventivo Implementación: Manual_x000a_- 5 El procedimiento Elaboración e implementación del plan institucional de participación ciudadana (4202000-PR-378) , actividad 6 indica que  los profesionales de la Oficina Asesora de Planeación, autorizado(a) por  él (la)    Jefe    de    la    Oficina    asesora    de Planeación, Bimestralmente (actividades) y cuatrimestralmente (avance y cumplimiento del plan)  revisa     y consolida   la   información reportada. La(s) fuente(s) de información utilizadas es(son) el   producto definido      inicialmente      y      la      fecha programada. En caso de evidenciar observaciones, desviaciones o diferencias, se remite por correo electrónico para que las dependencias      realicen      los      ajustes pertinentes. De lo contrario, elabora un informe con    las    actividades    de    participación realizadas        en        el        bimestre        y cuatrimestralmente   un   informe   que   de muestra del avance del Plan Institucional de Participación Ciudadana._x000a_Quedan como evidencias: Memorando,   solicitando   el   reporte   de , memorando,   solicitando   el   reporte   de actividades  de  participación  del  bimestre, reporte de actividades de participación en la   herramienta   dispuesta   por   la   Oficina Asesora   de   Planeación, informe    bimestral    de    actividades    de  participación    del    Plan    Institucional    de  Participación    Ciudadana, informe  cuatrimestral  de  cumplimiento  del Plan      Institucional      de      Participación Ciudadana, correo  electrónico  solicitando  ajustes  al reporte  de  actividades  de  participación  (si se  evidencian  observaciones). Tipo: Detectivo Implementación: Manual_x000a_- 6. El procedimiento Gestión de políticas públicas distritales de competencia de la Secretaría General (4202000-PR-370) actividad 22 indica que profesionales de la Oficina Asesora de Planeación, autorizado(a) por Jefe Oficina Asesora de Planeación, Trimestralmente, revisan el reporte de seguimiento al Plan de acción de la Política Pública y realizan la retroalimentación respectiva._x000a_Las fuentes de información utilizadas son lo programado en el Plan de Acción de la Política Pública y las orientaciones establecidas por la Secretaría Distrital de Planeación. En caso de evidenciar observaciones, desviaciones o diferencias, las registra en el campo de retroalimentación del instrumento de seguimiento para que la dependencia líder realice los ajustes requeridos y los remita a la Oficina Asesora de Planeación, a través de Correo electrónico; queda como evidencia el Correo electrónico remisorio de la retroalimentación y la Evidencia de Reunión (4211000-FT-449) e instrumento de reporte de seguimiento al Plan de Acción de la Política Pública. De lo contrario, se entiende conforme el reporte y pasa a la actividad 23 “Remitir el reporte de seguimiento al Plan de Acción de la Política Pública”. Tipo: Detectivo Implementación: Manual_x000a_- 7 El procedimiento Elaboración y Seguimiento del Plan Estratégico de TI basado en la arquitectura empresarial (4204000-PR-116) PC#13  (Reportar avances a la Ejecución iniciativas PETI) indica que El Gestor técnico y/o funcional, autorizado(a) por el manual de funciones, trimestralmente verifica el avance en la ejecución de los planes e iniciativas con componente TI definidos en el PETI y registra esta información en el formato seguimiento trimestral PETI. La(s) fuente(s) de información utilizadas es(son) 4204000-OT-043 Plan Estratégico de Tecnologías de la Información. En caso de evidenciar observaciones, desviaciones o diferencias, en la ejecución de las iniciativas o planes, se registra el avance, las causas de desviación y acciones de mejora, en la herramienta de seguimiento PETI, las cuales deben ser remitidas por memorando electrónico a la Oficina TIC. De lo contrario, se remite el formato de seguimiento trimestral mediante memorando electrónico a la Oficina TIC. Tipo: Detectivo Implementación: Manual_x000a_- 8 El procedimiento Elaboración y Seguimiento del Plan Estratégico de TI basado en la arquitectura empresarial (4204000-PR-116) PC#14  (Evaluar la ejecución del PETI) indica que El Profesional designado por la Oficina TIC, autorizado(a) por  jefe de la Oficina de Tecnologías de la información y las comunicaciones, trimestralmente verifica el registro de avance del PETI. La(s) fuente(s) de información utilizadas es(son) Formato Seguimiento Trimestral PETI 4204000-FT-1138, 420400-OT-043 Plan Estratégico de Tecnologías de la Información. En caso de evidenciar observaciones, desviaciones o diferencias, o información sin reportar, solicita a los Gestores Técnicos y/o Jefes de dependencia mediante correo electrónico o reunión el registro de avance en la ejecución del PETI, así como la justificación de las desviaciones si se presentan en su ejecución. De lo contrario, el profesional designado por la Oficina TIC solicita la publicación del seguimiento en la página web de la Secretaría General, conforme al procedimiento 4204000-PR-359 “Publicación de Información en los Portales y Micrositios Web de la Secretaría General.  Tipo: Detectivo Implementación: Manual_x000a_- _x0009_9 El procedimiento Gestión de políticas públicas Distritales de competencia de la Secretaria General (4210000-PR-370), actividad 2 indica que el (la) Jefe Oficina Asesora de Planeación y los Profesionales de la Oficina Asesora de Planeación, autorizado(a) por Comité institucional de gestión y desempeño y el Manual de funciones, cada vez que se requiera revisa que el documento de análisis de la necesidad y la problemática cumpla con requisitos técnicos y normativos que están establecidos en la guía metodológica de formulación de políticas públicas de la Secretaría Distrital de Planeación. Si el documento es adecuado y cumple con los requisitos se presenta al Comité Institucional de Gestión y Desempeño para su aprobación. La(s) fuente(s) de información utilizadas es(son) guía metodológica de formulación de políticas públicas de la Secretaría Distrital de Planeación. En caso de evidenciar observaciones, desviaciones o diferencias, se devuelve a la dependencia líder de la política pública para que realicen los ajustes necesarios. De lo contrario, Continua con la siguiente actividad presentar el análisis de la necesidad y la problemática para aprobación del Comité Institucional de Gestión y Desempeño. Queda como evidencia el documento de análisis de la necesidad y la problemática revisado Correo electrónico con solicitud de ajustes. Tipo: Preventivo Implementación: Manual_x000a_- 10 El procedimiento Elaboración y Seguimiento del Plan Estratégico de TI basado en la arquitectura empresarial (4204000-PR-116) PC#5 (Presentar y aprobar avances de las actividades primera y segunda fase de construcción de PETI ) indica que El Jefe de la Oficina de Tecnologías de la Información y las Comunicaciones y el Jefe de la Oficina Asesora de Planeación, autorizado(a) por el manual de funciones, Cada vez que se actualice la Primera (I) y segunda (II) fase del PETI verifica que la información de las fases I y II de construcción del PETI cumpla con lo establecido en la Guía para la construcción del PETI. La(s) fuente(s) de información utilizadas es(son) Herramienta para la Construcción del PETI y Guía propuesta por el MINTIC. En caso de evidenciar observaciones, desviaciones o diferencias, se remite a través de correo electrónico, memorando electrónico o se registra en evidencia de reunión para su respectivo ajuste. De lo contrario, se aprobarán los avances de las actividades Primera (I) y segunda (II) fase de construcción de PETI y se procederá a llevar a cabo las actividades de tercera (III) y cuarta (IV) fase. Tipo: Preventivo Implementación: Manual_x000a_- _x0009_11 El procedimiento Elaboración y Seguimiento del Plan Estratégico de TI basado en la arquitectura empresarial (4204000-PR-116) PC#7 (Presentar y aprobar avances de las actividades tercera y cuarta fase de construcción de PETI ) indica que El Jefe de la Oficina de Tecnologías de la Información y las Comunicaciones, autorizado(a) por el manual de funciones, Cada vez que se actualice la Tercera (III) y Cuarta (IV) fase del PETI verifica que la información de las fases III y IV de construcción del PETI cumpla con lo establecido en la Guía para la construcción del PETI. La(s) fuente(s) de información utilizadas es(son) Herramienta para la Construcción del PETI y Guía propuesta por el MINTIC. En caso de evidenciar observaciones, desviaciones o diferencias, se remite a través de correo electrónico, memorando electrónico o se registra en evidencia de reunión para su respectivo ajuste. De lo contrario, se aprobarán los avances de las actividades según tercera (III) y cuarta (IV) fase de construcción de PETI y se procederá a llevar a cabo la socialización ante el Comité Institucional de Gestión y Desempeño. Tipo: Preventivo Implementación: Manual_x000a_- _x0009_12 El procedimiento Elaboración y Seguimiento del Plan Estratégico de TI basado en la arquitectura empresarial (4204000-PR-116) PC#9 (Presentar y aprobar documento PETI) indica que El Comité Institucional de Gestión y desempeño, autorizado(a) por el manual de funciones, Cada vez que se actualice el PETI verifica que la información que contiene el documento PETI se encuentre alineada con la Estrategia y planes de la Entidad. La(s) fuente(s) de información utilizadas es(son) Plan Estratégico, Plan de Desarrollo Distrital, Modelo de Operación, 420400-OT-043 Plan Estratégico de Tecnologías de la Inform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 De lo contrario, se aprueba el documento PETI y se procede a solicitar su publicación para su posterior socialización y ejecución. Tipo: Preventivo Implementación: Manual_x000a__x000a__x000a__x000a__x000a__x000a__x000a__x000a_"/>
    <s v="- Documentado_x000a_- Documentado_x000a_- Documentado_x000a_- Documentado_x000a_- Documentado_x000a_- Documentado_x000a_- Documentado_x000a_- Documentado_x000a_- Documentado_x000a_- Documentado_x000a_- Documentado_x000a_- Documentado_x000a__x000a__x000a__x000a__x000a__x000a__x000a__x000a_"/>
    <s v="- Continua_x000a_- Continua_x000a_- Continua_x000a_- Continua_x000a_- Continua_x000a_- Continua_x000a_- Continua_x000a_- Continua_x000a_- Continua_x000a_- Continua_x000a_- Continua_x000a_- Continua_x000a__x000a__x000a__x000a__x000a__x000a__x000a__x000a_"/>
    <s v="- Con registro_x000a_- Con registro_x000a_- Con registro_x000a_- Con registro_x000a_- Con registro_x000a_- Con registro_x000a_- Con registro_x000a_- Con registro_x000a_- Con registro_x000a_- Con registro_x000a_- Con registro_x000a_- Con registro_x000a__x000a__x000a__x000a__x000a__x000a__x000a__x000a_"/>
    <s v="- Preventivo_x000a_- Preventivo_x000a_- Detectivo_x000a_- Preventivo_x000a_- Detectivo_x000a_- Detectivo_x000a_- Detectivo_x000a_- Detectivo_x000a_- Preventivo_x000a_- Preventivo_x000a_- Preventivo_x000a_- Preventivo_x000a__x000a__x000a__x000a__x000a__x000a__x000a__x000a_"/>
    <s v="25%_x000a_25%_x000a_15%_x000a_25%_x000a_15%_x000a_15%_x000a_15%_x000a_15%_x000a_25%_x000a_25%_x000a_25%_x000a_25%_x000a__x000a__x000a__x000a__x000a__x000a__x000a__x000a_"/>
    <s v="- Manual_x000a_- Manual_x000a_- Manual_x000a_- Manual_x000a_- Manual_x000a_- Manual_x000a_- Manual_x000a_- Manual_x000a_- Manual_x000a_- Manual_x000a_- Manual_x000a_- Manual_x000a__x000a__x000a__x000a__x000a__x000a__x000a__x000a_"/>
    <s v="15%_x000a_15%_x000a_15%_x000a_15%_x000a_15%_x000a_15%_x000a_15%_x000a_15%_x000a_15%_x000a_15%_x000a_15%_x000a_15%_x000a__x000a__x000a__x000a__x000a__x000a__x000a__x000a_"/>
    <s v="40%_x000a_40%_x000a_30%_x000a_40%_x000a_30%_x000a_30%_x000a_30%_x000a_30%_x000a_40%_x000a_40%_x000a_40%_x000a_40%_x000a__x000a__x000a__x000a__x000a__x000a__x000a__x000a_"/>
    <s v="- 1 El mapa de riesgos del proceso Direccionamiento estratégico indica que Jefe Oficina Asesora de Planeación, autorizado(a) por el Manual específico de funciones y competencias laborales, cada vez que se identifique la materialización del riesgo Solicitar a cada dependencia líder de los Planes Institucionales, política o proyecto de inversión, en el que se haya materializado el riesgo, la modificación de los Planes políticas o proyectos, de acuerdo con los lineamientos de la Oficina Asesora de Planeación. Tipo: Correctivo Implementación: Manual_x000a_- 2 El mapa de riesgos del proceso Direccionamiento estratégico indica que los profesionales de la Oficina Asesora de Planeación, autorizado(a) por Jefe Oficina Asesora de Planeación, cada vez que se identifique la materialización del riesgo Verificar que se realizaron los ajustes de modificación en los planes, políticas o proyectos de acuerdo con los lineamientos establecidos. Tipo: Correctivo Implementación: Manual_x000a_- 3 El mapa de riesgos del proceso Direccionamiento estratégico indica que Jefe Oficina Asesora de Planeación, autorizado(a) por el Manual específico de funciones y competencias laborales, cada vez que se identifique la materialización del riesgo Presentar los avances en la ejecución de la planeación institucional y presupuestal al Comité Institucional de Gestión y Desempeño.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8819537407999999E-3"/>
    <s v="Menor (2)"/>
    <n v="0.33750000000000002"/>
    <s v="Bajo"/>
    <s v="Se determina la probabilidad de ocurrencia de este riesgo como  &quot;muy baja&quot;, teniendo en cuenta que se definieron 12 controles (7 preventivos) (5 detectivos)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económica (o presupuestal) por decisión (sanción) de un organismo de control u otra entidad, debido a incumplimiento parcial de compromisos en la ejecución de la planeación institucional y la ejecución presupuestal en el informe de monitoreo a la Oficina Asesora de Planeación._x000a_- Solicitar a cada dependencia líder de los  Planes Institucionales,  política o proyecto de inversión, en el que se haya materializado el riesgo, la modificación de los Planes políticas o proyectos, de acuerdo con los lineamientos de la Oficina Asesora de Planeación_x000a_- Verificar que se realizaron los ajustes de modificación en los planes, políticas o proyectos de acuerdo con los lineamientos establecidos_x000a_- Presentar los  avances en la ejecución de la planeación institucional y presupuestal al Comité Institucional de Gestión y Desempeño_x000a__x000a__x000a__x000a__x000a__x000a_- Actualizar el riesgo Posibilidad de afectación económica (o presupuestal) por decisión (sanción) de un organismo de control u otra entidad, debido a incumplimiento parcial de compromisos en la ejecución de la planeación institucional y la ejecución presupuestal"/>
    <s v="- Oficina Asesora de Planeación_x000a_Oficina de Tecnologías de la Información y las Comunicaciones_x000a_- Jefe Oficina Asesora de Planeación_x000a_- Los profesionales de la  Oficina Asesora de Planeación_x000a_- Jefe Oficina Asesora de Planeación_x000a__x000a__x000a__x000a__x000a__x000a_- Oficina Asesora de Planeación_x000a_Oficina de Tecnologías de la Información y las Comunicaciones"/>
    <s v="- Reporte de monitoreo indicando la materialización del riesgo de Posibilidad de afectación económica (o presupuestal) por decisión (sanción) de un organismo de control u otra entidad, debido a incumplimiento parcial de compromisos en la ejecución de la planeación institucional y la ejecución presupuestal_x000a_- Memorando de solicitud de ajustes de la planeación institucional_x000a_- Evidencia de reunión de revisión o retroalimentación al proceso, proyecto o política _x000a_- Acta de reunión de  comité institucional de Gestión y Desempeño_x000a__x000a__x000a__x000a__x000a__x000a_- Riesgo de Posibilidad de afectación económica (o presupuestal) por decisión (sanción) de un organismo de control u otra entidad, debido a incumplimiento parcial de compromisos en la ejecución de la planeación institucional y la ejecución presupuestal, actualizado."/>
    <d v="2023-12-15T00:00:00"/>
    <s v="_x000a__x000a_Establecimiento de controles_x000a__x000a_"/>
    <s v="Se ajustó el control asociado al procedimiento 4202000-PR-370 Gestión de políticas públicas distritales de competencia de la Secretaría General, teniendo en cuenta que el procedimiento se actualizó."/>
    <m/>
    <m/>
    <m/>
    <m/>
    <m/>
    <m/>
    <m/>
    <m/>
    <m/>
    <m/>
    <m/>
    <m/>
    <m/>
    <m/>
    <m/>
    <m/>
    <m/>
    <m/>
    <m/>
    <m/>
    <m/>
    <m/>
    <m/>
    <m/>
    <m/>
    <m/>
    <m/>
    <m/>
    <m/>
    <m/>
    <m/>
    <m/>
    <m/>
  </r>
  <r>
    <x v="1"/>
    <s v="Formular, implementar, hacer monitoreo y seguimiento a las políticas públicas competencia de la Secretaría General, a los planes institucionales, a los proyectos de inversión, y gestionar el presupuesto de inversión mediante la definición de orientaciones, metodologías, la retroalimentación, acompañamiento y articulación a las dependencias de la entidad con el fin de cumplir el logro de la misión y los objetivos institucionales, en el marco de una cultura transparencia."/>
    <s v="Inicia con la revisión de lineamientos de origen interno y externo, levantamiento, análisis y procesamiento de información en materia de presupuesto, políticas, planes, proyectos continua con la generación de orientaciones, la aplicación de herramientas para la formulación, implementación y consolidación de planes, presupuesto, proyectos de inversión y políticas públicas, y termina con el seguimiento de las mismas, reporte, y retroalimentación a las instancias competentes, con el fin de tomar de decisiones, así como emprender acciones de prevención."/>
    <s v="Jefe Oficina Asesora de Planeación"/>
    <s v="Estratégico"/>
    <s v="Formular y realizar seguimiento de los planes estratégicos, institucionales y el Plan Estratégico Sectorial_x000a_Formular y realizar seguimiento a proyectos de inversión de la Secretaría General_x000a_Gestionar el presupuesto de inversión_x000a_Gestionar las políticas públicas distritales de competencia de la Secretaría General_x000a__x000a_Fase (componente): Fortalecer la planeación institucional de la Entidad de acuerdo con las necesidades y nuevas realidades, soportada en un esquema de medición, seguimiento y mejora continua."/>
    <s v="-"/>
    <s v="-"/>
    <s v="Posibilidad de afectación reputacional por pérdida de credibilidad de los grupos de valor y partes interesadas, debido a errores fallas o deficiencias  en  la formulación y actualización de la planeación institucional"/>
    <x v="0"/>
    <s v="Ejecución y administración de procesos"/>
    <s v="Oficina Asesora de Planeación_x000a_Oficina de Tecnologías de la Información y las Comunicaciones"/>
    <s v="- Falta de mayor divulgación en todos los niveles de la Organización, frente al cumplimiento de las metas, programas y proyectos._x000a_- La información de entrada que se requiere para formular o actualizar la planeación institucional no es suficiente, clara, completa o de calidad._x000a_- Alta rotación de personal generando retrasos en la curva de aprendizaje._x000a__x000a__x000a__x000a__x000a__x000a__x000a_"/>
    <s v="- La variabilidad en las prioridades de la entidad y de la ciudad que impacta en la planeación institucional_x000a_-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 Variaciones, declaración de estados de emergencia nacional, cambios inesperados en el contexto político, normativo y legal, que afecten  la operación de la Entidad y la prestación del servicio._x000a__x000a__x000a__x000a__x000a__x000a__x000a_"/>
    <s v="- Afectación financiera que impacte el presupuesto de la entidad_x000a_- Aplicación de medidas de control (sanciones)_x000a_- Incumplimiento al no alcanzar las metas de Plan Distrital de Desarrollo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7873 Fortalecimiento de la capacidad institucional de la Secretaría General"/>
    <s v="Baja (2)"/>
    <n v="0.4"/>
    <s v="Mayor (4)"/>
    <s v="Moderado (3)"/>
    <s v="Mayor (4)"/>
    <s v="Moderado (3)"/>
    <s v="Mayor (4)"/>
    <s v="Mayor (4)"/>
    <s v="Mayor (4)"/>
    <n v="0.8"/>
    <s v="Alto"/>
    <s v="Se determinó la probabilidad baja  ya que la planeación institucional es susceptible de actualizar en diferentes meses del año, involucrando varios planes operativos como el Plan de Acción Institucional, Plan de Acción Integrado, Plan de Adecuación y Sostenibilidad del MIPG, Plan Anticorrupción y de Atención al Ciudadano, entre otros.  El impacto (4 mayor) obedece a que éste riesgo podría generar incumplimiento de metas de gobierno y los objetivos  institucionales. La valoración antes de controles es alta."/>
    <s v="- 1 El procedimiento formulación y seguimiento al plan de acción institucional (2210111-PR-182), actividad 2, indica que los profesionales de la Oficina Asesora de Planeación , autorizado(a) por el (la)    Jefe    de    la    Oficina    asesora    de Planeación, anualmente o según la necesidad  revisan la información insumo para la construcción del plan de acción institucional           verificando que guarde coherencia con los componentes establecidos    para    el    plan    de    acción institucional   y   la   normatividad vigente. La(s) fuente(s) de información utilizadas es(son)  las bases     de     datos     que     contienen     la programación de metas e indicadores que miden   el   avance   del   Plan   Distrital   de Desarrollo, la   gestión   presupuestal, la Gestión Institucional, los Planes Integrados y de Adecuación del MIPG y el Plan de acción institucional consolidado. En caso de evidenciar observaciones, desviaciones o diferencias, deberán verificarse en su fuente primaria de   información   y   realizar   el   respectivo ajuste. De lo contrario, se continúa con la siguiente actividad de  disponer a consulta el plan de acción institucional y recibir los aportes u observaciones. Queda como evidencia la matriz de plan de acción institucional  y evidencia Reunión 2213100-FT-449 de revisión del plan de acción consolidado. Tipo: Preventivo Implementación: Manual_x000a_- 2 El procedimiento anteproyecto de presupuesto (2211400-PR-027), actividad 6, indica que los profesionales de la Oficina Asesora de Planeación y los profesionales de la Subsecretaría Corporativa (Dirección Administrativa y Financiera), autorizado(a) por el (la) Jefe de la Oficina Asesora de Planeación y el(la) Director(a) Administrativo y Financiero , Cada vez que se formule el anteproyecto de presupuesto revisan la coherencia de la información de los documentos enviados por los Gerentes de proyectos y responsables de rubro con el Plan de Desarrollo Distrital . La(s) fuente(s) de información utilizadas es(son) los lineamientos para la elaboración del anteproyecto de presupuesto de la entidad y los documentos requeridos en la circular interna. En caso de evidenciar observaciones, desviaciones o diferencias, informa a los Gerentes de proyectos y responsables de rubro para que realicen los ajustes correspondientes . De lo contrario, continua con la actividad consolidar la información del anteproyecto de presupuesto Queda como evidencia los correos electrónicos de solicitud de ajustes o la justificación técnica, legal y financiera (4202000-FT-1197) y los documentos soporte para la formulación de anteproyecto de presupuesto. Tipo: Preventivo Implementación: Manual_x000a_- 3 El procedimiento formulación, programación y seguimiento a los proyectos de inversión (4202000-PR-348) actividad 4, indica que Los profesionales de la Oficina Asesora de Planeación, autorizado(a) por el (la) Jefe de la Oficina asesora de Planeación , cada cuatro años o según necesidad (en caso de que se requiera generar un nuevo proyecto de inversión o por disposiciones de nivel Distrital) revisan los instrumentos para la formulación de proyectos de inversión, verificando que guarden coherencia con las apuestas del plan de desarrollo a partir del cumplimiento de las orientaciones metodológicas. La(s) fuente(s) de información utilizadas es(son) el Plan de Desarrollo vigente y las orientaciones metodológicas emitidas. En caso de evidenciar observaciones, desviaciones o diferencias, se remiten a la/s dependencia/s que formulan el proyecto de inversión mediante correo electrónico y regresa a la actividad de diligenciar los instrumentos para la formulación de proyectos de inversión. De lo contrario, se remite correo electrónico informando del registro a realizar de los proyectos de inversión y continua con la viabilización del proyecto de inversión en el sistema respectivo y envío de las fichas a los gerentes. Queda como evidencia el correo electrónico con observaciones o informando el registro del proyecto de inversión y las fichas de proyecto en las herramientas dispuestas por la Secretaría Distrital de Planeación registradas. Tipo: Preventivo Implementación: Manual_x000a_- 4 El procedimiento formulación, programación y seguimiento a los proyectos de inversión (4202000-PR-348) actividad 10, indica que Los profesionales de la Oficina Asesora de Planeación, autorizado(a) por el (la) Jefe de la Oficina asesora de Planeación , cada vez que se requiera durante la formulación del proyecto de inversión verifican que la información registrada en las fichas hoja de vida de metas o indicadores se encuentre coherente con la información registrada en las Fichas de proyecto de inversión de los sistemas de nivel Distrital y Nacional y el plan de desarrollo. La(s) fuente(s) de información utilizadas es(son) las fichas de proyecto de inversión y el Plan Distrital de Desarrollo. En caso de evidenciar observaciones, desviaciones o diferencias, se deben enviar a través de correo electrónico y se regresa a la actividad elaborar las hojas de vida de metas o indicadores del proyecto de inversión . De lo contrario, remite memorando de respuesta a la radicación de las hojas de vida de metas o indicadores, y continúa con la actividad, revisar, actualizar y socializar la metodología para la programación y seguimiento de los proyectos de inversión para la vigencia Queda como evidencia el correo electrónico remitiendo las observaciones y memorando de respuesta a la radicación de las hojas de vida de metas o indicadores. Tipo: Detectivo Implementación: Manual_x000a_- 5 El procedimiento formulación, programación y seguimiento a los proyectos de inversión (4202000-PR-348) actividad 13, indica que Los profesionales de la Oficina Asesora de Planeación, autorizado(a) por el (la) Jefe de la Oficina asesora de Planeación , Cada año en el marco de la programación del plan de acción verifican que la programación de la vigencia sea coherente con los criterios establecidos por la oficina asesora de planeación, identificando la coherencia con las fichas del proyecto de inversión, el plan de desarrollo vigente y las fichas de hoja de vida de metas e indicadores. . La(s) fuente(s) de información utilizadas es(son) las fichas de proyecto de inversión y el Plan Distrital de Desarrollo y las fichas de hoja de vida de metas e indicadores. En caso de evidenciar observaciones, desviaciones o diferencias, se deben enviar a través de correo electrónico y se regresa a la actividad elaborar y remitir la programación . De lo contrario, se remite memorando de respuesta a la radicación de la programación y continúa con la actividad elaborar y enviar cronograma de seguimiento y monitoreo a los proyectos de inversión Queda como evidencia Correo electrónico con observaciones Memorando de respuesta a la radicación de la programación . Tipo: Detectivo Implementación: Manual_x000a_- 6 El procedimiento modificaciones al presupuesto de los proyectos de inversión (4202000-PR-365), actividad 2, indica que el equipo de profesionales de la Oficina Asesora de Planeación, autorizado(a) por el (la) Jefe de la Oficina asesora de Planeación, Cada vez que se realice una solicitud de modificación presupuestal Revisa que la justificación de la modificación presupuestal esté acorde a las herramientas financieras: Bogdata o el que haga sus veces, Sistema de gestión Contractual - SGC o el que haga sus veces y el Plan Anual de Adquisiciones y que la justificación refleje la información establecida en los formatos respectivos. También se revisa que la solicitud de modificación haya sido radicada por el Gerente del Proyecto y que el proyecto cuente con los recursos disponibles objeto del traslado. La(s) fuente(s) de información utilizadas es(son) las herramientas financieras: Bogdata o el que haga sus veces, Sistema de gestión Contractual - SGC o el que haga sus veces y el Plan Anual de Adquisiciones. En caso de evidenciar observaciones, desviaciones o diferencias, se remite memorando de devolución al Gerente del proyecto por parte del jefe de la Oficina Asesora de Planeación y regresa a la actividad Nro. 1 de la descripción (Radicar la solicitud de modificación presupuestal del proyecto de inversión). De lo contrario, si se trata de una modificación presupuestal interna continúa con la actividad Nro. 3 de la descripción (Viabilizar técnicamente la solicitud de modificación presupuestal interna); si se trata de una modificación presupuestal entre proyectos de inversión continúa con la actividad Nro. 7 (Radicar la solicitud modificación presupuestal en la Secretaría Distrital de Planeación) y para una modificación presupuestal para realizar el pago de pasivos exigibles continúa con la actividad Nro. 15 (Solicitar el cambio de fuentes de financiación). Queda como evidencia Memorando 2211600-FT-011 Aprobación de la solicitud de modificación presupuestal o Devolución de la solicitud de modificación presupuestal. Tipo: Detectivo Implementación: Manual_x000a_- 7 El procedimiento modificaciones al presupuesto de los proyectos de inversión (4202000-PR-365), actividad 11, indica que el equipo de profesionales de la Oficina Asesora de Planeación, autorizado(a) por el (la) Jefe de la Oficina asesora de Planeación, Cada vez que se realice una solicitud de modificación presupuestal interna o entre proyectos de inversión o para realizar el pago de pasivos exigibles. realiza los movimientos presupuestales en el Sistema de Gestión Contractual - SGC o su equivalente, de acuerdo con los documentos soporte de la modificación presupuestal y envía correo electrónico al Gerente del proyecto notificando el registro de los movimientos presupuestales de los movimientos presupuestales realizado en el Sistema de Gestión Contractual - SGC o su equivalente. La(s) fuente(s) de información utilizadas es(son) los documentos soporte de la modificación presupuestal. En caso de evidenciar observaciones, desviaciones o diferencias, se comparan los cambios realizados en el Sistema de Gestión Contractual - SGC o su equivalente, frente a los documentos y se realizan los ajustes correspondientes. De lo contrario, se continúa con la siguiente actividad actualizar el Plan Anual de Adquisiciones–PAA. Quedan como evidencias correo electrónico notificando el registro de los movimientos presupuestales o los ajustes a partir de las diferencias encontradas. Tipo: Detectivo Implementación: Manual_x000a_- 8 El procedimiento Elaboración e implementación del plan institucional de participación ciudadana (4202000-PR-378) , actividad 1 indica que los profesionales de la Oficina Asesora de Planeación, autorizado(a) por el (la) Jefe de la Oficina asesora de Planeación, anualmente y/o cuando sea necesario definen los objetivos, el alcance, el marco legal, los canales de acceso a la información y comunicación, las orientaciones metodológicas para la formulación ,monitoreo, seguimiento y evaluación del Plan institucional de participación ciudadana. La(s) fuente(s) de información utilizadas es(son) los resultados de Plan Institucional de participación ciudadana de la vigencia anterior, de los autodiagnósticos de la política de Participación Ciudadana y del FURAG. En caso de evidenciar observaciones, desviaciones o diferencias, se ajusta la versión preliminar del Plan. De lo contrario, se continúa con la siguiente actividad de definir las actividades de participación ciudadana .Queda como evidencia la versión preliminar del Plan institucional de participación ciudadana. Tipo: Detectivo Implementación: Manual_x000a_- 9 El procedimiento Gestión de políticas públicas Distritales de competencia de la Secretaria General (4210000-PR-370), actividad 2 indica que el (la) Jefe Oficina Asesora de Planeación y los Profesionales de la Oficina Asesora de Planeación, autorizado(a) por Comité institucional de gestión y desempeño y el Manual de funciones, cada vez que se requiera revisa que el documento de análisis de la necesidad y la problemática cumpla con requisitos técnicos y normativos que están establecidos en la guía metodológica de formulación de políticas públicas de la Secretaría Distrital de Planeación. Si el documento es adecuado y cumple con los requisitos se presenta al Comité Institucional de Gestión y Desempeño para su aprobación. La(s) fuente(s) de información utilizadas es(son) guía metodológica de formulación de políticas públicas de la Secretaría Distrital de Planeación. En caso de evidenciar observaciones, desviaciones o diferencias, se devuelve a la dependencia líder de la política pública para que realicen los ajustes necesarios. De lo contrario, Continua con la siguiente actividad presentar el análisis de la necesidad y la problemática para aprobación del Comité Institucional de Gestión y Desempeño. Queda como evidencia el documento de análisis de la necesidad y la problemática revisado Correo electrónico con solicitud de ajustes. Tipo: Preventivo Implementación: Manual_x000a_- 10 El procedimiento Elaboración y Seguimiento del Plan Estratégico de TI basado en la arquitectura empresarial (4204000-PR-116) PC#5 (Presentar y aprobar avances de las actividades primera y segunda fase de construcción de PETI ) indica que El Jefe de la Oficina de Tecnologías de la Información y las Comunicaciones y el Jefe de la Oficina Asesora de Planeación, autorizado(a) por el manual de funciones, Cada vez que se actualice la Primera (I) y segunda (II) fase del PETI verifica que la información de las fases I y II de construcción del PETI cumpla con lo establecido en la Guía para la construcción del PETI. La(s) fuente(s) de información utilizadas es(son) Herramienta para la Construcción del PETI y Guía propuesta por el MINTIC. En caso de evidenciar observaciones, desviaciones o diferencias, se remite a través de correo electrónico, memorando electrónico o se registra en evidencia de reunión para su respectivo ajuste. De lo contrario, se aprobarán los avances de las actividades Primera (I) y segunda (II) fase de construcción de PETI y se procederá a llevar a cabo las actividades de tercera (III) y cuarta (IV) fase. Tipo: Preventivo Implementación: Manual_x000a_- 11 El procedimiento Elaboración y Seguimiento del Plan Estratégico de TI basado en la arquitectura empresarial (4204000-PR-116) PC#7 (Presentar y aprobar avances de las actividades tercera y cuarta fase de construcción de PETI ) indica que El Jefe de la Oficina de Tecnologías de la Información y las Comunicaciones, autorizado(a) por el manual de funciones, Cada vez que se actualice la Tercera (III) y Cuarta (IV) fase del PETI verifica que la información de las fases III y IV de construcción del PETI cumpla con lo establecido en la Guía para la construcción del PETI. La(s) fuente(s) de información utilizadas es(son) Herramienta para la Construcción del PETI y Guía propuesta por el MINTIC. En caso de evidenciar observaciones, desviaciones o diferencias, se remite a través de correo electrónico, memorando electrónico o se registra en evidencia de reunión para su respectivo ajuste. De lo contrario, se aprobarán los avances de las actividades según tercera (III) y cuarta (IV) fase de construcción de PETI y se procederá a llevar a cabo la socialización ante el Comité Institucional de Gestión y Desempeño. Tipo: Preventivo Implementación: Manual_x000a_- 12 El procedimiento Elaboración y Seguimiento del Plan Estratégico de TI basado en la arquitectura empresarial (4204000-PR-116) PC#9 (Presentar y aprobar documento PETI) indica que El Comité Institucional de Gestión y desempeño, autorizado(a) por el manual de funciones, Cada vez que se actualice el PETI verifica que la información que contiene el documento PETI se encuentre alineada con la Estrategia y planes de la Entidad. La(s) fuente(s) de información utilizadas es(son) Plan Estratégico, Plan de Desarrollo Distrital, Modelo de Operación, 420400-OT-043 Plan Estratégico de Tecnologías de la Información. En caso de evidenciar observaciones, desviaciones o diferencias, se registra en el acta las observaciones presentadas, y se remite mediante correo electrónico al Profesional designado por la Oficina de Tecnologías de la Información y las Comunicaciones para su respectivo ajuste, socialización y publicación. De lo contrario, se aprueba el documento PETI y se procede a solicitar su publicación para su posterior socialización y ejecución. Tipo: Preventivo Implementación: Manual_x000a__x000a__x000a__x000a__x000a__x000a__x000a__x000a_"/>
    <s v="- Documentado_x000a_- Documentado_x000a_- Documentado_x000a_- Documentado_x000a_- Documentado_x000a_- Documentado_x000a_- Documentado_x000a_- Documentado_x000a_- Documentado_x000a_- Documentado_x000a_- Documentado_x000a_- Documentado_x000a__x000a__x000a__x000a__x000a__x000a__x000a__x000a_"/>
    <s v="- Continua_x000a_- Continua_x000a_- Continua_x000a_- Continua_x000a_- Continua_x000a_- Continua_x000a_- Continua_x000a_- Continua_x000a_- Continua_x000a_- Continua_x000a_- Continua_x000a_- Continua_x000a__x000a__x000a__x000a__x000a__x000a__x000a__x000a_"/>
    <s v="- Con registro_x000a_- Con registro_x000a_- Con registro_x000a_- Con registro_x000a_- Con registro_x000a_- Con registro_x000a_- Con registro_x000a_- Con registro_x000a_- Con registro_x000a_- Con registro_x000a_- Con registro_x000a_- Con registro_x000a__x000a__x000a__x000a__x000a__x000a__x000a__x000a_"/>
    <s v="- Preventivo_x000a_- Preventivo_x000a_- Preventivo_x000a_- Detectivo_x000a_- Detectivo_x000a_- Detectivo_x000a_- Detectivo_x000a_- Detectivo_x000a_- Preventivo_x000a_- Preventivo_x000a_- Preventivo_x000a_- Preventivo_x000a__x000a__x000a__x000a__x000a__x000a__x000a__x000a_"/>
    <s v="25%_x000a_25%_x000a_25%_x000a_15%_x000a_15%_x000a_15%_x000a_15%_x000a_15%_x000a_25%_x000a_25%_x000a_25%_x000a_25%_x000a__x000a__x000a__x000a__x000a__x000a__x000a__x000a_"/>
    <s v="- Manual_x000a_- Manual_x000a_- Manual_x000a_- Manual_x000a_- Manual_x000a_- Manual_x000a_- Manual_x000a_- Manual_x000a_- Manual_x000a_- Manual_x000a_- Manual_x000a_- Manual_x000a__x000a__x000a__x000a__x000a__x000a__x000a__x000a_"/>
    <s v="15%_x000a_15%_x000a_15%_x000a_15%_x000a_15%_x000a_15%_x000a_15%_x000a_15%_x000a_15%_x000a_15%_x000a_15%_x000a_15%_x000a__x000a__x000a__x000a__x000a__x000a__x000a__x000a_"/>
    <s v="40%_x000a_40%_x000a_40%_x000a_30%_x000a_30%_x000a_30%_x000a_30%_x000a_30%_x000a_40%_x000a_40%_x000a_40%_x000a_40%_x000a__x000a__x000a__x000a__x000a__x000a__x000a__x000a_"/>
    <s v="- 1 El mapa de riesgos del proceso Direccionamiento estratégico indica que Jefe Oficina Asesora de Planeación, autorizado(a) por el Manual específico de funciones y competencias laborales, cada vez que se identifique la materialización del riesgo solicita a cada dependencia líder de los Planes Institucionales, política o proyecto de inversión, en el que se haya materializado el riesgo, la modificación de los Planes políticas o proyectos, de acuerdo con los lineamientos de la Oficina Asesora de Planeación. Tipo: Correctivo Implementación: Manual_x000a_- 2 El mapa de riesgos del proceso Direccionamiento estratégico indica que los profesionales de la Oficina Asesora de Planeación, autorizado(a) por Jefe Oficina Asesora de Planeación, cada vez que se identifique la materialización del riesgo Verificar que se realizaron los ajustes de modificación en los planes, políticas o proyectos de acuerdo con los lineamientos establecidos. Tipo: Correctivo Implementación: Manual_x000a_- 3 El mapa de riesgos del proceso Direccionamiento estratégico indica que Jefe Oficina Asesora de Planeación, autorizado(a) por el Manual específico de funciones y competencias laborales, cada vez que se identifique la materialización del riesgo define la estrategia de comunicación para informar la situación y las decisiones tomadas o acciones emprendidas para subsanarlas.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8819537407999999E-3"/>
    <s v="Menor (2)"/>
    <n v="0.33750000000000002"/>
    <s v="Bajo"/>
    <s v="Se determina la probabilidad de ocurrencia de este riesgo como  &quot;muy baja&quot;, teniendo en cuenta que se definieron 12 controles (7 preventivos) (5 detectivos)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pérdida de credibilidad de los grupos de valor y partes interesadas, debido a errores fallas o deficiencias  en  la formulación y actualización de la planeación institucional en el informe de monitoreo a la Oficina Asesora de Planeación._x000a_- Solicitar a cada dependencia líder de los  Planes Institucionales,  política o proyecto de inversión, en el que se haya materializado el riesgo, la modificación de los Planes políticas o proyectos, de acuerdo con los lineamientos de la Oficina Asesora de Planeación_x000a_- Verificar que se realizaron los ajustes de modificación en los planes, políticas o proyectos de acuerdo con los lineamientos establecidos_x000a_- Definir  una estrategia de comunicación para informar la situación y las decisiones tomadas o acciones emprendidas para subsanarlas._x000a__x000a__x000a__x000a__x000a__x000a_- Actualizar el riesgo Posibilidad de afectación reputacional por pérdida de credibilidad de los grupos de valor y partes interesadas, debido a errores fallas o deficiencias  en  la formulación y actualización de la planeación institucional"/>
    <s v="- Oficina Asesora de Planeación_x000a_Oficina de Tecnologías de la Información y las Comunicaciones_x000a_- Jefe Oficina Asesora de Planeación_x000a_- Los profesionales de la  Oficina Asesora de Planeación_x000a_- Jefe Oficina Asesora de Planeación_x000a__x000a__x000a__x000a__x000a__x000a_- Oficina Asesora de Planeación_x000a_Oficina de Tecnologías de la Información y las Comunicaciones"/>
    <s v="- Reporte de monitoreo indicando la materialización del riesgo de Posibilidad de afectación reputacional por pérdida de credibilidad de los grupos de valor y partes interesadas, debido a errores fallas o deficiencias  en  la formulación y actualización de la planeación institucional_x000a_- Memorando de solicitud de ajustes de la planeación institucional_x000a_- Evidencia de reunión de revisión o retroalimentación al proceso, proyecto o política _x000a_- Evidencia de la estrategia de comunicación implementada_x000a__x000a__x000a__x000a__x000a__x000a_- Riesgo de Posibilidad de afectación reputacional por pérdida de credibilidad de los grupos de valor y partes interesadas, debido a errores fallas o deficiencias  en  la formulación y actualización de la planeación institucional, actualizado."/>
    <d v="2023-12-15T00:00:00"/>
    <s v="_x000a__x000a_Establecimiento de controles_x000a__x000a_"/>
    <s v="Se ajustó el control asociado al procedimiento 4202000-PR-370 Gestión de políticas públicas distritales de competencia de la Secretaría General, teniendo en cuenta que el procedimiento se actualizó._x000a_"/>
    <m/>
    <m/>
    <m/>
    <m/>
    <m/>
    <m/>
    <m/>
    <m/>
    <m/>
    <m/>
    <m/>
    <m/>
    <m/>
    <m/>
    <m/>
    <m/>
    <m/>
    <m/>
    <m/>
    <m/>
    <m/>
    <m/>
    <m/>
    <m/>
    <m/>
    <m/>
    <m/>
    <m/>
    <m/>
    <m/>
    <m/>
    <m/>
    <m/>
  </r>
  <r>
    <x v="2"/>
    <s v="Evaluar de manera independiente y objetiva el Sistema de Control Interno de la Secretaría General de la Alcaldía Mayor de Bogotá, mediante la realización de auditorías internas de gestión y de calidad, seguimientos e informes de ley programados en el Plan de Anual de Auditorias, y la atención a organismos de control, con el propósito de contribuir al mejoramiento continuo de la gestión institucional."/>
    <s v="Inicia con la definición del Plan Anual de Auditorias, continúa con la ejecución de las auditorías internas de gestión y de calidad, seguimientos e informes de ley, y la atención a organismos de control, termina con la generación de los informes resultado de las auditorias, seguimiento a la implementación de acciones de mejora y emisión de alertas tempranas para prevenir su incumplimiento (excepto de auditorías de calidad)."/>
    <s v="Jefe Oficina de Control Interno"/>
    <s v="Evaluación"/>
    <s v="Ejecutar las auditorías internas de gestión, seguimientos y realizar informes de ley"/>
    <s v="-"/>
    <s v="-"/>
    <s v="Posibilidad de afectación reputacional por la no detección de desviaciones críticas en la muestra establecida para las unidades auditables, debido a errores en la aplicación de los controles claves del proceso auditor"/>
    <x v="0"/>
    <s v="Ejecución y administración de procesos"/>
    <s v="Oficina de Control Interno"/>
    <s v="- Errores en la aplicación de controles claves del procedimiento de auditoria_x000a_- Debilidad de las estrategias de sensibilización y apropiación de las normas, directrices, modelos y sistemas_x000a__x000a__x000a__x000a__x000a__x000a__x000a__x000a_"/>
    <s v="- Constante actualización de directrices Nacionales y Distritales, que puedan afectar o limitar el proceso auditor_x000a__x000a__x000a__x000a__x000a__x000a__x000a__x000a__x000a_"/>
    <s v="- Pérdida de confianza en la función de auditoria interna de gestión_x000a_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Baja (2)"/>
    <n v="0.4"/>
    <s v="Leve (1)"/>
    <s v="Moderado (3)"/>
    <s v="Menor (2)"/>
    <s v="Leve (1)"/>
    <s v="Leve (1)"/>
    <s v="Menor (2)"/>
    <s v="Moderado (3)"/>
    <n v="0.6"/>
    <s v="Moderado"/>
    <s v="El proceso estima que el riesgo se ubica en una zona moderado, debido a que la frecuencia con la que se realiza la actividad clave asociada al riesgo se presenta aproximadamente 12 veces al año, sin embargo, ante su materialización, podrían presentarse efectos significativos en la idoneidad del equipo auditor"/>
    <s v="-  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Tipo: Preventivo Implementación: Manual_x000a_-  2 El procedimiento de Auditorías Internas de Gestión PR-006 (actividad 11) indica que el Jefe de la Oficina de Control Interno, autorizado(a) por el Manual Específico de Funciones y Competencias Laborales, cada vez que se reciba el informe preliminar, revisa los resultados obtenidos, aclara inquietudes con el auditor, revisa la coherencia en su contenido y la adecuada descripción de los eventos y/u observaciones identificadas, de acuerdo con las evidencias. La(s) fuente(s) de información utilizadas es(son) el informe preliminar. En caso de evidenciar observaciones, desviaciones o diferencias, se comunica al auditor para su ajuste, dentro del informe. De lo contrario, se aprueba el informe preliminar y se remite mediante memorando electrónico.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Evaluación del Sistema de Control Interno indica que el Jefe de la Oficina de Control Interno, autorizado(a) por el Manual Específico de Funciones y Competencias Laborales, cada vez que se identifique la materialización del riesgo aplica acciones de mejora en el proceso auditor. Tipo: Correctivo Implementación: Manual_x000a_- 2 El procedimiento de Auditorías Internas de Gestión PR-006  indica que el Jefe de la Oficina de Control Interno, autorizado(a) por el  Manual Específico de Funciones y Competencias Laborales, cada vez que se identifique la materialización del riesgo ajusta el contenido del informe de auditoria, de acuerdo a las objeciones válidas del líder del proceso auditado.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6799999999999998"/>
    <s v="Menor (2)"/>
    <n v="0.33749999999999997"/>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la no detección de desviaciones críticas en la muestra establecida para las unidades auditables, debido a errores en la aplicación de los controles claves del proceso auditor en el informe de monitoreo a la Oficina Asesora de Planeación._x000a_- Generar Plan de mejoramiento para la OCI_x000a_- Ajustar el informe de auditoria, según las objeciones válidas del líder del proceso auditado_x000a__x000a__x000a__x000a__x000a__x000a__x000a_- Actualizar el riesgo  Posibilidad de afectación reputacional por la no detección de desviaciones críticas en la muestra establecida para las unidades auditables, debido a errores en la aplicación de los controles claves del proceso auditor"/>
    <s v="- Oficina de Control Interno_x000a_- Jefe de la Oficina de Control Interno_x000a_- Jefe de la Oficina de Control Interno_x000a__x000a__x000a__x000a__x000a__x000a__x000a_- Oficina de Control Interno"/>
    <s v="- Reporte de monitoreo indicando la materialización del riesgo de  Posibilidad de afectación reputacional por la no detección de desviaciones críticas en la muestra establecida para las unidades auditables, debido a errores en la aplicación de los controles claves del proceso auditor_x000a_- Plan de mejoramiento_x000a_- Informe ajustado_x000a__x000a__x000a__x000a__x000a__x000a__x000a_- Riesgo de  Posibilidad de afectación reputacional por la no detección de desviaciones críticas en la muestra establecida para las unidades auditables, debido a errores en la aplicación de los controles claves del proceso auditor, actualizado."/>
    <d v="2023-12-01T00:00:00"/>
    <s v="_x000a__x000a_Establecimiento de controles_x000a__x000a_"/>
    <s v="Se ajusta la redacción del control detectivo."/>
    <m/>
    <m/>
    <m/>
    <m/>
    <m/>
    <m/>
    <m/>
    <m/>
    <m/>
    <m/>
    <m/>
    <m/>
    <m/>
    <m/>
    <m/>
    <m/>
    <m/>
    <m/>
    <m/>
    <m/>
    <m/>
    <m/>
    <m/>
    <m/>
    <m/>
    <m/>
    <m/>
    <m/>
    <m/>
    <m/>
    <m/>
    <m/>
    <m/>
  </r>
  <r>
    <x v="2"/>
    <s v="Evaluar de manera independiente y objetiva el Sistema de Control Interno de la Secretaría General de la Alcaldía Mayor de Bogotá, mediante la realización de auditorías internas de gestión y de calidad, seguimientos e informes de ley programados en el Plan de Anual de Auditorias, y la atención a organismos de control, con el propósito de contribuir al mejoramiento continuo de la gestión institucional."/>
    <s v="Inicia con la definición del Plan Anual de Auditorias, continúa con la ejecución de las auditorías internas de gestión y de calidad, seguimientos e informes de ley, y la atención a organismos de control, termina con la generación de los informes resultado de las auditorias, seguimiento a la implementación de acciones de mejora y emisión de alertas tempranas para prevenir su incumplimiento (excepto de auditorías de calidad)."/>
    <s v="Jefe Oficina de Control Interno"/>
    <s v="Evaluación"/>
    <s v="Ejecutar las auditorías internas de gestión, seguimientos y realizar informes de ley "/>
    <s v="-"/>
    <s v="-"/>
    <s v="Posibilidad de afectación reputacional por sanción disciplinaria de una instancia competente o de un ente de control o regulador, debido a resultados y conclusiones ajustadas a intereses propios o de un tercero, como producto de las evaluaciones de auditoría practicadas."/>
    <x v="1"/>
    <s v="Ejecución y administración de procesos"/>
    <s v="Oficina de Control Interno"/>
    <s v="- Debilidades en el proceder ético del auditor_x000a_- Debilidad de las estrategias de sensibilización y apropiación de las normas, directrices, modelos y sistemas_x000a__x000a__x000a__x000a__x000a__x000a__x000a__x000a_"/>
    <s v="- Constante actualización de directrices Nacionales y Distritales, que puedan afectar o limitar el proceso auditor_x000a__x000a__x000a__x000a__x000a__x000a__x000a__x000a__x000a_"/>
    <s v="- Pérdida de confianza de la labor de la Oficina de Control Interno_x000a_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Moderado (3)"/>
    <s v="Mayor (4)"/>
    <s v="Mayor (4)"/>
    <s v="Insignificante (1)"/>
    <s v="Insignificante (1)"/>
    <s v="Moderado (3)"/>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Tipo: Preventivo Implementación: Manual_x000a_-  2 El procedimiento de Auditorías Internas de Gestión PR-006 (actividad 11) indica que el Jefe de la Oficina de Control Interno, autorizado(a) por el Manual Específico de Funciones y Competencias Laborales, cada vez que se reciba el informe preliminar, revisa los resultados obtenidos, aclara inquietudes con el auditor, revisa la coherencia en su contenido y la adecuada descripción de los eventos y/u observaciones identificadas, de acuerdo con las evidencias. La(s) fuente(s) de información utilizadas es(son) el informe preliminar. En caso de evidenciar observaciones, desviaciones o diferencias, se comunica al auditor para su ajuste, dentro del informe. De lo contrario, se aprueba el informe preliminar y se remite mediante memorando electrónico.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8.3999999999999991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Realizar un (1) taller interno de fortalecimiento de la ética del auditor._x000a__x000a__x000a__x000a__x000a__x000a__x000a__x000a__x000a__x000a__x000a__x000a__x000a__x000a__x000a__x000a__x000a__x000a__x000a_"/>
    <s v="- Jefe de la Oficina de Control Interno_x000a__x000a__x000a__x000a__x000a__x000a__x000a__x000a__x000a__x000a__x000a__x000a__x000a__x000a__x000a__x000a__x000a__x000a__x000a_"/>
    <s v="-"/>
    <s v="-"/>
    <s v="01/08/2024_x000a__x000a__x000a__x000a__x000a__x000a__x000a__x000a__x000a__x000a__x000a__x000a__x000a__x000a__x000a__x000a__x000a__x000a__x000a_"/>
    <s v="31/08/2024_x000a__x000a__x000a__x000a__x000a__x000a__x000a__x000a__x000a__x000a__x000a__x000a__x000a__x000a__x000a__x000a__x000a__x000a__x000a_"/>
    <s v="- Reportar el presunto hecho de Posibilidad de afectación reputacional por sanción disciplinaria de una instancia competente o de un ente de control o regulador debido a resultados y conclusiones ajustadas a intereses propios o de un tercero, como producto de las evaluaciones de auditoría practicadas. al operador disciplinario, y a la Oficina Asesora de Planeación en el informe de monitoreo en caso que tenga fallo._x000a_- Retirar al auditor del trabajo que está realizando, si durante esa auditoria se materializa el riesgo_x000a__x000a__x000a__x000a__x000a__x000a__x000a__x000a_- Actualizar el riesgo Posibilidad de afectación reputacional por sanción disciplinaria de una instancia competente o de un ente de control o regulador debido a resultados y conclusiones ajustadas a intereses propios o de un tercero, como producto de las evaluaciones de auditoría practicadas."/>
    <s v="- Oficina de Control Interno_x000a_- Jefe de la Oficina de Control Interno_x000a__x000a__x000a__x000a__x000a__x000a__x000a__x000a_- Oficina de Control Interno"/>
    <s v="- Notificación realizada del presunto hecho de Posibilidad de afectación reputacional por sanción disciplinaria de una instancia competente o de un ente de control o regulador debido a resultados y conclusiones ajustadas a intereses propios o de un tercero, como producto de las evaluaciones de auditoría practicadas. al operador disciplinario, y reporte de monitoreo a la Oficina Asesora de Planeación en caso que el riesgo tenga fallo definitivo._x000a_- Comunicación de la reasignación_x000a__x000a__x000a__x000a__x000a__x000a__x000a__x000a_- Riesgo de Posibilidad de afectación reputacional por sanción disciplinaria de una instancia competente o de un ente de control o regulador debido a resultados y conclusiones ajustadas a intereses propios o de un tercero, como producto de las evaluaciones de auditoría practicadas., actualizado."/>
    <d v="2023-12-01T00:00:00"/>
    <s v="Identificación del riesgo_x000a__x000a_Establecimiento de controles_x000a__x000a_Tratamiento del riesgo"/>
    <s v="Se realizó ajuste en la redacción del riesgo para enfocarlo en las conclusiones ajustadas para intereses propios o de terceros, en el resultado de las auditorías_x000a_Se incluyó control detectivo para el riesgo._x000a_Se formula la propuesta de acción de tratamiento del riesgo a 2024."/>
    <m/>
    <m/>
    <m/>
    <m/>
    <m/>
    <m/>
    <m/>
    <m/>
    <m/>
    <m/>
    <m/>
    <m/>
    <m/>
    <m/>
    <m/>
    <m/>
    <m/>
    <m/>
    <m/>
    <m/>
    <m/>
    <m/>
    <m/>
    <m/>
    <m/>
    <m/>
    <m/>
    <m/>
    <m/>
    <m/>
    <m/>
    <m/>
    <m/>
  </r>
  <r>
    <x v="3"/>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   "/>
    <s v="-"/>
    <s v="-"/>
    <s v="Posibilidad de afectación reputacional por no lograr fortalecer la administración y la gestión pública distrital, debido a deficiencias al planificar, diseñar y/o orientar las estrategias para el fortalecimiento de la administración y la gestión pública distrital"/>
    <x v="0"/>
    <s v="Ejecución y administración de procesos"/>
    <s v="Dirección Distrital de Desarrollo Institucional"/>
    <s v="- Inadecuada planeación de la estrategia, que conlleva a cambios de último momento o incumplimientos en el plan de trabajo o cronograma._x000a_- Cambios internos (administrativos y rotación de personal) que impacta la continuidad en la implementación de las estrategias y la transferencia del conocimiento._x000a_- Falencias u omisiones al momento de revisar los contenidos de las estrategias _x000a_- Falta de seguimiento a la adecuada y oportuna ejecución del plan de trabajo de las estrategias. _x000a__x000a__x000a__x000a__x000a__x000a_"/>
    <s v="- Falta de continuidad en los programas y proyectos entre administraciones_x000a__x000a__x000a__x000a__x000a__x000a__x000a__x000a__x000a_"/>
    <s v="- Imagen institucional perjudicada ante las otras entidades del distrito debido al desarrollo de estrategias que no apliquen a todas las entidades o no generen valor agregado a las mismas._x000a_- Incumplimiento en las metas y objetivos institucionales._x000a_- Insatisfacción de los usuarios que participan en la implementación de la estrategia._x000a_- Generación de reprocesos en las entidades y organismos por falta de articulación entre las entidades líderes de políticas._x000a_- Afectación en la  transferencia del conocimiento de las estrategias._x000a__x000a__x000a__x000a__x000a_"/>
    <s v="3. Consolidar una gestión pública eficiente, a través del desarrollo de capacidades institucionales, para contribuir a la generación de valor público."/>
    <s v="- -- Ningún trámite y/o procedimiento administrativo_x000a__x000a_"/>
    <s v="- Procesos misionales en el Sistema de Gestión de Calidad_x000a__x000a__x000a__x000a_"/>
    <s v="Sin asociación"/>
    <s v="No aplica"/>
    <s v="Baja (2)"/>
    <n v="0.4"/>
    <s v="Leve (1)"/>
    <s v="Menor (2)"/>
    <s v="Leve (1)"/>
    <s v="Menor (2)"/>
    <s v="Menor (2)"/>
    <s v="Menor (2)"/>
    <s v="Menor (2)"/>
    <n v="0.4"/>
    <s v="Moderado"/>
    <s v="En cuanto a la probabilidad se obtiene una valoración baja(2), dado a que en la vigencia se llevaron a cabo 7 estrategias, y en cuanto al impacto se obtiene una valoración menor(2), dado que puede verse afectada la imagen institucional a nivel regional por hechos que afectan a algunos usuarios o ciudadanos. En consecuencia la zona resultante quedo en Moderado."/>
    <s v="- 1 El procedimiento 4211000-PR-247 &quot;Definición , estructuración,  desarrollo y evaluación de estrategias&quot; Actividad (3 )  indica que el Director(a) y/o Subdirector(a) Técnico (a) de Desarrollo Institucional, autorizado(a) por el Manual de Funciones, cada vez que se requiera aprobar el documento técnico revisa que cumpla con los aspectos establecidos para la elaboración de la estrategia. La(s) fuente(s) de información utilizadas es(son) el documento de estrategia y evidencia de reunión. En caso de evidenciar observaciones, desviaciones o diferencias, se devuelve el documento a la actividad No. 2 para la realización de ajustes. De lo contrario, se aprueba la estrategia y se registra en la evidencia reunión 4211000-FT-449, Registro asistencia 4232000-FT-211 de aprobación de  la estrategia y/o evidencia de asistencia a reunión virtual. Tipo: Preventivo Implementación: Manual_x000a_- 2 El procedimiento  4211000-PR-247 &quot;Definición , estructuración,  desarrollo y evaluación de estrategias&quot; Actividad (6 )  indica que Profesional Especializado de la Dirección y/o Subdirección Técnica de Desarrollo Institucional, Director(a) y/o Subdirector(a) Técnico (a) de Desarrollo Institucional, autorizado(a) por el Manual de Funciones, cada vez que se requiera realizar  seguimiento al plan de trabajo, en los subcomités de autocontrol, se identifican las causas que pueden generar posibles incumplimientos y/o se definen  necesidades de ajuste de la estrategia. La(s) fuente(s) de información utilizadas es(son) los informes de avance de seguimiento a  las estrategias. En caso de evidenciar observaciones, desviaciones o diferencias, se realizan los ajustes respectivos. De lo contrario, se registra el avance satisfactorio en las  Actas subcomité de autocontrol 4201000-FT-281 o evidencia Reunión  4211000-FT-449 seguimiento a estrategias. Tipo: Preventivo Implementación: Manual_x000a_- 3 El procedimiento 26112022-PR-247 &quot;Definición , estructuración,  desarrollo y evaluación de estrategias&quot; Actividad (6 )  indica que Profesional Especializado de la Dirección y/o Subdirección Técnica de Desarrollo Institucional, Director(a) y/o Subdirector(a) Técnico (a) de Desarrollo Institucional, autorizado(a) por el Manual de Funciones, cada vez que se requiera realizar  seguimiento    al plan de trabajo, en los subcomités de autocontrol, se identifican las causas que pueden generar posibles incumplimientos y/o se definen  necesidades de ajuste de la estrategia. La(s) fuente(s) de información utilizadas es(son) los informes de avance de seguimiento a  las estrategias. En caso de evidenciar observaciones, desviaciones o diferencias, se realizan los ajustes respectivos. De lo contrario, se registra el avance satisfactorio en las  Actas subcomité de autocontrol 4201000-FT-281 o evidencia Reunión 4211000-FT-449 seguimiento a estrategias.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Fortalecimiento de la Gestión Pública indica que Profesional Universitario de la Subdirección Técnica de Desarrollo Institucional., autorizado(a) por Subdirector(a) Técnico de Desarrollo Institucional, cada vez que se identifique la materialización del riesgo realiza mesas de trabajo para revisar el documento técnico de la estrategia frente a los parámetros establecidos e informe a los respectivos profesionales.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008"/>
    <s v="Menor (2)"/>
    <n v="0.30000000000000004"/>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no lograr fortalecer la administración y la gestión pública distrital, debido a deficiencias al planificar, diseñar y/o orientar las estrategias para el fortalecimiento de la administración y la gestión pública distrital en el informe de monitoreo a la Oficina Asesora de Planeación._x000a_- Realiza mesas de trabajo para revisar el documento técnico de la estrategia frente a los parámetros establecidos e informe a los respectivos profesionales_x0009__x0009__x0009__x0009__x0009__x0009__x0009__x0009__x0009__x0009__x0009__x000a_- Actualizar el mapa de riesgos Fortalecimiento de la Gestión Pública_x000a__x000a__x000a__x000a__x000a__x000a__x000a_- Actualizar el riesgo Posibilidad de afectación reputacional por no lograr fortalecer la administración y la gestión pública distrital, debido a deficiencias al planificar, diseñar y/o orientar las estrategias para el fortalecimiento de la administración y la gestión pública distrital"/>
    <s v="- Dirección Distrital de Desarrollo  Institucional_x000a_- El Director(a) y/o Subdirector(a) Técnico (a) de Desarrollo Institucional_x000a_- Subsecretario(a) Distrital de Fortalecimiento Institucional_x000a__x000a__x000a__x000a__x000a__x000a__x000a_- Dirección Distrital de Desarrollo  Institucional"/>
    <s v="- Reporte de monitoreo indicando la materialización del riesgo de Posibilidad de afectación reputacional por no lograr fortalecer la administración y la gestión pública distrital, debido a deficiencias al planificar, diseñar y/o orientar las estrategias para el fortalecimiento de la administración y la gestión pública distrital_x000a_-  Documento de estrategia aprobado, Evidencia de reunión y Registro de asistencia_x0009__x0009__x0009__x0009__x0009__x0009__x0009__x0009__x0009__x0009__x0009__x0009__x0009__x0009__x0009__x0009__x0009__x0009__x0009__x0009__x0009__x0009__x0009__x0009__x000a_- Mapa de riesgo  Fortalecimiento de la Gestión Pública, actualizado._x000a__x000a__x000a__x000a__x000a__x000a__x000a_- Riesgo de Posibilidad de afectación reputacional por no lograr fortalecer la administración y la gestión pública distrital, debido a deficiencias al planificar, diseñar y/o orientar las estrategias para el fortalecimiento de la administración y la gestión pública distrital, actualizado."/>
    <d v="2023-12-06T00:00:00"/>
    <s v="Identificación del riesgo_x000a_Análisis antes de controles_x000a__x000a__x000a_"/>
    <s v="Se realizaron  ajustes en las causas internas y externas, que aplican directamente al riesgo._x000a_Se actualizaron los centros de costo de los documentos asociados, en las actividades de control del riesgo.  _x000a_Se ajusta el contexto del proceso._x000a_Se realizó ajuste en la valoración de la probabilidad del riesgo antes de controles, pasando de Bajo a Moderado"/>
    <m/>
    <m/>
    <m/>
    <m/>
    <m/>
    <m/>
    <m/>
    <m/>
    <m/>
    <m/>
    <m/>
    <m/>
    <m/>
    <m/>
    <m/>
    <m/>
    <m/>
    <m/>
    <m/>
    <m/>
    <m/>
    <m/>
    <m/>
    <m/>
    <m/>
    <m/>
    <m/>
    <m/>
    <m/>
    <m/>
    <m/>
    <m/>
    <m/>
  </r>
  <r>
    <x v="3"/>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
    <s v="-"/>
    <s v="-"/>
    <s v="Posibilidad de afectación reputacional por no lograr fortalecer la administración y la gestión pública distrital, debido a deficiencias al planificar, diseñar y/o ejecutar los cursos y/o diplomados de formación"/>
    <x v="0"/>
    <s v="Ejecución y administración de procesos"/>
    <s v="Dirección Distrital de Desarrollo Institucional"/>
    <s v="- Necesidad permanente de actualización de los contenidos temáticos de los cursos y/o diplomados de formación._x000a_- La plataforma actual donde se desarrollan las ofertas de formación virtual en ocasiones presenta fallas o inconsistencias._x000a_- Falta de seguimiento al cumplimiento del plan de trabajo o cronograma de los cursos y/o diplomados de formación _x000a_- La plataforma actual donde se desarrollan las ofertas de formación virtual no se ajusta a soluciones flexibles y de última tecnología._x000a__x000a__x000a__x000a__x000a__x000a_"/>
    <s v="- Inestabilidad de la conectividad, no disponibilidad de servidores de información y vulnerabilidad en la seguridad informática, para garantizar la correcta prestación del servicio &quot;Programas de formación virtual para servidores públicos del Distrito Capital&quot;._x000a__x000a__x000a__x000a__x000a__x000a__x000a__x000a__x000a_"/>
    <s v="-  Imagen institucional perjudicada ante las otras entidades del distrito._x000a_- Deficiencia en la formación de los servidores públicos y por ende en el fortalecimiento de la gestión del distrito.  _x000a_- Afectación en la cobertura de la oferta de los cursos y/o diplomados de formación._x000a_- Afectación a la prestación del servicio &quot;Programas de formación virtual para servidores públicos del Distrito Capital&quot;_x000a_- Insatisfacción de los usuarios que acceden a la oferta de cursos y/o diplomados de formación._x000a_-  Incumplimiento en las metas y objetivos institucionales. _x000a_-  Disminución de recursos por la no ejecución presupuestal prevista para el desarrollo y ejecución de los cursos y/o diplomados de formación._x000a__x000a__x000a_"/>
    <s v="3. Consolidar una gestión pública eficiente, a través del desarrollo de capacidades institucionales, para contribuir a la generación de valor público."/>
    <s v="- Programa de Formación virtual para servidores públicos del Distrito Capital (OPA)_x000a__x000a_"/>
    <s v="- Procesos misionales y estratégicos misionales en el Sistema de Gestión de Calidad_x000a__x000a__x000a__x000a_"/>
    <s v="Sin asociación"/>
    <s v="No aplica"/>
    <s v="Baja (2)"/>
    <n v="0.4"/>
    <s v="Leve (1)"/>
    <s v="Menor (2)"/>
    <s v="Leve (1)"/>
    <s v="Menor (2)"/>
    <s v="Menor (2)"/>
    <s v="Menor (2)"/>
    <s v="Menor (2)"/>
    <n v="0.4"/>
    <s v="Moderado"/>
    <s v="El proceso estima que el riesgo se ubica en una zona moderado, debido a que la frecuencia con la que se realizó la actividad clave asociada al riesgo se presentó 12 veces en el último año, sin embargo, ante su materialización, podrían presentarse efectos significativos, en la imagen."/>
    <s v="- 1 El procedimiento 4211000-PR-209 &quot;Administración de los programas de formación distrital&quot; Actividad (2)  indica que el Director(a), Subdirector(a) Técnico(a) de Desarrollo Institucional o Subsecretario(a) Técnico(a), autorizado(a) por el Manual de Funciones, cada vez que se requiera aprobar una oferta académica revisa y aprueba el documento de oferta académica. La(s) fuente(s) de información utilizadas es(son) el documento de oferta académica. En caso de evidenciar observaciones, desviaciones o diferencias, lo devuelve para realizar los ajustes que correspondan. De lo contrario, se aprueba la oferta académica y se registra evidencia de  reunión 4211000-FT-449, Registro de asistencia 4232000-FT-211 y/o  evidencia de asistencia a reunión virtual.  Tipo: Preventivo Implementación: Manual_x000a_- 2 El procedimiento 4211000-PR-209 &quot;Administración de los programas de formación distrital&quot; Actividad (4)  indica que el Director(a) y/o Subdirector(a) Técnico de Desarrollo Institucional, autorizado(a) por el Manual de Funciones, cada vez que se requiera un proceso contractual valida los documentos precontractuales que son requisito para la contratación, los cuales deben ser revisados,  verificados y validados. La(s) fuente(s) de información utilizadas es(son)  documentos precontractuales. En caso de evidenciar observaciones, desviaciones o diferencias, los devuelve para realizar los ajustes que corresponden. De lo contrario, envía correo electrónico y/o memorando 4233300-FT-011 a la Dirección de Contratación. Tipo: Preventivo Implementación: Manual_x000a_- 3 El procedimiento 4211000-PR-209 &quot;Administración de los programas de formación distrital&quot; Actividad (5)  indica que el Profesional especializado(a) y/o universitario(a) de la Subdirección Técnica de Desarrollo Institucional y el Director(a) y/o Subdirector(a) Técnico de Desarrollo Institucional, autorizado(a) por el Manual de Funciones, cada vez que se realice seguimiento al plan de trabajo en los subcomités de autocontrol y/o en mesas de trabajo periódicas, se identifican las causas que pueden generar posibles incumplimientos al plan de trabajo. La(s) fuente(s) de información utilizadas es(son) Informes de avance. En caso de evidenciar observaciones, desviaciones o diferencias, se realizan los ajustes respectivos. De lo contrario, se registra el avance satisfactorio en actas de subcomité de autocontrol,  4201000-FT-281 y Evidencia Reunión 4211000-FT-449 Acta de reunión  seguimiento. Tipo: Detectivo Implementación: Manual_x000a_- 4 El procedimiento 4211000-PR-209 &quot;Administración de los programas de formación distrital&quot; Actividad (7)  indica que el Profesional especializado(a) y Profesional universitario(a) de la Subdirección, autorizado(a) por el Manual de Funciones, cada vez que se realicen inscripciones de cada curso y/o diplomado se  verifica el cumplimiento de requisitos establecidos -si los hay-. La(s) fuente(s) de información utilizadas es(son) formulario de inscripción recibidos. En caso de evidenciar observaciones, desviaciones o diferencias, se notifica por correo  al aspirante que de acuerdo con los  requisitos establecidos en la oferta académica. De lo contrario, envía correo electrónico de socialización de bienvenida e inicio del curso y/o de no admisión. Tipo: Preventivo Implementación: Manual_x000a_- 5 El procedimiento 4211000-PR-209 &quot;Administración de los programas de formación distrital&quot; Actividad (8)  indica que el Profesional especializado(a) y Profesional universitario(a) de la Subdirección Técnica de Desarrollo Institucional, autorizado(a) por el Manual de Funciones, cada vez que se presenten ciclos académicos se verifica la gestión del requerimiento funcional o técnico, de acuerdo con lo establecido en el “Protocolo- Respuesta a usuarios programa de formación soy 10  aprende” 4211000-OT-078. La(s) fuente(s) de información utilizadas es(son) correo  electrónico de  notificación  de fallas en la plataforma. En caso de evidenciar observaciones, desviaciones o diferencias, la oficina Otic  realiza los ajustes respectivos con el apoyo y participación -si es el caso-  del grupo de formación de la Subdirección Técnica de Desarrollo Institucional. De lo contrario, se registra en los reportes de  seguimientos en Acta subcomité de autocontrol 4201000-FT-281. Tipo: Preven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Detectivo_x000a_- Preventivo_x000a_- Preventivo_x000a__x000a__x000a__x000a__x000a__x000a__x000a__x000a__x000a__x000a__x000a__x000a__x000a__x000a__x000a_"/>
    <s v="25%_x000a_25%_x000a_15%_x000a_25%_x000a_2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30%_x000a_40%_x000a_40%_x000a__x000a__x000a__x000a__x000a__x000a__x000a__x000a__x000a__x000a__x000a__x000a__x000a__x000a__x000a_"/>
    <s v="- 1 El mapa de riesgos del proceso Fortalecimiento de la Gestión Pública indica que Profesional Universitario de la Subdirección Técnica de Desarrollo Institucional., autorizado(a) por Subdirector(a) Técnico de Desarrollo Institucional, cada vez que se identifique la materialización del riesgo se gestiona de acuerdo con lo establecido en el Protocolo - Respuesta a usuarios programa de formación Soy 10 Aprende 4211000-OT-077.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3.6288000000000001E-2"/>
    <s v="Menor (2)"/>
    <n v="0.30000000000000004"/>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no lograr fortalecer la administración y la gestión pública distrital, debido a deficiencias al planificar, diseñar y/o ejecutar los cursos y/o diplomados de formación en el informe de monitoreo a la Oficina Asesora de Planeación._x000a_- Se reporta a la Dirección de Contratos el incumplimiento de las obligaciones contractuales._x000a_- Reprograma las fechas  para iniciar la ejecución del curso y/o diplomado._x000a_- Ajustar los errores identificados en el desarrollo de cursos de formación._x000a_- Gestionar cuando se presenten o se reciban notificaciones de falla de la plataforma u otras relacionadas con el soporte técnico, de acuerdo con lo establecido en el Protocolo - Respuesta a usuarios programa de formación soy 10 aprende 4211000-OT-077_x000a__x000a__x000a__x000a__x000a_- Actualizar el riesgo Posibilidad de afectación reputacional por no lograr fortalecer la administración y la gestión pública distrital, debido a deficiencias al planificar, diseñar y/o ejecutar los cursos y/o diplomados de formación"/>
    <s v="- Dirección Distrital de Desarrollo Institucional_x000a_- Director Distrital de Desarrollo Institucional y/o Subdirector Técnico de Desarrollo Institucional _x000a_- Director Distrital de Desarrollo Institucional y/o Subdirector Técnico de Desarrollo Institucional _x000a_- Director Distrital de Desarrollo Institucional y/o Subdirector Técnico de Desarrollo Institucional _x000a_- Director Distrital de Desarrollo Institucional y/o Subdirector Técnico de Desarrollo Institucional _x000a__x000a__x000a__x000a__x000a_- Dirección Distrital de Desarrollo Institucional"/>
    <s v="- Reporte de monitoreo indicando la materialización del riesgo de Posibilidad de afectación reputacional por no lograr fortalecer la administración y la gestión pública distrital, debido a deficiencias al planificar, diseñar y/o ejecutar los cursos y/o diplomados de formación_x000a_- Memorando informando la novedad._x000a_- Curso reprogramado_x000a_- Curso ajustado_x000a_- Fallas de la plataforma solucionadas o gestionadas_x000a__x000a__x000a__x000a__x000a_- Riesgo de Posibilidad de afectación reputacional por no lograr fortalecer la administración y la gestión pública distrital, debido a deficiencias al planificar, diseñar y/o ejecutar los cursos y/o diplomados de formación, actualizado."/>
    <d v="2023-12-06T00:00:00"/>
    <s v="Identificación del riesgo_x000a__x000a_Establecimiento de controles_x000a__x000a_"/>
    <s v="Se realizaron  ajustes en las causas internas y externas, que aplican directamente al riesgo._x000a_Se actualizaron los centros de costo de los documentos asociados, en las actividades de control del riesgo.  _x000a_Se ajusta el contexto del proceso."/>
    <m/>
    <m/>
    <m/>
    <m/>
    <m/>
    <m/>
    <m/>
    <m/>
    <m/>
    <m/>
    <m/>
    <m/>
    <m/>
    <m/>
    <m/>
    <m/>
    <m/>
    <m/>
    <m/>
    <m/>
    <m/>
    <m/>
    <m/>
    <m/>
    <m/>
    <m/>
    <m/>
    <m/>
    <m/>
    <m/>
    <m/>
    <m/>
    <m/>
  </r>
  <r>
    <x v="3"/>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
    <s v="-"/>
    <s v="-"/>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x v="1"/>
    <s v="Fraude interno"/>
    <s v="Dirección Distrital de Archivo de Bogotá"/>
    <s v="- Falta de actualización de algunos sistemas (interfaz, accesibilidad, disponibilidad) que interactúan con los procesos._x000a_- Cambios internos (administrativos y rotación de personal) que impacta la continuidad en la implementación de las estrategias y la transferencia del conocimiento._x000a_- Falta de disponibilidad presupuestal._x000a_- Desconocimiento de la ley mediante interpretaciones subjetivas de las normas vigentes para evitar o postergar su aplicación_x000a__x000a__x000a__x000a__x000a__x000a_"/>
    <s v="- La inestabilidad de la conectividad, no disponibilidad de servidores de información y vulnerabilidad en la seguridad informática._x000a_- Constante actualización de directrices Nacionales y Distritales,  que no surten suficientes procesos de socialización. _x000a_- Recorte de recursos financieros que impiden las ejecución de metas establecidas en el cuatrienio._x000a_- Falta de continuidad en los programas y proyectos entre administraciones._x000a_- Presiones o motivaciones individuales, sociales o colectivas, que inciten a la realizar conductas contrarias al deber ser._x000a__x000a__x000a__x000a__x000a_"/>
    <s v="- Perdida de confianza, credibilidad y transparencia frente al manejo de la documentación patrimonial del Distrito_x0009__x0009__x000a_- Posibles investigaciones y sanciones de entes de control o entes reguladores_x0009__x0009__x0009__x0009__x000a_- Detrimento, pérdida, uso indebido, perjuicio o deterioro de documentos de valor patrimonial_x000a__x000a__x000a__x000a__x000a__x000a__x000a_"/>
    <s v="3. Consolidar una gestión pública eficiente, a través del desarrollo de capacidades institucionales, para contribuir a la generación de valor público."/>
    <s v="- Consulta del patrimonio documental de Bogotá_x000a__x000a_"/>
    <s v="- Procesos misionales en el Sistema de Gestión de Calidad_x000a__x000a__x000a__x000a_"/>
    <s v="Sin asociación"/>
    <s v="No aplica"/>
    <s v="Muy baja (1)"/>
    <n v="0.2"/>
    <s v="Leve (1)"/>
    <s v="Menor (2)"/>
    <s v="Moderado (3)"/>
    <s v="Moderado (3)"/>
    <s v="Mayor (4)"/>
    <s v="Menor (2)"/>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_x0009__x0009__x0009__x0009__x0009__x0009__x0009__x0009__x0009__x0009__x0009__x0009__x0009__x0009__x0009__x0009__x0009__x0009_"/>
    <s v="- 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4213000-FT-480. En caso de evidenciar observaciones, desviaciones o diferencias, se informa a la Entidad correspondiente mediante el Informe Técnico 4213000-FT-480 remitido por comunicación oficial, Oficio 4233300-FT-012. De lo contrario, queda como evidencia el Informe Técnico 4213000-FT-480 con la aceptación y programación del ingreso de la transferencia secundaria y comunicación oficial Oficio 4233300-FT0-012 de su remisión a la entidad correspondiente. Tipo: Preventivo Implementación: Manual_x000a_- 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4233300-FT-012 a la Entidad responsable solicitando los ajustes necesarios. De lo contrario, queda como evidencia el registro del Inventario Analítico 4213200-FT-1080 en el Sistema de información correspondiente del Archivo de Bogotá.  Tipo: Preventivo Implementación: Manual_x000a_- 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 . La(s) fuente(s) de información utilizadas es(son) solicitudes Usuario 42130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4213000-FT-163. De lo contrario, queda como evidencia el registro de Solicitudes Usuario 4213000-FT-163. Tipo: Preventivo Implementación: Manual_x000a_- 4.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4213000-FT-161 y la documentación a entregar al solicitante. En caso de evidenciar observaciones, desviaciones o diferencias, no se entrega la documentación, se registran las observaciones en el formato Circulación interna 4213000-FT-161 y se ajusta hasta que corresponda con lo solicitado para realizar la entrega. De lo contrario, queda como evidencia el registro de Circulación interna de documentos históricos 4213000-FT-161. Tipo: Preventivo Implementación: Manual_x000a_- 5.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_x000a_organización y conservación de la documentación recibida y coteja con la información registrada en el formato Solicitudes Usuario 4213000-FT-163. La(s) fuente(s) de información utilizadas es(son) Solicitudes Usuario 4213000-FT-163 y la documentación recibida. En caso de evidenciar observaciones, desviaciones o diferencias, se registran en el formato Solicitudes Usuario 4213000-FT-163 y se aplica el Reglamento de Sala de Consulta 2215100-OT-007. De lo contrario, queda como evidencia el registro de Solicitudes Usuario 4213000-FT-163. Tipo: Detectivo Implementación: Manual_x000a_- 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4213000-FT-161. La(s) fuente(s) de información utilizadas es(son) circulación interna de documentos históricos 4213000-FT-161 y la documentación devuelta por el servidor. En caso de evidenciar observaciones, desviaciones o diferencias, (daños a la documentación o faltantes en unidades documentales) se registran en el formato Circulación interna de documentos históricos 4213000-FT-161 y se reporta la novedad por medio de correo electrónico al líder del área para tomar las medidas pertinentes. De lo contrario, queda como evidencia Circulación interna de documentos históricos 4213000-FT-161. Tipo: Detectivo Implementación: Manual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Preventivo_x000a_- Preventivo_x000a_- Detectivo_x000a_- Detectivo_x000a__x000a__x000a__x000a__x000a__x000a__x000a__x000a__x000a__x000a__x000a__x000a__x000a__x000a_"/>
    <s v="25%_x000a_25%_x000a_25%_x000a_25%_x000a_1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40%_x000a_40%_x000a_30%_x000a_30%_x000a__x000a__x000a__x000a__x000a__x000a__x000a__x000a__x000a__x000a__x000a__x000a__x000a__x000a_"/>
    <s v="- 1.  El mapa de riesgos del proceso Fortalecimiento de la Gestión Pública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 Tipo: Correctivo Implementación: Manual_x000a_- 2. El mapa de riesgos del proceso Fortalecimiento de la Gestión Pública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2700799999999998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Crear un procedimiento que contemple las modalidades no incluidas en el proceso, para el ingreso de documentación patrimonial al Archivo de Bogotá_x000a__x000a__x000a__x000a__x000a__x000a__x000a__x000a__x000a__x000a__x000a__x000a__x000a__x000a__x000a__x000a__x000a__x000a__x000a_"/>
    <s v="- Profesional Universitario_x000a__x000a__x000a__x000a__x000a__x000a__x000a__x000a__x000a__x000a__x000a__x000a__x000a__x000a__x000a__x000a__x000a__x000a__x000a_"/>
    <s v="-"/>
    <s v="-"/>
    <s v="01/06/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_x000a_-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 Retirar de las bases de datos de la documentación disponible de valor patrimonial del Archivo de Bogotá el (los) documento(s) en los que se generó la materialización del riesgo_x000a_-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_x000a__x000a__x000a__x000a__x000a_- Actualizar 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 Dirección Distrital de Archivo de Bogotá_x000a_- Subdirector(a) de Gestión de Patrimonio Documental del Distrito _x000a_- Profesional universitario de la Subdirección de Gestión de Patrimonio Documental del Distrito_x0009__x0009__x0009__x0009__x0009__x0009__x0009__x0009__x000a_- Director(a) Distrital de Archivo de Bogotá_x000a__x000a__x000a__x000a__x000a__x000a_- Dirección Distrital de Archivo de Bogotá"/>
    <s v="-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_x000a_- Memorando de comunicación de la materialización del riesgo_x000a_- Bases de datos de la documentación disponible de valor patrimonial del Archivo de Bogotá_x000a_- Soportes de la aplicación de las medidas determinadas por la Oficina de Control Interno Disciplinario y/o ente de control._x000a__x000a__x000a__x000a__x000a__x000a_- Riesg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ctualizado."/>
    <d v="2023-12-06T00:00:00"/>
    <s v="Identificación del riesgo_x000a__x000a__x000a__x000a_Tratamiento del riesgo"/>
    <s v="Se ajusta el contexto del proceso._x000a_Se ajusta la opción donde se señalan los procesos posiblemente afectados con este riesgo. _x000a_Se asocia el servicio Consulta del patrimonio documental de Bogotá_x000a_Se ajustan causas internas y causas externas_x000a_Se definen acciones de tratamiento para la mitigación del riesgo"/>
    <m/>
    <m/>
    <m/>
    <m/>
    <m/>
    <m/>
    <m/>
    <m/>
    <m/>
    <m/>
    <m/>
    <m/>
    <m/>
    <m/>
    <m/>
    <m/>
    <m/>
    <m/>
    <m/>
    <m/>
    <m/>
    <m/>
    <m/>
    <m/>
    <m/>
    <m/>
    <m/>
    <m/>
    <m/>
    <m/>
    <m/>
    <m/>
    <m/>
  </r>
  <r>
    <x v="3"/>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
    <s v="-"/>
    <s v="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x v="1"/>
    <s v="Fraude interno"/>
    <s v="Dirección Distrital de Archivo de Bogotá"/>
    <s v="- Falta de actualización de algunos sistemas (interfaz, accesibilidad, disponibilidad) que interactúan con los procesos._x000a_- Cadenas de revisión, validación y aprobación que  retrasan la gestión._x000a_- Cambios internos (administrativos y rotación de personal) que impacta la continuidad en la implementación de las estrategias y la transferencia del conocimiento._x000a_- Uso indebido del poder para la emisión de conceptos técnicos favorables._x000a__x000a__x000a__x000a__x000a__x000a_"/>
    <s v="- Falta de recursos que podría presentase por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 Constante actualización de directrices Nacionales y Distritales,  que no surten suficientes procesos de socialización. _x000a_- La inestabilidad de la conectividad, no disponibilidad de servidores de información y vulnerabilidad en la seguridad informática._x000a_- Presiones ejercidas por terceros y o ofrecimientos de prebendas, gratificaciones o dadivas._x000a_- No hay conciencia en las entidades del distrito del verdadero impacto de la gestión documental._x000a__x000a__x000a__x000a__x000a_"/>
    <s v="- Pérdida de credibilidad del ente rector en materia archivística._x000a_- Daño a la imagen reputacional de la entidad por incumplimiento en la emisión de conceptos técnicos de contratación._x000a_- Sanciones disciplinarias, fiscales y penales._x000a__x000a__x000a__x000a__x000a__x000a__x000a_"/>
    <s v="3. Consolidar una gestión pública eficiente, a través del desarrollo de capacidades institucionales, para contribuir a la generación de valor público."/>
    <s v="- -- Ningún trámite y/o procedimiento administrativo_x000a__x000a_"/>
    <s v="- Procesos misionales en el Sistema de Gestión de Calidad_x000a__x000a__x000a__x000a_"/>
    <s v="Sin asociación"/>
    <s v="No aplica"/>
    <s v="Muy baja (1)"/>
    <n v="0.2"/>
    <s v="Leve (1)"/>
    <s v="Menor (2)"/>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_x0009__x0009__x0009__x0009__x0009__x0009__x0009__x0009__x0009__x0009__x0009__x0009__x0009__x0009__x0009__x0009__x0009_"/>
    <s v="- 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Tipo: Preventivo Implementación: Manual_x000a_- 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Tipo: Detectivo Implementación: Manual_x000a_- 3 El procedimiento de Revisión y evaluación de las Tablas de Retención Documental –TRD y Tablas de Valoración Documental –TVD, para su convalidación por parte del Consejo Distrital de Archivos 2215100-PR-293 indica que el Subdirector del Sistema Distrital de Archivos, autorizado(a) por el Director Distrital de Archivo de Bogotá, cada vez que se realice un concepto técnico de revisión y evaluación de TRD o TVD Revisa la coherencia técnica y normativa de los tres (3) componentes (jurídico, histórico y archivístico) que contempla el concepto técnico correspondiente.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Preventivo Implementación: Manual_x000a_- 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Preventivo_x000a_- Detectivo_x000a__x000a__x000a__x000a__x000a__x000a__x000a__x000a__x000a__x000a__x000a__x000a__x000a__x000a__x000a__x000a_"/>
    <s v="25%_x000a_1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40%_x000a_30%_x000a__x000a__x000a__x000a__x000a__x000a__x000a__x000a__x000a__x000a__x000a__x000a__x000a__x000a__x000a__x000a_"/>
    <s v="- 1. El mapa de riesgos del proceso Fortalecimiento de la Gestión Pública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 Tipo: Correctivo Implementación: Manual_x000a_- 2. El mapa de riesgos del proceso Fortalecimiento de la Gestión Pública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 Tipo: Correctivo Implementación: Manual_x000a_- 3. El mapa de riesgos del proceso Fortalecimiento de la Gestión Pública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Tipo: Correctivo Implementación: Manual_x000a_- 4. El mapa de riesgos del proceso Fortalecimiento de la Gestión Pública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 Tipo: Correctivo Implementación: Manual_x000a__x000a__x000a__x000a__x000a__x000a_"/>
    <s v="- Documentado_x000a_- Documentado_x000a_- Documentado_x000a_- Documentado_x000a__x000a__x000a__x000a__x000a__x000a_"/>
    <s v="- Continua_x000a_- Continua_x000a_- Continua_x000a_- Continua_x000a__x000a__x000a__x000a__x000a__x000a_"/>
    <s v="- Con registro_x000a_- Con registro_x000a_- Con registro_x000a_- Con registro_x000a__x000a__x000a__x000a__x000a__x000a_"/>
    <s v="- Correctivo_x000a_- Correctivo_x000a_- Correctivo_x000a_- Correctivo_x000a__x000a__x000a__x000a__x000a__x000a_"/>
    <s v="10%_x000a_10%_x000a_10%_x000a_10%_x000a__x000a__x000a__x000a__x000a__x000a_"/>
    <s v="- Manual_x000a_- Manual_x000a_- Manual_x000a_- Manual_x000a__x000a__x000a__x000a__x000a__x000a_"/>
    <s v="15%_x000a_15%_x000a_15%_x000a_15%_x000a__x000a__x000a__x000a__x000a__x000a_"/>
    <s v="25%_x000a_25%_x000a_25%_x000a_25%_x000a__x000a__x000a__x000a__x000a__x000a_"/>
    <s v="Muy baja (1)"/>
    <n v="3.5279999999999992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Realizar jornadas de seguimiento trimestral para la verificación de la correcta revisión y evaluación de las Tablas de Retención Documental –TRD y Tablas de Valoración Documental –TVD _x000a__x000a__x000a__x000a__x000a__x000a__x000a__x000a__x000a__x000a__x000a__x000a__x000a__x000a__x000a__x000a__x000a__x000a__x000a_"/>
    <s v="- Subdirector Técnico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l operador disciplinario, y a la Oficina Asesora de Planeación en el informe de monitoreo en caso que tenga fallo._x000a_- Asignar un responsable diferente para realizar la revisión y evaluación de la Tabla de Retención Documental o Tabla de Valoración Documental asociada a la materialización del riesgo_x000a_- Realizar nuevamente la revisión y evaluación de la Tabla de Retención Documental o Tabla de Valoración Documental asociada a la materialización del riesgo y emitir el nuevo concepto técnico de TRD y TVD_x000a_-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_x000a_- Informar la situación de materialización del riesgo relacionada con concepto técnico de TRD y TVD al Consejo Distrital de Archivo  de Bogotá_x000a__x000a__x000a__x000a__x000a_- Actualizar 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s v="- Dirección Distrital de Archivo de Bogotá_x000a_- Director(a) Distrital de Archivo de Bogotá_x000a_- Profesional(es) Universitario(s)_x000a_- Director(a) Distrital de Archivo de Bogotá_x000a_- Director(a) Distrital de Archivo de Bogotá_x000a__x000a__x000a__x000a__x000a_- Dirección Distrital de Archivo de Bogotá"/>
    <s v="-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l operador disciplinario, y reporte de monitoreo a la Oficina Asesora de Planeación en caso que el riesgo tenga fallo definitivo._x000a_- Correo electrónico de asignación de nuevo  responsable para realizar la revisión y evaluación de la Tabla de Retención Documental o Tabla de Valoración Documental asociada a la materialización del riesgo_x000a_- Concepto Técnico de Evaluación de Tabla de Valoración Documental o Concepto Técnico Evaluación de Tabla de Retención Documental ajustado._x000a_- Oficio o memorando de envío del concepto técnico de evaluación de la TRD o TVD, ajustado_x000a_- Acta de sesión del Consejo Distrital de Archivo  de Bogotá_x000a__x000a__x000a__x000a__x000a_- Riesg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ctualizado."/>
    <d v="2023-12-06T00:00:00"/>
    <s v="Identificación del riesgo_x000a__x000a_Establecimiento de controles_x000a_Evaluación de controles_x000a_Tratamiento del riesgo"/>
    <s v="Se ajusta el contexto del proceso._x000a_Se actualiza nombre del riesgo_x000a_Se ajusta la opción donde se señalan los procesos posiblemente afectados con este riesgo. _x000a_Se actualizan controles por modificación de procedimiento PR-257 Asistencia técnica en Gestión documental y archivos, debido que a partir de la expedición del Decreto 223 del 08 de junio del 2023, por medio del cual  se modifica el artículo 24 del Decreto Distrital 514 de 2006 que establece el deber de toda entidad pública a nivel Distrital de tener un Subsistema Interno de Gestión Documental y Archivos, y se dictan otras disposiciones; la Dirección Distrital de Archivo de Bogotá, no emite  conceptos técnicos de procesos de contratación._x000a_Se actualizan controles por actualización de procedimiento PR-293 Revisión y evaluación de las Tablas de Retención Documental –TRD y Tablas de Valoración Documental –TVD_x000a_Se ajustan causas internas y causas externas_x000a_Se definen acciones de tratamiento para la mitigación del riesgo"/>
    <m/>
    <m/>
    <m/>
    <m/>
    <m/>
    <m/>
    <m/>
    <m/>
    <m/>
    <m/>
    <m/>
    <m/>
    <m/>
    <m/>
    <m/>
    <m/>
    <m/>
    <m/>
    <m/>
    <m/>
    <m/>
    <m/>
    <m/>
    <m/>
    <m/>
    <m/>
    <m/>
    <m/>
    <m/>
    <m/>
    <m/>
    <m/>
    <m/>
  </r>
  <r>
    <x v="3"/>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
    <s v="-"/>
    <s v="-"/>
    <s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x v="0"/>
    <s v="Ejecución y administración de procesos"/>
    <s v="Dirección Distrital de Archivo de Bogotá"/>
    <s v="- Falta de actualización de algunos sistemas (interfaz, accesibilidad, disponibilidad) que interactúan con los procesos._x000a_- Falta de disponibilidad presupuestal._x000a_- Cambios internos (administrativos y rotación de personal) que impacta la continuidad en la implementación de las estrategias y la transferencia del conocimiento._x000a_- Aplicación errónea de criterios e instrucciones establecidas para la realización de las actividades relacionadas con la función archivística del Archivo Patrimonial del Distrito_x000a_- Cadenas de revisión, validación y aprobación que  retrasan la gestión._x000a_- La planta de personal asignada al proceso no es suficiente para la gestión del mismo_x000a__x000a__x000a__x000a_"/>
    <s v="- Falta de recursos que podría presentase por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 Constante actualización de directrices Nacionales y Distritales,  que no surten suficientes procesos de socialización. _x000a_- La inestabilidad de la conectividad, no disponibilidad de servidores de información y vulnerabilidad en la seguridad informática._x000a_- Recorte de recursos financieros que impiden las ejecución de metas establecidas en el cuatrienio._x000a_- Desconocimiento del propósito, el funcionamiento, los productos y servicios que ofrece el proceso por parte de los usuarios del proceso_x000a__x000a__x000a__x000a__x000a_"/>
    <s v="- Insatisfacción frente al servicio de consulta del patrimonio documental de Bogotá y frente al préstamo de documentos históricos a nivel interno._x000a_- Pérdida de confianza y credibilidad con el manejo de la documentación patrimonial del Distrito_x0009__x0009__x0009__x0009__x0009__x0009__x0009__x0009__x0009__x0009__x0009__x0009__x0009__x0009__x0009__x0009__x0009__x0009__x0009__x0009__x0009__x0009__x0009__x0009__x0009__x0009__x0009__x0009__x000a_- Eventual afectación de la disponibilidad y recuperación oportuna de los documentos de valor patrimonial_x000a_- Deterioro en la documentación patrimonial del distrito_x0009__x0009__x0009__x0009__x0009__x0009__x0009__x0009__x0009__x0009__x0009__x0009__x0009__x0009__x0009__x0009__x0009__x0009__x0009__x0009__x0009__x0009__x0009__x0009__x0009__x0009__x0009__x0009__x000a_- Posibles investigaciones y sanciones de entes de control o entes reguladores, por eventual incumplimiento de requisitos legales relacionados con la función archivística del patrimonio documental de Bogotá._x000a__x000a__x000a__x000a__x000a_"/>
    <s v="3. Consolidar una gestión pública eficiente, a través del desarrollo de capacidades institucionales, para contribuir a la generación de valor público."/>
    <s v="- Consulta del patrimonio documental de Bogotá_x000a__x000a_"/>
    <s v="- Procesos misionales en el Sistema de Gestión de Calidad_x000a__x000a__x000a__x000a_"/>
    <s v="Sin asociación"/>
    <s v="No aplica"/>
    <s v="Alta (4)"/>
    <n v="0.8"/>
    <s v="Leve (1)"/>
    <s v="Menor (2)"/>
    <s v="Moderado (3)"/>
    <s v="Moderado (3)"/>
    <s v="Moderado (3)"/>
    <s v="Menor (2)"/>
    <s v="Moderado (3)"/>
    <n v="0.6"/>
    <s v="Alto"/>
    <s v="El proceso estima que el riesgo se ubica en una zona alta, debido a que la frecuencia con la que se realizó la actividad clave asociada al riesgo se presentó 2900 veces en el último año, sin embargo, ante su materialización, podrían presentarse efectos significativos, en la imagen de la entidad a nivel local"/>
    <s v="- 1.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una solicitud de consulta de documentos, verifica que el documento localizado y a entregar al solicitante corresponda con la solicitud recibida. La(s) fuente(s) de información utilizadas es(son) solicitudes Usuario 42130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4213000-FT-163. De lo contrario, queda como evidencia el registro de Solicitudes Usuario 4213000-FT-163.  Tipo: Preventivo Implementación: Manual_x000a_- 2. 2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4213000-FT-161 y la documentación a entregar al solicitante. En caso de evidenciar observaciones, desviaciones o diferencias, no se entrega la documentación, se registran las observaciones en el formato Circulación interna 4213000-FT-161 y se ajusta hasta que corresponda con lo solicitado para realizar la entrega. De lo contrario, queda como evidencia el registro de Circulación interna de documentos históricos 4213000-FT-161.  Tipo: Preventivo Implementación: Manual_x000a_- 3.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4213000-FT-480. En caso de evidenciar observaciones, desviaciones o diferencias, se informa a la Entidad correspondiente mediante el Informe Técnico 4213000-FT-480 remitido por comunicación oficial, Oficio 4233300-FT-012. De lo contrario, queda como evidencia el Informe Técnico 4213000-FT-480 con la aceptación y programación del ingreso de la transferencia secundaria y comunicación oficial Oficio 4233300-FT0-012 de su remisión a la entidad correspondiente.  Tipo: Preventivo Implementación: Manual_x000a_- 4. El procedimiento de Monitoreo y control de condiciones ambientales 4213000-PR-080 indica que el Profesional universitario de la Subdirección de Gestión del Patrimonio Documental del Distrito, autorizado(a) por el Subdirector de Gestión del Patrimonio Documental del Distrito, cada vez que se reciba la solicitud o de conformidad con la programación, realiza la verificación de las condiciones medio ambientales de los espacios, a través del monitoreo microbiológico y saneamiento ambiental. La(s) fuente(s) de información utilizadas es(son) es la Guía 4213200-GS-103 de monitoreo y saneamiento ambiental en los depósitos y áreas técnicas del Archivo de Bogotá. En caso de evidenciar observaciones, desviaciones o diferencias, se registran en el formato medida de biocontaminación en las áreas del Archivo de Bogotá 4213000-FT-589 para la toma de acciones correspondientes. De lo contrario, queda como evidencia el registro de la conformidad en el formato medida de biocontaminación en las áreas del Archivo de Bogotá _x0009_4213000-FT-589.  Tipo: Preventivo Implementación: Manual_x000a_- 5. El procedimiento de Catalogación bibliográfica 4213200-PR-362 indica que el Profesional Universitario de la Subdirección de Gestión del Patrimonio Documental del Distrito, autorizado(a) por el Subdirector de Gestión del Patrimonio Documental del Distrito, cada vez que se reciba material bibliográfico físico para catalogación verifica que el material bibliográfico físico recibido corresponda al solicitado. La(s) fuente(s) de información utilizadas es(son) circulación interna de documentos históricos 4213000-FT-161 y el material bibliográfico físico recibido. En caso de evidenciar observaciones, desviaciones o diferencias, se registran en el formato circulación interna de documentos históricos 4213000-FT-161. De lo contrario, se registra la conformidad en el formato circulación interna de documentos históricos 4213000-FT-161.  Tipo: Preventivo Implementación: Manual_x000a_- 6.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 organización y conservación de la documentación recibida y coteja con la información registrada en el formato Solicitudes Usuario 4213000-FT-163. La(s) fuente(s) de información utilizadas es(son) Solicitudes Usuario 4213000-FT-163 y la documentación recibida. En caso de evidenciar observaciones, desviaciones o diferencias, se registran en el formato Solicitudes Usuario 4213000-FT-163 y se aplica el Reglamento de Sala de Consulta 2215100-OT-007. De lo contrario, queda como evidencia el registro de Solicitudes Usuario 4213000-FT-163.  Tipo: Detectivo Implementación: Manual_x000a_- 7.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4213000-FT-161. La(s) fuente(s) de información utilizadas es(son) circulación interna de documentos históricos 4213000-FT-161 y la documentación devuelta por el servidor. En caso de evidenciar observaciones, desviaciones o diferencias, (daños a la documentación o faltantes en unidades documentales) se registran en el formato Circulación interna de documentos históricos 4213000-FT-161 y se reporta la novedad por medio de correo electrónico al líder del área para tomar las medidas pertinentes. De lo contrario, queda como evidencia Circulación interna de documentos históricos4213000-FT-161.  Tipo: Detectivo Implementación: Manual_x000a_- 8.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4233300-FT-012 a la Entidad responsable solicitando los ajustes necesarios. De lo contrario, queda como evidencia el registro del Inventario Analítico 4213200-FT-1080 en el Sistema de información correspondiente del Archivo de Bogotá.  Tipo: Detectivo Implementación: Manual_x000a_- 9. El procedimiento de Organización de fondos históricos (clasificación, ordenación, descripción)  2215100-PR-073 indica que el Profesional Universitario o el Técnico de la Subdirección de Gestión del Patrimonio Documental del Distrito, autorizado(a) por el Subdirector de Gestión del Patrimonio Documental del Distrito, mensualmente revisa que los documentos del fondo o colección cumplan con los procesos de clasificación y ordenación, tomando como muestra representativa el 10% del total de las unidades documentales ordenadas y clasificadas en el mes. La(s) fuente(s) de información utilizadas es(son) unidades documentales ordenadas y clasificadas. En caso de evidenciar observaciones, desviaciones o diferencias, se informan al Profesional Universitario o al Técnico para que se realicen los ajustes y se registran en Evidencia Reunión 4211000-FT-449 socialización de control de calidad a unidades documentales ordenadas y clasificadas. De lo contrario, queda como evidencia &quot;Evidencia Reunión&quot; 4211000-FT-449 socialización de control de calidad a unidades documentales ordenadas y clasificadas.  Tipo: Preventivo Implementación: Manual_x000a_- 10. El procedimiento de Organización de fondos históricos (clasificación, ordenación, descripción)  2215100-PR-073 indica que el Profesional Universitario de la Subdirección de Gestión del Patrimonio Documental del Distrito, autorizado(a) por el Subdirector de Gestión del Patrimonio Documental del Distrito, mensualmente verifica que los datos contenidos en las fichas descriptivas del fondo o colección corresponda al documentos descrito, tomando como muestra representativa el 10% del total de las unidades descritas en el mes. La(s) fuente(s) de información utilizadas es(son) la Ficha Isad-G y unidades documentales descritas. En caso de evidenciar observaciones, desviaciones o diferencias, se informan al Profesional Universitario para que se realicen los ajustes y se registran en Evidencia Reunión 4211000-FT-449 socialización de control de calidad a unidades documentales descritas. De lo contrario, queda como evidencia &quot;Evidencia Reunión&quot; 4211000-FT-449 socialización de control de calidad a unidades documentales descritas.  Tipo: Detectivo Implementación: Manual_x000a_- 11. El procedimiento de Catalogación bibliográfica 4213200-PR-362 indica que el Profesional Universitario de la Subdirección de Gestión del Patrimonio Documental del Distrito, autorizado(a) por el Subdirector de Gestión del Patrimonio Documental del Distrito, mensualmente verifica que la información registrada en la base de datos de la colección bibliográfica, corresponda al documento catalogado, tomando una muestra representativa del 10% del total de las unidades catalogadas en el mes. La(s) fuente(s) de información utilizadas es(son) base de datos de la colección bibliográfica y los documentos físicos que integran la colección bibliográfica. En caso de evidenciar observaciones, desviaciones o diferencias, las registra en el formato control de calidad al material bibliográfico catalogado 4213200-FT-1012 y realiza las correcciones correspondientes. De lo contrario, se registra la conformidad en el formato control de calidad al material bibliográfico catalogado 4213200-FT-1012.  Tipo: Detectivo Implementación: Manual_x000a_- 12. El instructivo de saneamiento documental 4213000-IN-044 indica que el Profesional universitario de la Subdirección de Gestión del Patrimonio Documental del Distrito, autorizado(a) por el Subdirector de Gestión del Patrimonio Documental del Distrito, cada vez que se realice un saneamiento documental verifica la correcta desinfección de los documentos saneados tomando muestras aleatorias. La(s) fuente(s) de información utilizadas es(son) los criterios del nivel de deterioro establecidos en el instructivo de saneamiento documental 4213000-IN-044. En caso de evidenciar observaciones, desviaciones o diferencias, se registran en el formato Control microbiológico de calidad de documentación saneada 4213000-FT-205. De lo contrario, queda como evidencia el registro de la conformidad en el formato Control microbiológico de calidad de documentación saneada 4213000-FT-205.  Tipo: Detectivo Implementación: Manual_x000a__x000a__x000a__x000a__x000a__x000a__x000a__x000a_"/>
    <s v="- Documentado_x000a_- Documentado_x000a_- Documentado_x000a_- Documentado_x000a_- Documentado_x000a_- Documentado_x000a_- Documentado_x000a_- Documentado_x000a_- Documentado_x000a_- Documentado_x000a_- Documentado_x000a_- Documentado_x000a__x000a__x000a__x000a__x000a__x000a__x000a__x000a_"/>
    <s v="- Continua_x000a_- Continua_x000a_- Continua_x000a_- Continua_x000a_- Continua_x000a_- Continua_x000a_- Continua_x000a_- Continua_x000a_- Continua_x000a_- Continua_x000a_- Continua_x000a_- Continua_x000a__x000a__x000a__x000a__x000a__x000a__x000a__x000a_"/>
    <s v="- Con registro_x000a_- Con registro_x000a_- Con registro_x000a_- Con registro_x000a_- Con registro_x000a_- Con registro_x000a_- Con registro_x000a_- Con registro_x000a_- Con registro_x000a_- Con registro_x000a_- Con registro_x000a_- Con registro_x000a__x000a__x000a__x000a__x000a__x000a__x000a__x000a_"/>
    <s v="- Preventivo_x000a_- Preventivo_x000a_- Preventivo_x000a_- Preventivo_x000a_- Preventivo_x000a_- Detectivo_x000a_- Detectivo_x000a_- Detectivo_x000a_- Preventivo_x000a_- Detectivo_x000a_- Detectivo_x000a_- Detectivo_x000a__x000a__x000a__x000a__x000a__x000a__x000a__x000a_"/>
    <s v="25%_x000a_25%_x000a_25%_x000a_25%_x000a_25%_x000a_15%_x000a_15%_x000a_15%_x000a_25%_x000a_15%_x000a_15%_x000a_15%_x000a__x000a__x000a__x000a__x000a__x000a__x000a__x000a_"/>
    <s v="- Manual_x000a_- Manual_x000a_- Manual_x000a_- Manual_x000a_- Manual_x000a_- Manual_x000a_- Manual_x000a_- Manual_x000a_- Manual_x000a_- Manual_x000a_- Manual_x000a_- Manual_x000a__x000a__x000a__x000a__x000a__x000a__x000a__x000a_"/>
    <s v="15%_x000a_15%_x000a_15%_x000a_15%_x000a_15%_x000a_15%_x000a_15%_x000a_15%_x000a_15%_x000a_15%_x000a_15%_x000a_15%_x000a__x000a__x000a__x000a__x000a__x000a__x000a__x000a_"/>
    <s v="40%_x000a_40%_x000a_40%_x000a_40%_x000a_40%_x000a_30%_x000a_30%_x000a_30%_x000a_40%_x000a_30%_x000a_30%_x000a_30%_x000a__x000a__x000a__x000a__x000a__x000a__x000a__x000a_"/>
    <s v="- 1. El mapa de riesgos del proceso Fortalecimiento de la Gestión Pública indica que el Profesional Universitario o Auxiliar Administrativo de la Subdirección de Gestión del Patrimonio Documental del Distrito, autorizado(a) por el Subdirector del Patrimonio Documental del Distrito, cada vez que se identifique la materialización del riesgo realiza la búsqueda de los documentos históricos objeto de consulta y/o solicitud, en bases de datos alternas a los aplicativos establecidos para la consulta de los documentos históricos o en los inventarios documentales de los fondos o colecciones disponibles o en los depósitos de almacenamiento según corresponda (Documentos Digitalizados o Físicos). Tipo: Correctivo Implementación: Manual_x000a_- 2. El mapa de riesgos del proceso Fortalecimiento de la Gestión Pública indica que el Profesional Universitario o Auxiliar Administrativo de la Subdirección de Gestión del Patrimonio Documental del Distrito, autorizado(a) por el Subdirector del Patrimonio Documental del Distrito, cada vez que se identifique la materialización del riesgo entrega a los solicitantes el/los documento(s) objetos de consulta o solicitud interna, frente a  los cuales se presentaron fallas o errores en la disponibilidad para su consulta y/o entrega. Tipo: Correctivo Implementación: Manual_x000a_- 3. El mapa de riesgos del proceso Fortalecimiento de la Gestión Pública indica que el Profesional Universitario de la Subdirección de Gestión del Patrimonio Documental del Distrito, autorizado(a) por el Subdirector del Patrimonio Documental del Distrito, cada vez que se identifique la materialización del riesgo determina el nivel de deterioro de la documentación, el tipo de actividad de conservación, restauración o reprografía que requiera el documento y realiza la actividad correspondiente y el respectivo control de calidad frente al(los) documento(s) que presenta(n) la incidencia.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4.3912253951999998E-3"/>
    <s v="Menor (2)"/>
    <n v="0.25312499999999999"/>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en el informe de monitoreo a la Oficina Asesora de Planeación._x000a_- Realizar la búsqueda de los documentos históricos objeto de consulta y/o solicitud, en bases de datos alternas a los aplicativos establecidos para la consulta de los documentos históricos o en los inventarios documentales de los fondos o colecciones disponibles o en los depósitos de almacenamiento según corresponda (Documentos Digitalizados o Físicos)_x000a_- Entregar a los solicitantes el/los documento(s) objetos de consulta o solicitud interna, frente a  los cuales se presentaron fallas o errores en la disponibilidad para su consulta y/o entrega_x000a_- Determinar el nivel de deterioro de la documentación, el tipo de actividad de conservación, restauración o reprografía que requiera el documento y realizar la actividad correspondiente y el respectivo control de calidad frente al(los) documento(s) que presenta(n) la incidencia._x000a__x000a__x000a__x000a__x000a__x000a_- Actualizar el riesgo 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s v="- Dirección Distrital de Archivo de Bogotá_x000a_- Profesional Universitario o Auxiliar Administrativo de la Subdirección de Gestión del Patrimonio Documental del Distrito_x000a_- Profesional Universitario o Auxiliar Administrativo de la Subdirección de Gestión del Patrimonio Documental del Distrito_x000a_- Profesional Universitario de la Subdirección de Gestión del Patrimonio Documental del Distrito_x000a__x000a__x000a__x000a__x000a__x000a_- Dirección Distrital de Archivo de Bogotá"/>
    <s v="- Reporte de monitoreo indicando la materialización del riesgo de 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_x000a_- Registro de Circulación interna de documentos históricos 2215100-FT-161_x000a_- Registro de Solicitudes Usuario 2215100-FT-163_x000a_- Los registros establecidos que evidencien la determinación del nivel de deterioro de la documentación, el tipo de actividad de conservación, restauración o reprografía que requiera el documento y la realización de la actividad correspondiente y el respectivo control de calidad frente al(los) documento(s) que presenta(n) la incidencia._x000a__x000a__x000a__x000a__x000a__x000a_- Riesgo de 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 actualizado."/>
    <d v="2023-12-06T00:00:00"/>
    <s v="Identificación del riesgo_x000a_Análisis antes de controles_x000a_Establecimiento de controles_x000a__x000a_"/>
    <s v="Se ajusta el contexto del proceso_x000a_Se actualizan controles por actualización de procedimiento PR-080 Monitoreo y control de condiciones ambientales._x000a_Se ajusta la opción donde se señalan los procesos posiblemente afectados con este riesgo. _x000a_Se ajustan causas internas y causas externas_x000a_Se ajusta la calificación de la probabilidad antes de controles_x0009__x0009__x0009__x0009__x0009__x0009__x0009__x0009__x0009__x0009__x0009__x0009__x0009__x0009__x0009__x0009__x0009__x0009__x0009__x0009__x0009__x0009__x0009__x0009__x0009__x0009__x0009__x0009_"/>
    <m/>
    <m/>
    <m/>
    <m/>
    <m/>
    <m/>
    <m/>
    <m/>
    <m/>
    <m/>
    <m/>
    <m/>
    <m/>
    <m/>
    <m/>
    <m/>
    <m/>
    <m/>
    <m/>
    <m/>
    <m/>
    <m/>
    <m/>
    <m/>
    <m/>
    <m/>
    <m/>
    <m/>
    <m/>
    <m/>
    <m/>
    <m/>
    <m/>
  </r>
  <r>
    <x v="3"/>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
    <s v="-"/>
    <s v="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x v="0"/>
    <s v="Ejecución y administración de procesos"/>
    <s v="Dirección Distrital de Archivo de Bogotá"/>
    <s v="- Los equipos (su mayoría) no cuentan con los dispositivos requeridos para operar bajo las nuevas condiciones de trabajo (micrófonos, cámaras, entre otros)_x000a_- La planta de personal asignada al proceso no es suficiente para la gestión del mismo_x000a_- No hay distribución equitativa y objetiva de responsabilidades y tareas._x000a__x000a__x000a__x000a__x000a__x000a__x000a_"/>
    <s v="- Falta de continuidad en los programas y proyectos entre administraciones._x000a_- Falta de recursos que podría presentase por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_x000a__x000a__x000a__x000a__x000a__x000a__x000a_"/>
    <s v="- Pérdida de confianza y credibilidad por parte de los usuarios del servicio_x000a_- Generación de reprocesos_x000a__x000a__x000a__x000a__x000a__x000a__x000a__x000a_"/>
    <s v="3. Consolidar una gestión pública eficiente, a través del desarrollo de capacidades institucionales, para contribuir a la generación de valor público."/>
    <s v="- Visitas guiadas en el Archivo de Bogotá (OPA)_x000a__x000a_"/>
    <s v="- Ningún otro proceso en el Sistema de Gestión de Calidad_x000a__x000a__x000a__x000a_"/>
    <s v="Sin asociación"/>
    <s v="No aplica"/>
    <s v="Media (3)"/>
    <n v="0.6"/>
    <s v="Leve (1)"/>
    <s v="Menor (2)"/>
    <s v="Menor (2)"/>
    <s v="Leve (1)"/>
    <s v="Leve (1)"/>
    <s v="Menor (2)"/>
    <s v="Menor (2)"/>
    <n v="0.4"/>
    <s v="Moderado"/>
    <s v="El proceso estima que el riesgo se ubica en una zona moderada, debido a que la frecuencia con la que se realizó las visitas guiadas  asociada al riesgo se presentó 30 veces en el último año, ante su materialización, podrían presentarse efectos menores, en imagen y cumplimiento. "/>
    <s v="- 1. El Instructivo de visitas guiadas en el Archivo Bogotá 4213200-IN-071 indica que El Profesional Universitario de la Dirección Distrital de Archivo de Bogotá, autorizado(a) por El Director Distrital de Archivo de Bogotá, cada vez que se reciba una solicitud de visita guiada a través de los canales establecidos: correo contactoarchivodebogota@alcaldiabogota.gov.co y SIGA verifica que la solicitud cumpla con los criterios establecidos para la prestación del servicio. La(s) fuente(s) de información utilizadas es(son) base de datos de la prestación del servicio de visita guiada. En caso de evidenciar observaciones, desviaciones o diferencias, se le informa al usuario la novedad, mediante correo electrónico u Oficio 4233300-FT-012, presentándole alternativas o estableciendo una nueva fecha u horario probable de la visita. De lo contrario, se registra el cumplimiento de la solicitud en la base de datos de la prestación del servicio de visita guiada. Tipo: Preventivo Implementación: Manual_x000a_- 2. El Instructivo de visitas guiadas en el Archivo Bogotá 4213200-IN-071 indica que El Profesional Universitario de la Dirección Distrital de Archivo de Bogotá, autorizado(a) por El Director Distrital de Archivo de Bogotá, cada vez que se reciba una solicitud de visita guiada verifica la disponibilidad del personal requerido para la programación de la prestación del servicio. La(s) fuente(s) de información utilizadas es(son) base de datos de la prestación del servicio de visita guiada. En caso de evidenciar observaciones, desviaciones o diferencias, se le informa al usuario la novedad, mediante correo electrónico u Oficio 2211600-FT-012, presentándole alternativas o estableciendo una nueva fecha probable de la visita. De lo contrario, se programa fecha y hora de la visita y se informa al solicitante a través de correo electrónico u Oficio 2211600-FT-012. Tipo: Preventivo Implementación: Manual_x000a_- 3. El Instructivo de visitas guiadas en el Archivo Bogotá 4213200-IN-071 indica que El Director Distrital de Archivo de Bogotá, autorizado(a) por el Manual específico de funciones y competencias laborales, bimestralmente realiza seguimiento al cumplimiento de la programación de las visitas guiadas, en el subcomité de autocontrol. La(s) fuente(s) de información utilizadas es(son) base de datos de la prestación del servicio de visita guiada. En caso de evidenciar observaciones, desviaciones o diferencias, las informa al profesional universitario en el marco del subcomité de autocontrol, y se registran en el Acta subcomité de autocontrol 2210112-FT-281. De lo contrario, queda como evidencia el registro de la conformidad en el acta de subcomité de autocontrol 4201000-FT-281.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Fortalecimiento de la Gestión Pública indica que el Profesional Universitario de la Dirección Distrital de Archivo de Bogotá, autorizado(a) por el Director Distrital de Archivo de Bogotá, cada vez que se identifique la materialización del riesgo contacta nuevamente al usuario para reprogramar el servicio de visita guiada que presentó incumplimiento. Tipo: Correctivo Implementación: Manual_x000a_- 2. El mapa de riesgos del proceso Fortalecimiento de la Gestión Pública indica que el Profesional Universitario de la Dirección Distrital de Archivo de Bogotá, autorizado(a) por el Director Distrital de Archivo de Bogotá, cada vez que se identifique la materialización del riesgo realiza la visita guiada concertada con los usuarios frente a los que se presentó el incumplimiento de la prestación del servici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512"/>
    <s v="Menor (2)"/>
    <n v="0.22500000000000003"/>
    <s v="Bajo"/>
    <s v="El proceso estima que el riesgo se ubica en una zona baja, debido a que los controles establecidos son adecuados, ubicando el riesgo en la escala de probabilidad má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en el informe de monitoreo a la Oficina Asesora de Planeación._x000a_- Contactar nuevamente al usuario para reprogramar el servicio de visita guiada que presentó incumplimiento_x000a_- Realizar la visita guiada concertada con los usuarios frente a los que se presentó el incumplimiento de la prestación del servicio_x000a__x000a__x000a__x000a__x000a__x000a__x000a_- Actualizar el riesgo 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s v="- Dirección Distrital de Archivo de Bogotá_x000a_- Profesional Universitario de la Dirección Distrital de Archivo de Bogotá_x000a_- Profesional Universitario de la Dirección Distrital de Archivo de Bogotá_x000a__x000a__x000a__x000a__x000a__x000a__x000a_- Dirección Distrital de Archivo de Bogotá"/>
    <s v="- Reporte de monitoreo indicando la materialización del riesgo de 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_x000a_- Correo electrónico u Oficio 2211600-FT-012 de contacto y reprogramación del servicio de visita guiada_x000a_- Base de datos de la prestación del servicio de visita guiada_x000a__x000a__x000a__x000a__x000a__x000a__x000a_- Riesgo de 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 actualizado."/>
    <d v="2023-12-06T00:00:00"/>
    <s v="Identificación del riesgo_x000a__x000a__x000a__x000a_"/>
    <s v="Se ajusta el contexto del proceso._x000a_Se ajusta la opción donde se señalan los procesos posiblemente afectados con este riesgo. _x000a_Se actualiza causas internas"/>
    <m/>
    <m/>
    <m/>
    <m/>
    <m/>
    <m/>
    <m/>
    <m/>
    <m/>
    <m/>
    <m/>
    <m/>
    <m/>
    <m/>
    <m/>
    <m/>
    <m/>
    <m/>
    <m/>
    <m/>
    <m/>
    <m/>
    <m/>
    <m/>
    <m/>
    <m/>
    <m/>
    <m/>
    <m/>
    <m/>
    <m/>
    <m/>
    <m/>
  </r>
  <r>
    <x v="3"/>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
    <s v="-"/>
    <s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x v="0"/>
    <s v="Ejecución y administración de procesos"/>
    <s v="Dirección Distrital de Archivo de Bogotá"/>
    <s v="- Falta de actualización de algunos sistemas (interfaz, accesibilidad, disponibilidad) que interactúan con los procesos._x000a_- Cadenas de revisión, validación y aprobación que  retrasan la gestión._x000a_- La planta de personal asignada al proceso no es suficiente para la gestión del mismo_x000a_- No contar con el equipo interdisciplinario (ingeniero, archivista, abogado, restaurador y conservador)_x000a__x000a__x000a__x000a__x000a__x000a_"/>
    <s v="- Falta de recursos que podría presentase por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 Constante actualización de directrices Nacionales y Distritales,  que no surten suficientes procesos de socialización. _x000a_- La inestabilidad de la conectividad, no disponibilidad de servidores de información y vulnerabilidad en la seguridad informática._x000a_- No hay suficiente personal calificado para el desarrollo de la gestión documental en las entidades del distrito._x000a_- El posicionamiento de la gestión documental no es considerado estratégico a nivel directivo en las entidades del Distrito Capital._x000a_- Desconocimiento del propósito, el funcionamiento, los productos y servicios que ofrece el proceso por parte de los usuarios del proceso_x000a__x000a__x000a__x000a_"/>
    <s v="- Inducir a las entidades en errores en la función archivística._x000a_- Pérdida de credibilidad por parte de las otras entidades del Distrito y privadas que cumplen funciones públicas_x000a_- Incumplimiento en la normatividad archivística vigente_x000a__x000a__x000a__x000a__x000a__x000a__x000a_"/>
    <s v="3. Consolidar una gestión pública eficiente, a través del desarrollo de capacidades institucionales, para contribuir a la generación de valor público."/>
    <s v="- Asistencia técnica en Gestión documental y archivos_x000a_- Instrumento técnico en gestión documental y archivos_x000a_"/>
    <s v="- Procesos misionales en el Sistema de Gestión de Calidad_x000a__x000a__x000a__x000a_"/>
    <s v="Sin asociación"/>
    <s v="No aplica"/>
    <s v="Media (3)"/>
    <n v="0.6"/>
    <s v="Leve (1)"/>
    <s v="Menor (2)"/>
    <s v="Menor (2)"/>
    <s v="Leve (1)"/>
    <s v="Leve (1)"/>
    <s v="Leve (1)"/>
    <s v="Menor (2)"/>
    <n v="0.4"/>
    <s v="Moderado"/>
    <s v="El proceso estima que el riesgo se ubica en una zona Moderada, debido a que la frecuencia con la que se realizó la actividad clave asociada al riesgo se presentó 30 veces en el último año, sin embargo, ante su materialización, podrían presentarse efectos significativos, en la imagen de la entidad a nivel local. "/>
    <s v="- 1. El procedimiento de investigaciones para la difusión del conocimiento, el fortalecimiento de la gestión documental y la apropiación social del patrimonio documental del Distrito Capital 4213000-PR-258  indica que el Subdirector(a) del Sistema Distrital de Archivos , el Subdirector(a) de Gestión del Patrimonio Documental y el Director de la Dirección Distrital de Archivo de Bogotá, autorizado(a) por el manual específico de funciones y competencias laborales, cada vez que se realice un documento de investigación revisan la calidad académica, técnica y normativa de la investigación finalizada. La(s) fuente(s) de información utilizadas es(son) el proyecto de investigación aprobado. En caso de evidenciar observaciones, desviaciones o diferencias, se informa al profesional universitario y/o especializado en reunión de revisión y aprobación (registrándolas en Evidencia reunión 4211000-FT-449) o correo electrónico para los respectivos ajustes. De lo contrario, se aprueba el documento con la investigación finalizada y se registra en Evidencia reunión 4211000-FT-449 o en Correo electrónico de revisión y aprobación del documento de investigación. Tipo: Preventivo Implementación: Manual_x000a_- 2. El procedimiento de Asistencia técnica en gestión documental y archivos 2215100-PR-257 indica que el Subdirector(a) del Sistema Distrital de Archivos y el Subdirector(a) de Gestión del Patrimonio Documental, autorizado(a) por el Director(a) del Archivo de Bogotá, cada vez que se realice una asistencia técnica bajo la modalidad de visita técnica revisan la pertinencia técnica y normativa del pronunciamiento, de acuerdo a la normatividad que regula la asistencia técnica prestada.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Informe técnico 4213000-FT-480 de visita aprobado. Tipo: Preventivo Implementación: Manual_x000a_- 3. El procedimiento de Asistencia técnica en gestión documental y archivos 2215100-PR-257 indica que el Subdirector(a) del Sistema Distrital de Archivos y el Subdirector(a) de Gestión del Patrimonio Documental, autorizado(a) por el Director(a) del Archivo de Bogotá, previamente a cada asistencia técnica que se realice bajo la modalidad de jornada de socialización revisan la pertinencia técnica y normativa del contenido de la socialización a realizar. La(s) fuente(s) de información utilizadas es(son) la normatividad que regula la asistencia técnica correspondiente. En caso de evidenciar observaciones, desviaciones o diferencias, se informan en reunión de revisión (registrándolas en Evidencia reunión 4211000-FT-449) o a través de correo electrónico al profesional universitario y/o especializado para que realice los ajustes. De lo contrario, se genera Evidencia reunión 4211000-FT-449 o Correo electrónico de aprobación de contenido temático para jornada de socialización. Tipo: Preventivo Implementación: Manual_x000a_- 4. El procedimiento de Asistencia técnica en gestión documental y archivos 2215100-PR-257 indica que el Subdirector(a) del Sistema Distrital de Archivos y el Subdirector(a) de Gestión del Patrimonio Documental, autorizado(a) por el Director(a) del Archivo de Bogotá, cada vez que se  realice una asistencia técnica bajo la modalidad de concepto técnico en gestión documental revisan la pertinencia técnica y normativa del pronunciamiento, de acuerdo a la normatividad que regula la asistencia técnica prestada.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4233300-FT-012 de concepto técnico aprobado (aplica para las entidades y organismos distritales externos a la Secretaría General) Memorando 4233300-FT-011 de concepto técnico aprobado (aplica para la Secretaría General). Tipo: Preventivo Implementación: Manual_x000a_- 5.  El procedimiento de Asistencia técnica en gestión documental y archivos 2215100-PR-257  indica que el Subdirector(a) del Sistema Distrital de Archivos y el Subdirector(a) de Gestión del Patrimonio Documental del Distrito, autorizado(a) por el Director(a) del Archivo de Bogotá, mensualmente  realizan seguimiento al cumplimiento del plan anual de trabajo del servicio de asistencia técnica en el  Subcomité de autocontrol de la Subdirección correspondiente a cada Subdirector. La(s) fuente(s) de información utilizadas es(son) el plan anual de trabajo del servicio de asistencia técnica y reporte de plan de acción. En caso de evidenciar observaciones, desviaciones o diferencias, las informan al profesional universitario y/o especializado en el marco del subcomité de autocontrol, para que realice los ajustes y se registran en el Acta subcomité de autocontrol 2210112-FT-281. De lo contrario, queda como evidencia Acta subcomité de autocontrol 2210112-FT-281. Tipo: Detectivo Implementación: Manual_x000a_- 6. El procedimiento de Asistencia técnica en gestión documental y archivos 2215100-PR-257 indica que el Subdirector(a) del Sistema Distrital de Archivos y el Subdirector(a) de Gestión del Patrimonio Documental del Distrito, autorizado(a) por el Director(a) del Archivo de Bogotá, finalizando cada vigencia revisan la pertinencia del contenido del informe anual del servicio de asistencias técnicas, de acuerdo a la ejecución del plan anual de trabajo del servicio de asistencia técnica. La(s) fuente(s) de información utilizadas es(son) el plan de trabajo anual del servicio de asistencia técnica y el reporte de plan de acción. En caso de evidenciar observaciones, desviaciones o diferencias, se informan al profesional universitario y/o especializado a través de correo electrónico, para que realice los ajustes. De lo contrario, queda como evidencia el Informe anual del servicio de asistencias técnicas revisado. Tipo: Detectivo Implementación: Manual_x000a_- 7.El procedimiento de Asistencia técnica en gestión documental y archivos 2215100-PR-257 indica que el Director(a) del Archivo de Bogotá, autorizado(a) por el Manual específico de funciones y competencias laborales, finalizando cada vigencia revisa la pertinencia del contenido del informe anual del servicio de asistencias técnicas, de acuerdo a la ejecución del plan anual de trabajo del servicio de asistencia técnica. La(s) fuente(s) de información utilizadas es(son) el plan de trabajo anual del servicio de asistencia técnica y el reporte de plan de acción. En caso de evidenciar observaciones, desviaciones o diferencias, se informan al profesional universitario y/o especializado a través de correo electrónico, para que realice los ajustes. De lo contrario, queda como evidencia el Informe anual del servicio de asistencias técnicas aprobado. Tipo: Detectivo Implementación: Manual_x000a_- 8. El procedimiento de Revisión y evaluación de las Tablas de Retención Documental –TRD y Tablas de Valoración Documental –TVD, para su convalidación por parte del Consejo Distrital de Archivos de Bogotá, D.C. 2215100-PR-293 indica que el Subdirector del Sistema Distrital de Archivos , autorizado(a) por el Director Distrital de Archivo de Bogotá , cada vez que se realice un concepto técnico de evaluación abreviado de TRD o TVD, revisa la coherencia técnica y normativa de los tres (3) componentes (jurídico, histórico y archivístico) que contempla el concepto técnico correspondiente y lo remite al Director (a) Distrital Archivo de Bogotá como secretario técnico del Consejo Distrital de Archivos de Bogotá, D.C. para el mismo fin y su aprobación.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De lo contrario, queda como evidencia Concepto técnico de evaluación abreviado Tabla de Retención Documental de entidades públicas y privadas que cumplen una función pública 4213100-FT-927 o Concepto técnico de evaluación abreviado Tabla de Valoración Documental de entidades públicas y privadas que cumplan una función pública 4213100-FT-929, mediante Oficio 4233300-FT-012 o Memorando 4233300-FT-011. Tipo: Preventivo Implementación: Manual_x000a_- 9. El procedimiento de Revisión y evaluación de las Tablas de Retención Documental –TRD y Tablas de Valoración Documental –TVD, para su convalidación por parte del Consejo Distrital de Archivos de Bogotá, D.C. 2215100-PR-293 indica que el Subdirector del Sistema Distrital de Archivos , autorizado(a) por el Director Distrital de Archivo de Bogotá , cada vez que se realice un concepto técnico de evaluación abreviado de TRD o TVD, revisa la coherencia técnica y normativa de los tres (3) componentes (jurídico, histórico y archivístico) que contempla el concepto técnico correspondiente y lo remite al Director (a) Distrital Archivo de Bogotá como secretario técnico del Consejo Distrital de Archivos de Bogotá, D.C. para el mismo fin y su aprobación.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De lo contrario, queda como evidencia Concepto técnico de evaluación abreviado Tabla de Retención Documental de entidades públicas y privadas que cumplen una función pública 4213100-FT-927 o Concepto técnico de evaluación abreviado Tabla de Valoración Documental de entidades públicas y privadas que cumplan una función pública 4213100-FT-929, mediante Oficio 4233300-FT-012 o Memorando 4233300-FT-011. Tipo: Detectivo Implementación: Manual_x000a_- 10. El procedimiento de Revisión y evaluación de las Tablas de Retención Documental –TRD y Tablas de Valoración Documental –TVD, para su convalidación por parte del Consejo Distrital de Archivos de Bogotá, D.C. 2215100-PR-293 indica que el Subdirector del Sistema Distrital de Archivos , autorizado(a) por el Director Distrital de Archivo de Bogotá , cada vez que se realice un concepto técnico de evaluación ampliado de TRD o TVD, revisa la coherencia técnica y normativa de los tres (3) componentes (jurídico, histórico y archivístico) que contempla el concepto técnico correspondiente y lo remite al Director (a) Distrital Archivo de Bogotá como secretario técnico del Consejo Distrital de Archivos de Bogotá, D.C. para el mismo fin y su aprobación.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De lo contrario, queda como evidencia Concepto técnico de evaluación ampliado de Tabla de Valoración Documental de entidades públicas 4213100-FT-928 o Concepto técnico de evaluación ampliado de Tabla de Retención Documental de entidades públicas 4213100-FT-930 o Concepto técnico de evaluación ampliado de Tabla de Retención Documental Empresas privadas que cumplen una función pública 4213100-FT-988 o Concepto técnico de evaluación ampliado de Tabla de Valoración Documental Empresas privadas que cumplen una función pública 4213100-FT-1084, mediante Oficio 4233300-FT-012 o Memorando 4233300-FT-011. Tipo: Preventivo Implementación: Manual_x000a_- 11. El procedimiento de Revisión y evaluación de las Tablas de Retención Documental –TRD y Tablas de Valoración Documental –TVD, para su convalidación por parte del Consejo Distrital de Archivos de Bogotá, D.C. 2215100-PR-293 indica que el Subdirector del Sistema Distrital de Archivos , autorizado(a) por el Director Distrital de Archivo de Bogotá , cada vez que se realice un concepto técnico de evaluación ampliado de TRD o TVD, revisa la coherencia técnica y normativa de los tres (3) componentes (jurídico, histórico y archivístico) que contempla el concepto técnico correspondiente y lo remite al Director (a) Distrital Archivo de Bogotá como secretario técnico del Consejo Distrital de Archivos de Bogotá, D.C. para el mismo fin y su aprobación.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De lo contrario, queda como evidencia Concepto técnico de evaluación ampliado de Tabla de Valoración Documental de entidades públicas 4213100-FT-928 o Concepto técnico de evaluación ampliado de Tabla de Retención Documental de entidades públicas 4213100-FT-930 o Concepto técnico de evaluación ampliado de Tabla de Retención Documental Empresas privadas que cumplen una función pública 4213100-FT-988 o Concepto técnico de evaluación ampliado de Tabla de Valoración Documental Empresas privadas que cumplen una función pública 4213100-FT-1084, mediante Oficio 4233300-FT-012 o Memorando 4233300-FT-011. Tipo: Detectivo Implementación: Manual_x000a_- 12. El procedimiento de seguimiento estratégico al cumplimiento de la normativa archivística en las entidades del distrito capital 2215200 -PR- 299 indica que el Subdirector del Sistema Distrital de Archivos, autorizado(a) por el Director Distrital de Archivo de Bogotá, cada vez que se realice un informe de seguimiento estratégico al cumplimiento de la normativa archivística revisa la pertinencia técnica y normativa del informe consolidado de seguimiento estratégico al cumplimiento de la normativa archivística. La(s) fuente(s) de información utilizadas es(son) la normatividad archivística vigente y la herramienta de verificación. En caso de evidenciar observaciones, desviaciones o diferencias, se informan a través del sistema de gestión documental al Profesional Universitario para que realice los ajustes. De lo contrario, queda como evidencia el Informe de seguimiento estratégico al cumplimiento de la normativa archivística revisado. Tipo: Preventivo Implementación: Manual_x000a_- 13. El procedimiento de seguimiento estratégico al cumplimiento de la normativa archivística en las entidades del distrito capital 2215200 -PR- 299  indica que el Director Distrital de Archivo de Bogotá, autorizado(a) por el Manual específico de funciones y competencias laborales, cada vez que se realice un Informe de seguimiento estratégico al cumplimiento de la normativa archivística revisa la pertinencia técnica y normativa del informe consolidado de seguimiento estratégico al cumplimiento de la normativa archivística y lo aprueba. La(s) fuente(s) de información utilizadas es(son) la normatividad archivística vigente y la herramienta de verificación. En caso de evidenciar observaciones, desviaciones o diferencias, se informan a través del sistema de gestión documental al Profesional Universitario para que realice los ajustes. De lo contrario, queda como evidencia el informe de seguimiento estratégico al cumplimiento de la normativa archivística aprobado. Tipo: Preventivo Implementación: Manual_x000a_- 14. El procedimiento de seguimiento estratégico al cumplimiento de la normativa archivística en las entidades del distrito capital 2215200 -PR- 299 indica que el Subdirector del Sistema Distrital de Archivos, autorizado(a) por el Director Distrital de Archivo de Bogotá, anualmente revisa la pertinencia técnica y normativa del informe consolidado de seguimiento estratégico al cumplimiento de la normativa archivística. La(s) fuente(s) de información utilizadas es(son) la normatividad archivística vigente y la herramienta de verificación. En caso de evidenciar observaciones, desviaciones o diferencias, las informa al Profesional Universitario en la reunión de revisión para que realice los ajustes y se registran en la Evidencia reunión 4211000-FT-449 de revisión del Informe consolidado de seguimiento estratégico al cumplimiento de la normativa archivística en las entidades del distrito capital. De lo contrario, queda como evidencia el Informe consolidado de seguimiento estratégico al cumplimiento de la normativa archivística en las entidades del distrito capital y la Evidencia reunión 4211000-FT449 de revisión del Informe consolidado de seguimiento estratégico al cumplimiento de la normativa archivística en las entidades del distrito capital. Tipo: Detectivo Implementación: Manual_x000a_- 15. El procedimiento de seguimiento estratégico al cumplimiento de la normativa archivística en las entidades del distrito capital 2215200 -PR- 299 indica que el Director Distrital de Archivo de Bogotá, autorizado(a) por el Manual específico de funciones y competencias laborales, anualmente revisa la pertinencia técnica y normativa del Informe consolidado de seguimiento estratégico a  cumplimiento de la normativa archivística y lo aprueba. La(s) fuente(s) de información utilizadas es(son) la normatividad archivística vigente y la herramienta de verificación. En caso de evidenciar observaciones, desviaciones o diferencias, las informa al Profesional Universitario en la reunión de aprobación para que realice los ajustes y se registran en la Evidencia reunión 4211000-FT-449 de aprobación del Informe consolidado de seguimiento estratégico al cumplimiento de la normativa archivística en las entidades del distrito capital. De lo contrario, queda como evidencia el Informe consolidado de seguimiento estratégico al cumplimiento de la normativa archivística en las entidades de distrito capital y la Evidencia reunión 4211000-FT449 de aprobación del Informe consolidado de seguimiento estratégico al cumplimiento de la normativa archivística en las entidades del distrito capital. Tipo: Detectivo Implementación: Manual_x000a__x000a__x000a__x000a__x000a_"/>
    <s v="- Documentado_x000a_- Documentado_x000a_- Documentado_x000a_- Documentado_x000a_- Documentado_x000a_- Documentado_x000a_- Documentado_x000a_- Documentado_x000a_- Documentado_x000a_- Documentado_x000a_- Documentado_x000a_- Documentado_x000a_- Documentado_x000a_- Documentado_x000a_- Documentado_x000a__x000a__x000a__x000a__x000a_"/>
    <s v="- Continua_x000a_- Continua_x000a_- Continua_x000a_- Continua_x000a_- Continua_x000a_- Continua_x000a_- Continua_x000a_- Continua_x000a_- Continua_x000a_- Continua_x000a_- Continua_x000a_- Continua_x000a_- Continua_x000a_- Continua_x000a_- Continua_x000a__x000a__x000a__x000a__x000a_"/>
    <s v="- Con registro_x000a_- Con registro_x000a_- Con registro_x000a_- Con registro_x000a_- Con registro_x000a_- Con registro_x000a_- Con registro_x000a_- Con registro_x000a_- Con registro_x000a_- Con registro_x000a_- Con registro_x000a_- Con registro_x000a_- Con registro_x000a_- Con registro_x000a_- Con registro_x000a__x000a__x000a__x000a__x000a_"/>
    <s v="- Preventivo_x000a_- Preventivo_x000a_- Preventivo_x000a_- Preventivo_x000a_- Detectivo_x000a_- Detectivo_x000a_- Detectivo_x000a_- Preventivo_x000a_- Detectivo_x000a_- Preventivo_x000a_- Detectivo_x000a_- Preventivo_x000a_- Preventivo_x000a_- Detectivo_x000a_- Detectivo_x000a__x000a__x000a__x000a__x000a_"/>
    <s v="25%_x000a_25%_x000a_25%_x000a_25%_x000a_15%_x000a_15%_x000a_15%_x000a_25%_x000a_15%_x000a_25%_x000a_15%_x000a_25%_x000a_25%_x000a_15%_x000a_15%_x000a__x000a__x000a__x000a__x000a_"/>
    <s v="- Manual_x000a_- Manual_x000a_- Manual_x000a_- Manual_x000a_- Manual_x000a_- Manual_x000a_- Manual_x000a_- Manual_x000a_- Manual_x000a_- Manual_x000a_- Manual_x000a_- Manual_x000a_- Manual_x000a_- Manual_x000a_- Manual_x000a__x000a__x000a__x000a__x000a_"/>
    <s v="15%_x000a_15%_x000a_15%_x000a_15%_x000a_15%_x000a_15%_x000a_15%_x000a_15%_x000a_15%_x000a_15%_x000a_15%_x000a_15%_x000a_15%_x000a_15%_x000a_15%_x000a__x000a__x000a__x000a__x000a_"/>
    <s v="40%_x000a_40%_x000a_40%_x000a_40%_x000a_30%_x000a_30%_x000a_30%_x000a_40%_x000a_30%_x000a_40%_x000a_30%_x000a_40%_x000a_40%_x000a_30%_x000a_30%_x000a__x000a__x000a__x000a__x000a_"/>
    <s v="- 1. El mapa de riesgos del proceso Fortalecimiento de la Gestión Pública indica que el Subdirector del Sistema Distrital de Archivos, el Profesional Universitario, el Profesional Especializado de la Subdirección del Sistema Distrital de Archivos , autorizado(a) por el Director(a) Distrital de Archivo de Bogotá y el Subdirector(a) del Sistema Distrital de Archivos, respectivamente, cada vez que se identifique la materialización del riesgo analizan el tipo de error o falla presentada en las orientaciones técnicas y/ o en el seguimiento al cumplimiento de la función archivística y definen la(s) acción(es) de tratamiento para asegurar la conformidad en las orientaciones técnicas y/ o en el seguimiento al cumplimiento de la función archivística que presentaron errores o fallas. Tipo: Correctivo Implementación: Manual_x000a_- 2. El mapa de riesgos del proceso Fortalecimiento de la Gestión Pública indica que el Director Distrital de Archivo de Bogotá, el Subdirector del Sistema Distrital de Archivos, el Profesional Universitario, el Profesional Especializado de la Subdirección del Sistema Distrital de Archivos , autorizado(a) por el Manual específico de funciones y competencias laborales, el Director(a) Distrital de Archivo de Bogotá y el Subdirector(a) del Sistema Distrital de Archivos, respectivamente, cada vez que se identifique la materialización del riesgo realizan nuevamente la asistencia técnica, la visita de seguimiento, el concepto de TRD o TVD, o actualización del instrumento de normalización, según corresponda el error, con el fin de asegurar  la conformidad en las orientaciones técnicas y/ o en el seguimiento al cumplimiento de la función archivística.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2994159969279992E-4"/>
    <s v="Menor (2)"/>
    <n v="0.22500000000000003"/>
    <s v="Bajo"/>
    <s v="El proceso estima que el riesgo se ubica en una zona baja, debido a que los controles establecidos son adecuados, ubicando el riesgo en la escala de probabilidad má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en el informe de monitoreo a la Oficina Asesora de Planeación._x000a_- Informar por escrito al Subdirector del Sistema Distrital de Archivos, los errores (fallas o deficiencias) en las orientaciones técnicas y seguimiento al cumplimiento de la función archivística, presentados. _x000a_- Analizar el tipo de error o falla presentada en las orientaciones técnicas y/ o en el seguimiento al cumplimiento de la función archivística y definir la(s) acción(es) de tratamiento para asegurar la conformidad en las orientaciones técnicas y/ o en el seguimiento al cumplimiento de la función archivística que presentaron errores o fallas._x000a_- Realizar nuevamente la asistencia técnica, la visita de seguimiento, el concepto de TRD o TVD, o actualizar el instrumento de normalización, según corresponda el error, con el fin de asegurar  la conformidad en las orientaciones técnicas y/ o en el seguimiento al cumplimiento de la función archivística._x000a__x000a__x000a__x000a__x000a__x000a_- Actualizar el riesgo 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s v="- Dirección Distrital de Archivo de Bogotá_x000a_- Profesional Universitario y Profesional Especializado de la Subdirección del Sistema Distrital de Archivos   _x000a_- Subdirector del Sistema Distrital de Archivos, Profesional Universitario, Profesional Especializado de la Subdirección del Sistema Distrital de Archivos _x000a_- Director Distrital de Archivo de Bogotá_x000a_Subdirector del Sistema Distrital de Archivos_x0009__x000a_Profesional Universitario y Profesional Especializado de la Subdirección del Sistema Distrital de Archivos_x000a__x000a__x000a__x000a__x000a__x000a_- Dirección Distrital de Archivo de Bogotá"/>
    <s v="- Reporte de monitoreo indicando la materialización del riesgo de 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_x000a_- Correo electrónico a través del cual se informan los errores (fallas o deficiencias) en las orientaciones técnicas y seguimiento al cumplimiento de la función archivística, presentados_x000a_- Evidencia de reunión 4211000-FT-449 de análisis y definición de acciones frente a la materialización del riesgo_x000a_-  Los registros establecidos que evidencien la realización de la asistencia técnica, la visita de seguimiento, el concepto de TRD o TVD, o actualizar el instrumentos de normalización, según corresponda_x000a__x000a__x000a__x000a__x000a__x000a_- Riesgo de 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 actualizado."/>
    <d v="2023-12-06T00:00:00"/>
    <s v="Identificación del riesgo_x000a_Análisis antes de controles_x000a_Establecimiento de controles_x000a__x000a_"/>
    <s v="Se ajusta el contexto del proceso._x000a_Se actualiza riesgo de la ficha por modificaciones en procedimientos_x000a_Se actualizan controles por actualización de procedimientos_x000a_Se incluyeron los servicios Asistencia técnica en Gestión documental y archivos y  Instrumento técnico en gestión documental y archivos._x000a_Se ajustan causas internas, externas y efectos_x000a_Se actualiza la calificación de la probabilidad debido a la eliminación de conceptos técnicos de contratación"/>
    <m/>
    <m/>
    <m/>
    <m/>
    <m/>
    <m/>
    <m/>
    <m/>
    <m/>
    <m/>
    <m/>
    <m/>
    <m/>
    <m/>
    <m/>
    <m/>
    <m/>
    <m/>
    <m/>
    <m/>
    <m/>
    <m/>
    <m/>
    <m/>
    <m/>
    <m/>
    <m/>
    <m/>
    <m/>
    <m/>
    <m/>
    <m/>
    <m/>
  </r>
  <r>
    <x v="3"/>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_x000a_(Servicio de Publicación de  los actos y documentos administrativos en el Registro Distrital)"/>
    <s v="-"/>
    <s v="-"/>
    <s v="Posibilidad de afectación reputacional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x v="0"/>
    <s v="Ejecución y administración de procesos"/>
    <s v="Subdirección de Imprenta Distrital"/>
    <s v="- Falta de actualización de algunos sistemas (interfaz, accesibilidad, disponibilidad) que interactúan con los procesos._x000a_- Desconocimiento de las demás dependencias y entidades distritales, sobre las particularidades de la Subdirección de Imprenta Distrital._x000a__x000a__x000a__x000a__x000a__x000a__x000a__x000a_"/>
    <s v="- La inestabilidad de la conectividad, no disponibilidad de servidores de información y vulnerabilidad en la seguridad informática._x000a__x000a__x000a__x000a__x000a__x000a__x000a__x000a__x000a_"/>
    <s v="- La buena reputación de la Subdirección de Imprenta Distrital y por consiguiente la Secretaría General de la Alcaldía Mayor de Bogotá, D.C., se vería afectada, lo cual generaría desconfianza ante las partes interesadas._x000a_- Afectar a la entidad emisora del acto o documento administrativo o la ciudadanía, al no divulgar o divulgar información errónea sobre decisiones de la Administración Distrital._x000a_- Sanciones para los funcionarios o servidores que intervienen en el proceso_x000a_- Posibles sanciones legales para la Secretaría General de la Alcaldía Mayor de Bogotá D.C_x000a__x000a__x000a__x000a__x000a__x000a_"/>
    <s v="3. Consolidar una gestión pública eficiente, a través del desarrollo de capacidades institucionales, para contribuir a la generación de valor público."/>
    <s v="- Publicación de actos o documentos administrativos en el Registro Distrital (Trámite)_x000a_- Consulta del Registro Distrital (Consulta)_x000a_"/>
    <s v="- Procesos misionales en el Sistema de Gestión de Calidad_x000a__x000a__x000a__x000a_"/>
    <s v="Sin asociación"/>
    <s v="No aplica"/>
    <s v="Media (3)"/>
    <n v="0.6"/>
    <s v="Leve (1)"/>
    <s v="Menor (2)"/>
    <s v="Menor (2)"/>
    <s v="Leve (1)"/>
    <s v="Leve (1)"/>
    <s v="Leve (1)"/>
    <s v="Menor (2)"/>
    <n v="0.4"/>
    <s v="Moderado"/>
    <s v="El proceso estima que el riesgo se ubica en una zona moderada, debido a que la frecuencia con la que se realizó la actividad clave asociada al riesgo se presentó 280 veces al año, sin embargo, ante su materialización, podrían presentarse efectos de relativa relevancia, en la imagen de la entidad a nivel local."/>
    <s v="- 1 El procedimiento 2213300-PR-097 &quot;Publicación del Registro Distrital&quot; indica que el Profesional Especializado (Abogado) o el (la) Subdirector(a) Técnico(a), autorizado(a) por el (la) Subdirector(a) Técnico(a) de la Imprenta Distrital y el Manual específico de funciones y competencias laborales, cada vez que solicitan publicación de un acto o documento administrativo revisa la pertinencia de publicación del acto o documento administrativo, acorde con lo establecido en la normatividad vigente. La(s) fuente(s) de información utilizadas es(son) la Resolución No. 440 de 2018 &quot;Por la cual se definen los parámetros para publicación de los actos y documentos administrativos en el Registro Distrital y se dictan otras disposiciones&quot;. En caso de evidenciar observaciones, desviaciones o diferencias, se devolverá al solicitante a través de la plataforma del sistema de información del Registro Distrital - SIRD. De lo contrario, se avala para que continúe el proceso de revisión y se cotejen los archivos soporte en la plataforma del SIRD. Tipo: Preventivo Implementación: Manual_x000a_- 2 El procedimiento 2213300-PR-097 &quot;Publicación del Registro Distrital&quot; indica que el Técnico operativo u Operario, autorizado(a) por el (la) Subdirector(a) Técnico(a) de la Imprenta Distrital, cada vez que solicitan publicación de un acto o documento administrativo coteja los archivos soporte del acto o documento administrativo con la información ingresada en la plataforma, acorde con lo establecido en la normatividad vigente. La(s) fuente(s) de información utilizadas es(son) la Resolución No. 440 de 2018 &quot;Por la cual se definen los parámetros para publicación de los actos y documentos administrativos en el Registro Distrital y se dictan otras disposiciones&quot;. En caso de evidenciar observaciones, desviaciones o diferencias, se devolverá al solicitante a través de la plataforma del sistema de información del Registro Distrital - SIRD . De lo contrario, se aprueba la solicitud de publicación en la plataforma SIRD. Tipo: Detectivo Implementación: Manual_x000a_- 3 El procedimiento 2213300-PR-097 &quot;Publicación del Registro Distrital&quot; indica que el Profesional Especializado (Abogado) o el (la) Subdirector(a) Técnico(a), autorizado(a) por el (la) Subdirector(a) Técnico(a) de la Imprenta Distrital y el Manual específico de funciones y competencias laborales, cada vez que se elabora un ejemplar del Registro Distrital revisa el archivo electrónico del mismo con la completitud de los actos o documentos administrativos en el incluidos. La(s) fuente(s) de información utilizadas es(son) la solicitud de publicación y los respectivos soportes recibidos. En caso de evidenciar observaciones, desviaciones o diferencias, devuelve el documento borrador que contiene los soportes del ejemplar a publicar allegado en SIGA para su corrección o ajuste. De lo contrario, conceptúa y avala la publicación del ejemplar radicando en SIGA el documento con la relación de cada uno de los actos o documentos administrativos recibidos que cumplieron con los requisitos para publicación. Tipo: Detectivo Implementación: Manual_x000a_- 4 El procedimiento 2213300-PR-097 &quot;Publicación del Registro Distrital&quot; indica que el Técnico Operativo, autorizado(a) por el (la) Subdirector(a) Técnico(a) de la Imprenta Distrital, cada vez que se publica un Registro Distrital verifica que el ejemplar publicado se encuentre disponible para consulta en la Web. La(s) fuente(s) de información utilizadas es(son) módulo consultar Registros Distritales - en la plataforma del sistema de información del Registro Distrital - SIRD. En caso de evidenciar observaciones, desviaciones o diferencias, deberá revisar que el proceso de publicación se haya surtido en el SIRD. De lo contrario, se finaliza el proceso de publicación.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Detectivo_x000a_- Detectivo_x000a__x000a__x000a__x000a__x000a__x000a__x000a__x000a__x000a__x000a__x000a__x000a__x000a__x000a__x000a__x000a_"/>
    <s v="25%_x000a_15%_x000a_1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30%_x000a_30%_x000a__x000a__x000a__x000a__x000a__x000a__x000a__x000a__x000a__x000a__x000a__x000a__x000a__x000a__x000a__x000a_"/>
    <s v="- 1 El mapa de riesgos del proceso Fortalecimiento de la Gestión Pública indica que el (la) Subdirector(a) Técnico(a) de la Imprenta Distrital, autorizado(a) por Manual específico de funciones y competencias laborales, cada vez que se identifique la materialización del riesgo realiza la gestión pertinente para que se haga la corrección del acto o documento administrativo en el ejemplar del Registro Distrital emitido. Tipo: Correctivo Implementación: Manual_x000a_- 2 El mapa de riesgos del proceso Fortalecimiento de la Gestión Pública indica que el Profesional Universitario (Producción), autorizado(a) por el (la) Subdirector(a) Técnico(a) de la Imprenta Distrital, cada vez que se identifique la materialización del riesgo de ser procedente, gestiona la ejecución de mantenimientos correctivos de la maquinaria. Tipo: Correctivo Implementación: Manual_x000a_- 3 El mapa de riesgos del proceso Fortalecimiento de la Gestión Pública indica que el (la) Subdirector(a) Técnico(a) de la Imprenta Distrital, autorizado(a) por Manual específico de funciones y competencias laborales, cada vez que se identifique la materialización del riesgo informa al solicitante emisor de la entidad, órgano u organismo de control del Distrito Capital, que el error fue subsanado y que el acto o documento administrativo, así como el ejemplar del Registro está disponible para descarga y consulta en el sistema de información del Registro Distrital - SIRD o en el medio dispuesto para tal fin.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0.12348000000000001"/>
    <s v="Leve (1)"/>
    <n v="0.16875000000000001"/>
    <s v="Bajo"/>
    <s v="El proceso estima que el riesgo se ubica en una zona baja, debido a que los controles establecidos son los adecuados y la calificación de los criterios es satisfactoria, ubicando el riesgo en la escala de probabilidad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en el informe de monitoreo a la Oficina Asesora de Planeación._x000a_- Realizar la gestión pertinente para publicar el Registro Distrital en el sistema de información del Registro Distrital - SIRD, solicitando a la Oficina de las Tecnologías de la Información y las Comunicaciones el cargue del archivo PDF del acto o documento, así como del ejemplar corregido. _x000a_- Realizar la gestión pertinente para publicar Fe de Errata (si aplica) en el siguiente ejemplar del Registro Distrital, informando a la entidad, organismo u órgano de control emisor la corrección del error presentado._x000a_- Realizar la gestión pertinente para que se haga la corrección del acto o documento administrativo y el ejemplar del Registro Distrital emitido_x000a_- Publicar el acto o documento administrativo y el ejemplar del Registro Distrital corregidos en el sistema de información del Registro Distrital - SIRD o en el medio establecido para tal fin_x000a_- Informar al solicitante emisor de la entidad, órgano u organismo de control del Distrito Capital, que el error fue subsanado y que el acto o documento administrativo, así como el ejemplar del Registro está disponible para descarga y consulta en el sistema de información del Registro Distrital - SIRD o en el medio dispuesto para tal fin_x000a__x000a__x000a__x000a_- Actualizar el riesgo Posibilidad de afectación reputacional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s v="- Subdirección Imprenta Distrital_x000a_- Subdirector(a) de Imprenta Distrital_x000a__x000a_- Subdirector(a) de Imprenta Distrital_x000a__x000a_- Subdirector(a) de Imprenta Distrital_x000a__x000a_- Técnico Operativo_x000a_- Subdirector(a) de Imprenta Distrital_x000a__x000a__x000a__x000a__x000a_- Subdirección Imprenta Distrital"/>
    <s v="- Reporte de monitoreo indicando la materialización del riesgo de Posibilidad de afectación reputacional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_x000a_-  Archivo PDF del ejemplar del Registro Distrital corregido en el sistema de información del Registro Distrital - SIRD o en el medio dispuesto para tal fin._x000a_- Notificación de publicación del Registro Distrital donde fue incluida la Fe de Errata._x000a_- Archivo PDF del ejemplar del Registro Distrital corregido en el sistema de información del Registro Distrital - SIRD o en el medio dispuesto para tal fin_x000a_- Registro Distrital publicado_x000a_- Correo electrónico de notificación._x000a__x000a__x000a__x000a_- Riesgo de Posibilidad de afectación reputacional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 actualizado."/>
    <d v="2023-12-06T00:00:00"/>
    <s v="Identificación del riesgo_x000a__x000a__x000a__x000a_"/>
    <s v="Se ajusta el contexto del proceso._x000a_Se actualiza las causas externas del mismo."/>
    <m/>
    <m/>
    <m/>
    <m/>
    <m/>
    <m/>
    <m/>
    <m/>
    <m/>
    <m/>
    <m/>
    <m/>
    <m/>
    <m/>
    <m/>
    <m/>
    <m/>
    <m/>
    <m/>
    <m/>
    <m/>
    <m/>
    <m/>
    <m/>
    <m/>
    <m/>
    <m/>
    <m/>
    <m/>
    <m/>
    <m/>
    <m/>
    <m/>
  </r>
  <r>
    <x v="3"/>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
    <s v="-"/>
    <s v="-"/>
    <s v="Posibilidad de afectación reputacional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
    <x v="0"/>
    <s v="Ejecución y administración de procesos"/>
    <s v="Subdirección de Imprenta Distrital"/>
    <s v="- La imagen institucional se ve afectada ante los usuarios que utilizan el servicio, si este no se presta adecuadamente. (pendiente a hoy)_x000a_- Dificultad en la articulación de actividades comunes a las dependencias_x000a__x000a__x000a__x000a__x000a__x000a__x000a__x000a_"/>
    <s v="- Cambios de características técnicas del producto por parte de los usuarios._x000a_- Falta de recursos que podría darse por los recortes presupuestales, humanos y técnicos que influirían en la no sostenibilidad de los programas e iniciativas de los proyectos de inversión y en los servicios que presta al Secretaría General en el Distrito_x000a__x000a__x000a__x000a__x000a__x000a__x000a__x000a_"/>
    <s v="- Pérdida de credibilidad institucional_x000a_- Desbalance de línea en planta de producción_x000a__x000a__x000a__x000a__x000a__x000a__x000a__x000a_"/>
    <s v="3. Consolidar una gestión pública eficiente, a través del desarrollo de capacidades institucionales, para contribuir a la generación de valor público."/>
    <s v="- Impresión de artes gráficas para las entidades del Distrito Capital (OPA)_x000a__x000a_"/>
    <s v="- Procesos misionales en el Sistema de Gestión de Calidad_x000a__x000a__x000a__x000a_"/>
    <s v="Sin asociación"/>
    <s v="No aplica"/>
    <s v="Media (3)"/>
    <n v="0.6"/>
    <s v="Leve (1)"/>
    <s v="Menor (2)"/>
    <s v="Menor (2)"/>
    <s v="Menor (2)"/>
    <s v="Leve (1)"/>
    <s v="Menor (2)"/>
    <s v="Menor (2)"/>
    <n v="0.4"/>
    <s v="Moderado"/>
    <s v="El proceso estima que el riesgo se ubica en una zona moderada, debido a que la frecuencia con la que se realizó la actividad clave asociada al riesgo se presentó 499 veces al año, sin embargo, ante su materialización, podrían presentarse efectos leves  en la operación, cumplimiento e imagen de la entidad a nivel local."/>
    <s v="- 1 El procedimiento producción de artes gráficas para entidades Distritales 2213300-PR-098 indica que el Profesional Universitario (Producción), autorizado(a) por el (la) Subdirector(a) Técnico(a) de la Imprenta Distrital, cada vez que se genere el producto terminado verifica la calidad de un ejemplar acorde con la imposición, así como las características técnicas acordadas. La(s) fuente(s) de información utilizadas es(son) el informe de trazabilidad EMLAZE y el formato 4211200-FT-372. En caso de evidenciar observaciones, desviaciones o diferencias, procederá a identificar y dar tratamiento de producto NO conforme. De lo contrario, se termina la ejecución del trabajo solicitado. Tipo: Preventivo Implementación: Manual_x000a_- 2 El procedimiento producción de artes gráficas para entidades Distritales 2213300-PR-098 indica que el Profesional Universitario (Producción), autorizado(a) por el (la) Subdirector(a) Técnico(a) de la Imprenta Distrital, cada vez que se reporte una novedad que afecte la oportunidad de entrega de un trabajo, realiza el seguimiento a las novedades del proceso productivo, de mantenimiento, disponibilidad de máquinas, personal para desarrollar los trabajos de artes gráficas y cumplimiento de las órdenes de producción generadas, acorde con lo indicado en las actividades del proceso productivo. La(s) fuente(s) de información utilizadas es(son) el registro de la reunión seguimiento al proceso productivo de la Subdirección de Imprenta Distrital (4211200-FT-836), la verificación de cintas métricas (4211200-FT-1183) realizado trimestralmente, verificación de requisitos ISO 9001:2015 y buenas prácticas de manufactura BPM (4211200-FT-1128) generado mensualmente y el reporte de limpieza maquinaria (4211200-FT-947) realizado semanalmente. En caso de evidenciar observaciones, desviaciones o diferencias, se procederá a generar acciones para mitigar las dificultades presentadas. De lo contrario, continua el proceso productivo hasta su entrega final.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Fortalecimiento de la Gestión Pública indica que el Profesional Universitario (Producción), autorizado(a) por el (la) Subdirector(a) Técnico(a) de la Imprenta Distrital, cada vez que se identifique la materialización del riesgo informa al usuario solicitante la reprogramación de entrega realizada al trabajo acordado. Tipo: Correctivo Implementación: Manual_x000a_- 2 El mapa de riesgos del proceso Fortalecimiento de la Gestión Pública indica que el Profesional Universitario (Producción), autorizado(a) por el (la) Subdirector(a) Técnico(a) de la Imprenta Distrital, cada vez que se identifique la materialización del riesgo de ser procedente, gestiona la ejecución de mantenimientos correctivos de la maquinaria. Tipo: Correctivo Implementación: Manual_x000a_- 3 El mapa de riesgos del proceso Fortalecimiento de la Gestión Pública indica que el Profesional Universitario (Producción), autorizado(a) por el (la) Subdirector(a) Técnico(a) de la Imprenta Distrital, cada vez que se identifique la materialización del riesgo realiza la gestión pertinente para garantizar la entrega oportuna del producto terminado dentro de los tiempos reprogramados.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Baja (2)"/>
    <n v="0.252"/>
    <s v="Leve (1)"/>
    <n v="0.16875000000000001"/>
    <s v="Bajo"/>
    <s v="El proceso estima que el riesgo se ubica en una zona baja, debido a que los controles establecidos son los adecuados y la calificación de los criterios es satisfactoria, ubicando el riesgo en la escala de probabilidad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 en el informe de monitoreo a la Oficina Asesora de Planeación._x000a_- Gestionar la asignación de horas extras para los funcionarios de la Subdirección de Imprenta Distrital que intervienen en el proceso productivo._x000a_- Aprobación de turnos para los funcionarios y servidores de la Subdirección de Imprenta Distrital que intervienen en el proceso productivo._x000a_- Informar al usuario solicitante la reprogramación de entrega realizada al trabajo acordado_x000a_- Gestionar la ejecución de mantenimientos correctivos de la maquinaria_x000a_- Realizar la gestión pertinente para garantizar la entrega oportuna del producto terminado dentro de los tiempos reprogramados_x000a__x000a__x000a__x000a_- Actualizar el riesgo Posibilidad de afectación reputacional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
    <s v="- Subdirección de Imprenta Distrital_x000a_- Subdirector(a) de Imprenta Distrital_x000a_- Subdirector(a) de Imprenta Distrital_x000a_- Profesional Universitario (Producción)_x000a_- Profesional Universitario (Producción)_x000a_- Profesional Universitario (Producción)_x000a__x000a__x000a__x000a_- Subdirección de Imprenta Distrital"/>
    <s v="- Reporte de monitoreo indicando la materialización del riesgo de Posibilidad de afectación reputacional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_x000a_- Reporte novedades nómina para los funcionarios de la Subdirección de Imprenta Distrital a la Dirección de Talento Humano_x000a_- Programación de los turnos para los funcionarios y servidores de la Subdirección de Imprenta Distrital._x000a_- Radicado SIGA de comunicación_x000a_- Ordenes de Servicio de mantenimiento correctivo_x000a_- Orden de Producción_x000a__x000a__x000a__x000a_- Riesgo de Posibilidad de afectación reputacional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 actualizado."/>
    <d v="2023-12-06T00:00:00"/>
    <s v="Identificación del riesgo_x000a_Análisis antes de controles_x000a__x000a__x000a_"/>
    <s v="Se ajusta el contexto del proceso._x000a_Se actualizan las  causas externas del riesgo"/>
    <m/>
    <m/>
    <m/>
    <m/>
    <m/>
    <m/>
    <m/>
    <m/>
    <m/>
    <m/>
    <m/>
    <m/>
    <m/>
    <m/>
    <m/>
    <m/>
    <m/>
    <m/>
    <m/>
    <m/>
    <m/>
    <m/>
    <m/>
    <m/>
    <m/>
    <m/>
    <m/>
    <m/>
    <m/>
    <m/>
    <m/>
    <m/>
    <m/>
  </r>
  <r>
    <x v="4"/>
    <s v="Administrar el Sistema de Gestión de la Secretaría General mediante la definición de orientaciones, acompañamiento y seguimiento para su implementación y sostenibilidad con el fin de consolidar la operación por procesos y promover la mejora institucional."/>
    <s v="Inicia con la definición de orientaciones para el desarrollo de las políticas de gestión y desempeño del Modelo Integrado de Planeación y Gestión y los requisitos de los sistemas de gestión, continúa con el acompañamiento en la implementación de las orientaciones definidas y termina con el seguimiento y mejora del Sistema de Gestión de la Secretaría General."/>
    <s v="Jefe Oficina Asesora de Planeación"/>
    <s v="Estratégico"/>
    <s v="Definir las orientaciones y realizar acompañamiento en la implementación y sostenibilidad de los sistemas que integran el sistema de gestión de la entidad_x000a_Fase (actividad):  Fortalecer el modelo de operación por procesos de la Secretaría General para mejorar su desempeño"/>
    <s v="-"/>
    <s v="-"/>
    <s v="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x v="0"/>
    <s v="Ejecución y administración de procesos"/>
    <s v="Oficina Asesora de Planeación "/>
    <s v="- Dificultades en la transferencia de conocimiento entre los servidores que se vinculan y retiran de la entidad._x000a_- La información de entrada que se requiere para registrar en el Aplicativo DARUMA no es suficiente, clara o de calidad._x000a_- Errores humanos en la consolidación y digitación de información._x000a_- La información no se encuentra centralizada para su uso._x000a_- Falta de validación de los procesos y dependencias que remiten la información._x000a__x000a__x000a__x000a__x000a_"/>
    <s v="-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_x000a__x000a__x000a__x000a__x000a__x000a__x000a__x000a__x000a_"/>
    <s v="- Resultados e informes incoherentes frente a la gestión realizada por el proceso o la dependencia._x000a_- Posibles hallazgos._x000a_- Afectación de la imagen de las dependencias y del proceso._x000a_- Desgaste administrativo por reprocesos en la información registrada._x000a_- Desconfianza en la información registrada en el Aplicativo DARUMA.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7873 Fortalecimiento de la capacidad institucional de la Secretaría General"/>
    <s v="Alta (4)"/>
    <n v="0.8"/>
    <s v="Leve (1)"/>
    <s v="Menor (2)"/>
    <s v="Menor (2)"/>
    <s v="Leve (1)"/>
    <s v="Moderado (3)"/>
    <s v="Menor (2)"/>
    <s v="Moderado (3)"/>
    <n v="0.6"/>
    <s v="Alto"/>
    <s v="Se determina la probabilidad alta teniendo en cuenta que la retroalimentación a los procesos y dependencias se realiza de forma programada y a demanda según el comportamiento de las metodologías relacionadas. El impacto moderado teniendo en cuenta que se podría generar la entrega inoportuna de información para la toma de decisiones."/>
    <s v="- 1 El procedimiento 4202000-PR-005 Acciones correctivas, preventivas y de mejora indica que el Profesional de la Oficina Asesora de Planeación, autorizado(a) por el Jefe de la Oficina Asesora de Planeación, cada vez que un proceso realiza el reporte de avance para la(s) acciones (módulo “Planes” en el Aplicativo DARUMA) revisa la información reportada del seguimiento a las acciones, considerando el avance cualitativo, cuantitativo y las evidencias que lo soportan. La(s) fuente(s) de información utilizadas es(son) la información registrada en el módulo “Planes” del Aplicativo DARUMA. En caso de evidenciar observaciones, desviaciones o diferencias, se ajusta el registro del avance en el Aplicativo DARUMA de acuerdo con los criterios establecidos en la programación de la acción. De lo contrario, mantiene el avance en el Aplicativo DARUMA de acuerdo con los criterios establecidos en la programación de la acción. Tipo: Preventivo Implementación: Manual_x000a_- 2 El procedimiento 4202000-PR-002 “Elaboración y control de la información documentada” (actividad 3) indica que el Profesional de la Oficina Asesora de Planeación, autorizado(a) por el Jefe de la Oficina Asesora de Planeación, cada vez que un proceso realiza la elaboración o modificación de un documento (módulo “Documentos” en el Aplicativo DARUMA) revisa que el documento cumpla con los criterios metodológicos señalados en la “Guía para la elaboración, modificación y eliminación de documento del sistema de gestión” y las condiciones generales del procedimiento 4202000-PR-002 “Elaboración y control de la información documentada”. La(s) fuente(s) de información utilizadas es(son) la información registrada en el módulo “Documentos”. En caso de evidenciar observaciones, desviaciones o diferencias, se devuelve el documento a la etapa de “Elaboración/Modificación” en el Aplicativo DARUMA para que se realicen los respectivos ajustes. De lo contrario, pasa el documento a la etapa de “Revisión” en el Aplicativo DARUMA. Tipo: Preventivo Implementación: Manual_x000a_- 3 El procedimiento 4202000-PR-214 “Gestión del riesgo” (actividad 11) indica que el profesional de la Oficina Asesora de Planeación, autorizado(a) por el Jefe de la Oficina Asesora de Planeación, cada vez que un proceso o proyecto de inversión realiza el reporte de monitoreo de riesgos (cuatrimestral en gestión y bimestral en corrupción) a través del Aplicativo DARUMA, realiza el análisis de la consistencia de los resultados del monitoreo de riesgos, verificando que cumpla metodológicamente con lo establecido en la Política de Administración del Riesgo (4202000-OT-081), las condiciones generales del procedimiento Gestión del riesgo (4202000-PR-214) y la Guía para la Administración de riesgos de gestión, corrupción y proyectos de inversión (4202000-GS-079). La(s) fuente(s) de información utilizadas es(son) los resultados del monitoreo a la gestión de riesgos y del reporte de avance de las acciones en el módulo &quot;Planes&quot;, registrados en el Aplicativo DARUMA. En caso de evidenciar observaciones, desviaciones o diferencias, se registran en el formato Retroalimentación al reporte de monitoreo de riesgos (gestión de procesos y corrupción) 4202000-FT-1157 y se envía mediante correo electrónico. De lo contrario, se registra la conformidad en el formato Retroalimentación al reporte de monitoreo de riesgos (gestión de procesos y corrupción) 4202000-FT-1157 y se envía mediante correo electrónico. Tipo: Preventivo Implementación: Manual_x000a_- 4 El instructivo “Gestión del Plan de Acción Integrado y Plan de Ajuste y Sostenibilidad MIPG en el Aplicativo DARUMA” fase de seguimiento, indica que el profesional de la Oficina Asesora de Planeación, autorizado(a) por el Jefe de la Oficina Asesora de Planeación, cada vez que una dependencia realiza el reporte de avance para la(s) actividades del Plan de Acción Integrado y Plan de Ajuste y Sostenibilidad MIPG (módulo “Planes” en el Aplicativo DARUMA), revisa la información reportada del seguimiento a las actividades, considerando el avance cualitativo, cuantitativo y las evidencias que lo soportan. La(s) fuente(s) de información utilizadas es(son) la información registrada en el módulo “Planes” del Aplicativo DARUMA. En caso de evidenciar observaciones, desviaciones o diferencias, se ajusta el registro del avance de la actividad en el Aplicativo DARUMA de acuerdo con los criterios establecidos en la programación de la misma. De lo contrario, mantiene el avance en el Aplicativo DARUMA de acuerdo con los criterios establecidos en la programación de la actividad. Tipo: Preventivo Implementación: Manual_x000a_- 5 La guía para el uso del módulo de indicadores en el Aplicativo DARUMA indica que el profesional de la Oficina Asesora de Planeación, autorizado(a) por el Jefe de la Oficina Asesora de Planeación, cada vez que un proceso realiza el reporte de ejecución de un indicador en el Aplicativo DARUMA (módulo Indicadores) verifica que el reporte del indicador respecto a magnitudes, información cualitativa y evidencias, sea coherente y tenga relación con la programación establecida para el periodo. La(s) fuente(s) de información utilizadas es(son) la información de captura registrada en el módulo Indicadores del Aplicativo DARUMA. En caso de evidenciar observaciones, desviaciones o diferencias, se devuelve el reporte del indicador al rol “Revisor de datos” para realizar los ajustes correspondientes y registrar nuevamente la información en el Aplicativo DARUMA. De lo contrario, se aprueba el reporte del indicador quedando registrada la información en el Aplicativo DARUMA. Tipo: Preven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Preventivo_x000a__x000a__x000a__x000a__x000a__x000a__x000a__x000a__x000a__x000a__x000a__x000a__x000a__x000a__x000a_"/>
    <s v="25%_x000a_25%_x000a_25%_x000a_25%_x000a_2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40%_x000a__x000a__x000a__x000a__x000a__x000a__x000a__x000a__x000a__x000a__x000a__x000a__x000a__x000a__x000a_"/>
    <s v="- 1 El mapa de riesgos del proceso Fortalecimiento Institucional indica que el Profesional de la Oficina Asesora de Planeación, autorizado(a) por el Jefe Oficina Asesora de Planeación, cada vez que se identifique la materialización del riesgo informa al proceso o dependencia la justificación de no haber realizado la retroalimentación y la fecha para realizarla. Tipo: Correctivo Implementación: Manual_x000a_- 2 El mapa de riesgos del proceso Fortalecimiento Institucional indica que el Profesional de la Oficina Asesora de Planeación, autorizado(a) por el Jefe Oficina Asesora de Planeación, cada vez que se identifique la materialización del riesgo realiza la retroalimentación al proceso o dependencia según corresponda, la realización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Tipo: Correctivo Implementación: Manual_x000a_- 3 El mapa de riesgos del proceso Fortalecimiento Institucional indica que el Jefe Oficina Asesora de Planeación, autorizado(a) por el Manual específico de funciones y competencias laborales, cada vez que se identifique la materialización del riesgo informa al Comité Institucional de Gestión y Desempeño o al Comité Institucional de Coordinación de Control Interno, la justificación de no haber realizado la retroalimentación y los avances presentados para su ejecución, en caso que se afecte el actuar de las líneas de defensa.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6.2207999999999986E-2"/>
    <s v="Menor (2)"/>
    <n v="0.25312499999999999"/>
    <s v="Bajo"/>
    <s v="Se determina la zona de riesgo muy bajo, teniendo en cuenta que se definieron 5 controles para evitar que el riego se presente  y 3 correctivos ante la posible materialización del riesgo."/>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en el informe de monitoreo a la Oficina Asesora de Planeación._x000a_- Informar al proceso o dependencia la justificación de no haber realizado la retroalimentación y la fecha para realizarla._x000a_- Realizar la retroalimentación al proceso o dependencia según corresponda, la realización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_x000a_- Informar al Comité Institucional de Gestión y Desempeño o Comité Institucional de Coordinación de Control Interno, la justificación de no haber realizado la retroalimentación y los avances presentados para su ejecución, en caso que se afecte el actuar de las líneas de defensa._x000a__x000a__x000a__x000a__x000a__x000a_- Actualizar el riesgo 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s v="- Oficina Asesora de Planeación _x000a_- Profesional de la Oficina Asesora de Planeación_x000a_- Profesional de la Oficina Asesora de Planeación_x000a_- Jefe de la Oficina Asesora de Planeación_x000a__x000a__x000a__x000a__x000a__x000a_- Oficina Asesora de Planeación "/>
    <s v="- Reporte de monitoreo indicando la materialización del riesgo de 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_x000a_- Correo electrónico con la justificación_x000a_- Retroalimentación realizada a través del Aplicativo DARUMA_x000a_- Acta del Comité_x000a__x000a__x000a__x000a__x000a__x000a_- Riesgo de 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 actualizado."/>
    <d v="2023-12-15T00:00:00"/>
    <s v="_x000a__x000a_Establecimiento de controles_x000a_Evaluación de controles_x000a_"/>
    <s v="Se actualizaron los controles definidos teniendo en cuenta que los procedimientos 4202000-PR-002, 4202000-PR-005, 4202000-PR-214 fueron actualizados._x000a_Se incluyó un nuevo control relacionado con el procedimiento 4202000-PR-389 sobre la retroalimentación a los indicadores institucionales."/>
    <m/>
    <m/>
    <m/>
    <m/>
    <m/>
    <m/>
    <m/>
    <m/>
    <m/>
    <m/>
    <m/>
    <m/>
    <m/>
    <m/>
    <m/>
    <m/>
    <m/>
    <m/>
    <m/>
    <m/>
    <m/>
    <m/>
    <m/>
    <m/>
    <m/>
    <m/>
    <m/>
    <m/>
    <m/>
    <m/>
    <m/>
    <m/>
    <m/>
  </r>
  <r>
    <x v="4"/>
    <s v="Administrar el Sistema de Gestión de la Secretaría General mediante la definición de orientaciones, acompañamiento y seguimiento para su implementación y sostenibilidad con el fin de consolidar la operación por procesos y promover la mejora institucional."/>
    <s v="Inicia con la definición de orientaciones para el desarrollo de las políticas de gestión y desempeño del Modelo Integrado de Planeación y Gestión y los requisitos de los sistemas de gestión, continúa con el acompañamiento en la implementación de las orientaciones definidas y termina con el seguimiento y mejora del Sistema de Gestión de la Secretaría General."/>
    <s v="Jefe Oficina Asesora de Planeación"/>
    <s v="Estratégico"/>
    <s v="Definir las orientaciones y realizar acompañamiento en la implementación y sostenibilidad de los sistemas que integran el sistema de gestión de la entidad_x000a_Fase (actividad): Actualizar e implementar la política ambiental de la Secretaría General"/>
    <s v="-"/>
    <s v="-"/>
    <s v="Posibilidad de afectación reputacional por pérdida de la credibilidad en el compromiso ambiental de la Entidad, debido a decisiones erróneas o no acertadas en la formulación del PIGA y su plan de acción"/>
    <x v="0"/>
    <s v="Ejecución y administración de procesos"/>
    <s v="Dirección Administrativa y Financiera"/>
    <s v="- Inadecuada determinación de los controles operacionales para mitigar los impactos y riesgos ambientales._x000a_- No contar con la línea base de implementación del PIGA de la vigencia anterior._x000a_- Dificultad en la apropiación de políticas ambientales._x000a_- Omisiones en la Identificación de aspectos y valoración de Impactos._x000a_- Las personas que formulan el PIGA y su plan de acción no tienen los conocimientos requeridos o suficientes._x000a_- Alta rotación de personal y dificultades en la transferencia de conocimiento entre los servidores y/o contratistas que participan en el proceso, en virtud de vinculación, retiro o reasignación de roles._x000a__x000a__x000a__x000a_"/>
    <s v="- Cambios constantes en la normativa aplicable al proceso. _x000a_- Demora por parte de los entes de control en materia ambiental en la atención de los trámites y requerimientos de la Secretaría General._x000a_- Afectación de la formulación del Plan, debido a emergencias sanitarias/pandemias_x000a__x000a__x000a__x000a__x000a__x000a__x000a_"/>
    <s v="- Pérdida o inadecuada utilización de recursos._x000a_- Pérdida de imagen institucional por inadecuado manejo ambiental en las sedes de la Secretaría General. _x000a_- Posibles hallazgos por parte de las autoridades, entes o instancias de control ambiental._x000a_- Falencias en la implementación del Sistema de Gestión Ambiental de la Entidad._x000a_- Falencia en la formulación de metas para el siguiente cuatrienio.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7873 Fortalecimiento de la capacidad institucional de la Secretaría General"/>
    <s v="Muy baja (1)"/>
    <n v="0.2"/>
    <s v="Leve (1)"/>
    <s v="Menor (2)"/>
    <s v="Menor (2)"/>
    <s v="Leve (1)"/>
    <s v="Leve (1)"/>
    <s v="Menor (2)"/>
    <s v="Menor (2)"/>
    <n v="0.4"/>
    <s v="Bajo"/>
    <s v="Se determina la probabilidad muy baja, ya que la actividad que conlleva el riesgo se ejecuta como máximos 1 vez por año. El impacto (2 menor) obedece a un posible pago de sanciones económicas por incumplimiento en la normatividad aplicable ante un ente  regulador y/o indemnizaciones a terceros. No se incumplen las metas y objetivos institucionales"/>
    <s v="- 1 El procedimiento 2210111-PR -203 &quot;Formulación, ejecución y seguimiento al Plan Institucional de Gestión Ambiental - PIGA &quot;indica que el Comité Institucional de Gestión y Desempeño , autorizado(a) por la Resolución 494 de 2019 y la Resolución 759 de 2020 &quot;Designación gestor ambiental&quot;, cada vez que se defina la política ambiental revisa que se incluya la responsabilidad de la organización con el medio ambiente en tres puntos fundamentales: • Mejora continua • Prevención y control de la contaminación • Compromiso de cumplir la legislación ambiental relevante y otros compromisos existentes La(s) fuente(s) de información utilizadas es(son) la Constitución Política de Colombia, Ley 99 de 1993, el Decreto 807 de 2019, la Resolución 242 de 2014 y la Norma Técnica Colombiana ISO 14001 ICONTEC. En caso de evidenciar observaciones, desviaciones o diferencias, por parte del Comité Institucional de Gestión y Desempeño, el Gestor Ambiental y los profesionales de la Dirección Administrativa y Financiera, realizarán los ajustes necesarios conforme con lo señalado en el Acta de Comité Institucional de Gestión y Desempeño, para posteriormente, ser aprobada la Política Ambiental. De lo contrario, queda aprobada la Política Ambiental en el Acta del Comité Institucional de Gestión y Desempeño sin observaciones. Tipo: Preventivo Implementación: Manual_x000a_- 2 El procedimiento 2210111-PR -203 &quot;Formulación, ejecución y seguimiento al Plan Institucional de Gestión Ambiental - PIGA &quot; indica que el Comité Institucional de Gestión y Desempeño, autorizado(a) por la Resolución 494 de 2019 y la Resolución 759 de 2020 &quot;Designación gestor ambiental&quot;, cada cuatro años para el Plan Institucional de Gestión Ambiental - PIGA y anualmente para el Plan de Acción revisa que cumplan con los lineamientos establecidos en la Resolución 242 de 2014 de la Secretaría Distrital de Ambiente. La(s) fuente(s) de información utilizadas es(son) la Resolución 242 de 2014. En caso de evidenciar observaciones, desviaciones o diferencias, el Gestor Ambiental y los profesionales de la DAF realizarán los ajustes necesarios conforme con lo señalado en el Acta del Comité Institucional de Gestión y Desempeño. De lo contrario, queda aprobado el Plan Institucional de Gestión Ambiental PIGA en el Acta del Comité Institucional de Gestión y Desempeño sin observaciones. Tipo: Preventivo Implementación: Manual_x000a_- 3 El procedimiento 2210111-PR -288 &quot;Identificación de aspectos, evaluación de impactos y prevención de riesgos ambientales&quot; indica que los Profesionales DAF, la Mesa Técnica de Apoyo en Gestión Ambiental y el Gestor Ambiental, autorizado(a) por la Resolución 494 de 2019 y la Resolución 759 de 2020 &quot;Designación gestor ambiental&quot;, anualmente o cada vez que se considere necesario y oportuno presentan la matriz de identificación de aspectos y evaluación de impactos ambientales diligenciada, en la Mesa Técnica de Apoyo en Gestión Ambiental, para su aprobación. La(s) fuente(s) de información utilizadas es(son) la Resolución 242 de 2014. En caso de evidenciar observaciones, desviaciones o diferencias, la Mesa Técnica de apoyo en Gestión Ambiental, el Gestor Ambiental y los profesionales de la Dirección Administrativa y Financiera realizarán los ajustes necesarios conforme con lo señalado en el Acta. De lo contrario, quedará aprobada mediante el acta 2211600-FT-008: Mesa Técnica de Apoyo en Gestión Ambiental. Tipo: Preventivo Implementación: Manual_x000a_- 4 El procedimiento 2210111-PR -203 &quot;Formulación, ejecución y seguimiento al Plan Institucional de Gestión Ambiental - PIGA &quot;indica que el Gestor Ambiental y los profesionales de la Dirección Administrativa y Financiera, autorizado(a) por la Resolución 494 de 2019 y la Resolución 759 de 2020 &quot;Designación gestor ambiental&quot;, trimestralmente realizan el seguimiento de las actividades descritas en el Plan de Acción Anual del Plan Institucional de Gestión Ambiental –PIGA y lo presentan a la Mesa Técnica de apoyo de Gestión Ambiental. La(s) fuente(s) de información utilizadas es(son) el Plan de Acción Anual del Plan Institucional de Gestión Ambiental PIGA. En caso de evidenciar observaciones, desviaciones o diferencias, por parte de la Mesa Técnica de Apoyo en Gestión Financiera, se plantearán las acciones pertinentes para fortalecer la implementación del Plan de Acción Anual del Plan Institucional de Gestión Ambiental - PIGA. De lo contrario, queda la conformidad de la información reportada.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Preventivo_x000a_- Detectivo_x000a__x000a__x000a__x000a__x000a__x000a__x000a__x000a__x000a__x000a__x000a__x000a__x000a__x000a__x000a__x000a_"/>
    <s v="25%_x000a_2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40%_x000a_30%_x000a__x000a__x000a__x000a__x000a__x000a__x000a__x000a__x000a__x000a__x000a__x000a__x000a__x000a__x000a__x000a_"/>
    <s v="- 1 El mapa de riesgos del proceso Fortalecimiento institucional indica que Director(a) Administrativo y Financiero - Gestor Ambiental, autorizado(a) por la Resolución 759 de 2020, cada vez que se identifique la materialización del riesgo, realiza la propuesta de ajustes al documento PIGA y/o su plan de acción. Tipo: Correctivo Implementación: Manual_x000a_- 2 El mapa de riesgos del proceso Fortalecimiento institucional indica que Director(a) Administrativo y Financiero - Gestor Ambiental, autorizado(a) por la Resolución 759 de 2020, cada vez que se identifique la materialización del riesgo, presenta la nueva versión del documento PIGA y/o su plan de acción en la Mesa Técnica de Apoyo en Gestión Ambiental y en el Comité Institucional de Gestión y Desempeño y una vez aprobado realiza la publicación y socialización.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3.0239999999999996E-2"/>
    <s v="Menor (2)"/>
    <n v="0.22500000000000003"/>
    <s v="Bajo"/>
    <s v="Dado que el riesgo se ubicaba en una zona baja desde la valoración inicial, las actividades de control contribuyen a mantener la probabilidad muy baja y el impacto menor.  Por lo tanto el resultado después de los controles continúa siendo bajo."/>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pérdida de la credibilidad en el compromiso ambiental de la Entidad, debido a decisiones erróneas o no acertadas en la formulación del PIGA y su plan de acción en el informe de monitoreo a la Oficina Asesora de Planeación._x000a_- Realizar la propuesta de ajustes al documento PIGA y/o su plan de acción_x000a_- Presentar la nueva versión del  documento PIGA y/o su plan de acción en la Mesa Técnica de Apoyo en Gestión Ambiental y en el Comité Institucional de Gestión y Desempeño y una vez aprobado realizar la publicación y socialización._x000a__x000a__x000a__x000a__x000a__x000a__x000a_- Actualizar el riesgo Posibilidad de afectación reputacional por pérdida de la credibilidad en el compromiso ambiental de la Entidad, debido a decisiones erróneas o no acertadas en la formulación del PIGA y su plan de acción"/>
    <s v="- Dirección Administrativa y Financiera_x000a_- Director(a) Administrativo y Financiero - Gestor Ambiental_x000a_- Director(a) Administrativo y Financiero - Gestor Ambiental_x000a__x000a__x000a__x000a__x000a__x000a__x000a_- Dirección Administrativa y Financiera"/>
    <s v="- Reporte de monitoreo indicando la materialización del riesgo de Posibilidad de afectación reputacional por pérdida de la credibilidad en el compromiso ambiental de la Entidad, debido a decisiones erróneas o no acertadas en la formulación del PIGA y su plan de acción_x000a_- Propuesta documento PIGA y/o su plan de acción_x000a_- Documento PIGA y/o su plan de acción actualizado, publicado en página web - Botón de transparencia y socializado._x000a__x000a__x000a__x000a__x000a__x000a__x000a_- Riesgo de Posibilidad de afectación reputacional por pérdida de la credibilidad en el compromiso ambiental de la Entidad, debido a decisiones erróneas o no acertadas en la formulación del PIGA y su plan de acción, actualizado."/>
    <d v="2023-12-15T00:00:00"/>
    <s v="Identificación del riesgo_x000a_Análisis antes de controles_x000a_Establecimiento de controles_x000a_Evaluación de controles_x000a_Tratamiento del riesgo"/>
    <s v="En el marco del nuevo modelo de operación por procesos, se migra el presente riesgo del proceso Gestión de Servicios administrativos al nuevo proceso Fortalecimiento Institucional."/>
    <m/>
    <m/>
    <m/>
    <m/>
    <m/>
    <m/>
    <m/>
    <m/>
    <m/>
    <m/>
    <m/>
    <m/>
    <m/>
    <m/>
    <m/>
    <m/>
    <m/>
    <m/>
    <m/>
    <m/>
    <m/>
    <m/>
    <m/>
    <m/>
    <m/>
    <m/>
    <m/>
    <m/>
    <m/>
    <m/>
    <m/>
    <m/>
    <m/>
  </r>
  <r>
    <x v="5"/>
    <s v="Facilitar acciones estratégicas de cooperación, relacionamiento o posicionamiento internacional, mediante la gestión de alianzas distritales con aliados internacionales, para movilizar recursos técnicos y financieros y posicionar a Bogotá como referente global, permitiendo la consolidación del Plan de Desarrollo Distrital y dando valor agregado a las políticas públicas y gestión del Distrito."/>
    <s v="Inicia con la formulación y ajustes a los planes de cooperación y posicionamiento internacional continua con la identificación y/o recepción de oportunidades para proyectos y acciones estratégicas para el distrito en términos de cooperación internacional, relacionamiento estratégico y posicionamiento internacional; también conlleva el acompañamiento a las acciones de cooperación, proyección y relacionamiento estratégico finaliza con la visibilización de las acciones."/>
    <s v="Director(a) Distrital de Relaciones Internacionales"/>
    <s v="Estratégico"/>
    <s v="Gestionar alianzas y / o acciones de Relacionamiento Internacional, previa aprobación con el sector/entidad y/o la Alcaldía y actores internacionales para el Distrito."/>
    <s v="-"/>
    <s v="-"/>
    <s v="Posibilidad de afectación reputacional por información inoportuna, deficiente o insuficiente, debido a errores (fallas o deficiencias) en el reporte de la información o en la gestión de relacionamiento y cooperación  internacional de los sectores y/o entidades"/>
    <x v="0"/>
    <s v="Ejecución y administración de procesos"/>
    <s v="Dirección Distrital de Relaciones Internacionales "/>
    <s v="- Los sistemas de información son aislados. Se recopila la misma información varias veces y al no tener mecanismos estándar de comunicación no es posible orquestar servicios más complejos que puedan ser reutilizados y de mayor valor para la entidad._x000a__x000a__x000a__x000a__x000a__x000a__x000a__x000a__x000a_"/>
    <s v="- La inestabilidad de la conectividad, indisponibilidad de servidores de información y vulnerabilidad en la seguridad informática._x000a__x000a__x000a__x000a__x000a__x000a__x000a__x000a__x000a_"/>
    <s v="- Perdida de credibilidad y reputación de la DDRI con actores Locales, Nacionales e Internacionales._x000a__x000a__x000a__x000a__x000a__x000a__x000a__x000a__x000a_"/>
    <s v="6. Conocer los referentes internacionales de gestión pública, a través de estrategias de cooperación y articulación, para lograr que la administración distrital mejore su gestión pública y posicione las buenas prácticas que realiza."/>
    <s v="- -- Ningún trámite y/o procedimiento administrativo_x000a__x000a_"/>
    <s v="- Procesos estratégicos en el Sistema de Gestión de Calidad_x000a__x000a__x000a__x000a_"/>
    <s v="Sin asociación"/>
    <s v="No aplica"/>
    <s v="Baja (2)"/>
    <n v="0.4"/>
    <s v="Leve (1)"/>
    <s v="Menor (2)"/>
    <s v="Leve (1)"/>
    <s v="Leve (1)"/>
    <s v="Leve (1)"/>
    <s v="Leve (1)"/>
    <s v="Menor (2)"/>
    <n v="0.4"/>
    <s v="Moderado"/>
    <s v="La Dirección Distrital de Relaciones Internacionales lleva a cabo controles permanentes para minimizar la ocurrencia en la materialización de los riesgos para el proceso de Internacionalización de la DDRI; por ello, permanentemente desde la Dirección y  Subdirección de la DDRI, se realizan reuniones de seguimientos a las tareas, en espacios tales como el comité de dirección y de subdirección, el subcomité de autocontrol, se realiza registro de accione en la matriz de relacionamiento y cooperación._x000a_El resultado obtenido de una probabilidad baja  (2), con un impacto menor (2), en relación con el cumplimiento de metas y objetivos de la Entidad obteniendo resultado moderado."/>
    <s v="- 1 El procedimiento 4212000-PR-202 &quot;Relacionamiento y Cooperación Internacional&quot; en la actividad 2 indica que Profesional de la Dirección Distrital de Relaciones Internacionales, autorizado(a) por el Manual Específico de Funciones y/o las actividades contractuales, trimestralmente, y/o cuando el administrador de la Matriz y/o Sistema de Información Internacional lo requiera. Verifica que el profesional de cooperación haya registrado el relacionamiento con todos sus campos en la Matriz de relacionamiento internacional y/o Sistema de información de Cooperación Internacional de acuerdo con los lineamientos establecidos. La(s) fuente(s) de información utilizadas es(son) la Matriz de Relacionamiento, Cooperación y posicionamiento Internacional. En caso de evidenciar observaciones, desviaciones o diferencias, el (la) profesional administrador del sistema, solicitará los ajustes correspondientes al profesional de cooperación correspondiente. De lo contrario, y deja correo electrónico y/o Evidencia Reunión 2213100-FT-449 con La retroalimentación efectuada y ajustes realizados. Tipo: Preventivo Implementación: Manual_x000a_- 2 El procedimiento 4212000-PR-202 &quot;Relacionamiento y Cooperación Internacional&quot; en la actividad 3 indica que El profesional de la Dirección Distrital de Relaciones Internacionales, autorizado(a) por el Manual Específico de Funciones , cuando se requiera la acción de  el relacionamiento/ cooperación Internacional con el sector/entidad y el actor internacional. Valida que el relacionamiento y/o cooperación internacional, cumpla con los lineamientos establecidos. . La(s) fuente(s) de información utilizadas es(son) el Plan Distrital de Desarrollo Vigente y las directrices ejecutivas formales e informales sobre cooperación internacional y las condiciones específicas de cada relacionamiento y/o Cooperación internacional. En caso de evidenciar observaciones, desviaciones o diferencias, el (la) profesional a cargo realiza los ajustes correspondientes y lo comunica al Director(a) de Relaciones Internacionales y/o Subdirector(a) de Proyección Internacional.. De lo contrario, y deja correo electrónico y/o Evidencia Reunión 4211000-FT-449 con los ajustes realizados. Tipo: Detectivo Implementación: Manual_x000a_- 3 El procedimiento 4212000-PR-202 &quot;Relacionamiento y Cooperación Internacional&quot; en la actividad 4 indica que el profesional de la Dirección Distrital de Relaciones Internacionales, autorizado(a) por el Manual Específico de Funciones y/o las actividades contractuales, cuando se requiera la acción de relacionamiento/ cooperación  verifica mediante  el monitoreo la implementación de la acción de relacionamiento/cooperación, las condiciones establecidas entren el actor internacional y la (s) entidad (es) del Distrito. La(s) fuente(s) de información utilizadas es(son) la Matriz de Relacionamiento, Cooperación y posicionamiento Internacional. En caso de evidenciar observaciones, desviaciones o diferencias, realiza las recomendaciones para consideración de las partes. De lo contrario, y deja correo electrónico y/o  Evidencia Reunión 4211000-FT-449 con recomendaciones a la(s) entidad (es).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Gestión de Alianzas e Internacionalización de Bogotá indica que el Profesional de la Dirección Distrital de Relaciones Internacionales, autorizado(a) por  el Manual Específico de Funciones  (Resolución 097 de 2018), cada vez que se identifique la materialización del riesgo realiza la gestión de coordinación para la aprobación de la acción con el sector/entidad e instancia de la alcaldía y actores internacionales para el Distrito y Bogotá Región, que permita mitigar el riesgo en caso de que se materialice. Tipo: Correctivo Implementación: Manual_x000a_- 2, El Mapa de Riesgos del proceso Gestión de Alianzas e Internacionalización de Bogotá indica que el Profesional de la Dirección Distrital de Relaciones Internacionales, autorizado(a) por  el Manual Específico de Funciones  (Resolución 097 de 2018), cada vez que se identifique la materialización del riesgo verifica que se realizaron los ajustes según modificación  recomendaciones realizadas, frente a las acciones de Posicionamiento Internacional. Tipo: Correctivo Implementación: Manual_x000a_- 3. El Mapa de Riesgos del proceso Gestión de Alianzas e Internacionalización de Bogotá indica que el Profesional de la Dirección Distrital de Relaciones Internacionales, autorizado(a) por  el Manual Específico de Funciones  (Resolución 097 de 2018), cada vez que se identifique la materialización del riesgo gestiona los todos los aspectos relacionados con el monitoreo y seguimiento de  la implementación de acciones de Posicionamiento Internacional.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0.11759999999999998"/>
    <s v="Leve (1)"/>
    <n v="0.16875000000000001"/>
    <s v="Bajo"/>
    <s v="Teniendo en cuenta los controles aplicados al proceso, el resultado frente a la probabilidad del riesgo (según mapa de calor), se ubica en una zona baja (probabilidad  1 e  Impacto 1), en consecuencia la zona resultante es bajo."/>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información inoportuna, deficiente o insuficiente, debido a errores (fallas o deficiencias) en el reporte de la información o en la gestión de relacionamiento y cooperación  internacional de los sectores y/o entidades en el informe de monitoreo a la Oficina Asesora de Planeación._x000a_- Realizar la gestión de coordinación para la aprobación de la acción con el sector/entidad e instancia de la alcaldía y actores internacionales para el Distrito y Bogotá Región, que permita mitigar el riesgo en caso de que se materialice_x000a_- Verificar que se realizaron los ajustes según modificación  recomendaciones realizadas  en el proceso de aprobar  el relacionamiento y cooperación internacional._x000a_- Realizar reuniones periódicas de seguimiento a  las actividades de relacionamiento y cooperación  ( Reuniones de área), para asegurar, que el desarrollo de la actividad de cooperación se realice según lo aprobado._x000a__x000a__x000a__x000a__x000a__x000a_- Actualizar el riesgo Posibilidad de afectación reputacional por información inoportuna, deficiente o insuficiente, debido a errores (fallas o deficiencias) en el reporte de la información o en la gestión de relacionamiento y cooperación  internacional de los sectores y/o entidades"/>
    <s v="- Dirección Distrital de Relaciones Internacionales _x000a_- Profesional de la Dirección Distrital de Relaciones Internacionales_x000a_- Director(a) Distrital de Relaciones Internacionales / Subdirección de Proyección Internacional_x000a_- Director(a) Distrital de Relaciones Internacionales / Subdirección de Proyección Internacional_x000a__x000a__x000a__x000a__x000a__x000a_- Dirección Distrital de Relaciones Internacionales "/>
    <s v="- Reporte de monitoreo indicando la materialización del riesgo de Posibilidad de afectación reputacional por información inoportuna, deficiente o insuficiente, debido a errores (fallas o deficiencias) en el reporte de la información o en la gestión de relacionamiento y cooperación  internacional de los sectores y/o entidades_x000a_- Registro en Matriz de Relacionamiento y cooperación_x000a_-  Correo electrónico de ajuste y/o documento final de ajuste._x000a_- Correo electrónico, según aplique_x000a__x000a__x000a__x000a__x000a__x000a_- Riesgo de Posibilidad de afectación reputacional por información inoportuna, deficiente o insuficiente, debido a errores (fallas o deficiencias) en el reporte de la información o en la gestión de relacionamiento y cooperación  internacional de los sectores y/o entidades, actualizado."/>
    <d v="2023-12-01T00:00:00"/>
    <s v="_x000a__x000a_Establecimiento de controles_x000a__x000a_"/>
    <s v="Se actualizaron los centros de costos de los documentos asociados a los controles, conforme a los lineamientos establecidos y a lo publicado en el aplicativo Daruma."/>
    <m/>
    <m/>
    <m/>
    <m/>
    <m/>
    <m/>
    <m/>
    <m/>
    <m/>
    <m/>
    <m/>
    <m/>
    <m/>
    <m/>
    <m/>
    <m/>
    <m/>
    <m/>
    <m/>
    <m/>
    <m/>
    <m/>
    <m/>
    <m/>
    <m/>
    <m/>
    <m/>
    <m/>
    <m/>
    <m/>
    <m/>
    <m/>
    <m/>
  </r>
  <r>
    <x v="5"/>
    <s v="Facilitar acciones estratégicas de cooperación, relacionamiento o posicionamiento internacional, mediante la gestión de alianzas distritales con aliados internacionales, para movilizar recursos técnicos y financieros y posicionar a Bogotá como referente global, permitiendo la consolidación del Plan de Desarrollo Distrital y dando valor agregado a las políticas públicas y gestión del Distrito."/>
    <s v="Inicia con la formulación y ajustes a los planes de cooperación y posicionamiento internacional continua con la identificación y/o recepción de oportunidades para proyectos y acciones estratégicas para el distrito en términos de cooperación internacional, relacionamiento estratégico y posicionamiento internacional; también conlleva el acompañamiento a las acciones de cooperación, proyección y relacionamiento estratégico finaliza con la visibilización de las acciones."/>
    <s v="Director(a) Distrital de Relaciones Internacionales"/>
    <s v="Estratégico"/>
    <s v="Realizar el acompañamiento y monitoreo durante la implementación de la acción, programa o proyecto de cooperación, relacionamiento y posicionamiento internacional"/>
    <s v="-"/>
    <s v="-"/>
    <s v="Posibilidad de afectación reputacional por información inoportuna, deficiente o insuficiente, debido a errores (fallas o deficiencias) en el reporte de la información o en la gestión de relacionamiento y posicionamiento  internacional de los sectores y/o entidades"/>
    <x v="0"/>
    <s v="Usuarios, productos y prácticas"/>
    <s v="Dirección Distrital de Relaciones Internacionales "/>
    <s v="- Falta de información y apropiación de los objetivos de desarrollo y transformación de ciudad. La cultura organizacional está centrada en los procesos y procedimientos en los cuales cada quien interviene._x000a__x000a__x000a__x000a__x000a__x000a__x000a__x000a__x000a_"/>
    <s v="- Falta de continuidad en los programas y proyectos entre administraciones_x000a__x000a__x000a__x000a__x000a__x000a__x000a__x000a__x000a_"/>
    <s v="- Pérdida de confianza por parte de los actores Internacionales y por lo tanto Bogotá pierde relevancia en dicho ámbito._x000a__x000a__x000a__x000a__x000a__x000a__x000a__x000a__x000a_"/>
    <s v="6. Conocer los referentes internacionales de gestión pública, a través de estrategias de cooperación y articulación, para lograr que la administración distrital mejore su gestión pública y posicione las buenas prácticas que realiza."/>
    <s v="- -- Ningún trámite y/o procedimiento administrativo_x000a__x000a_"/>
    <s v="- Procesos misionales en el Sistema de Gestión de Calidad_x000a__x000a__x000a__x000a_"/>
    <s v="Sin asociación"/>
    <s v="No aplica"/>
    <s v="Baja (2)"/>
    <n v="0.4"/>
    <s v="Leve (1)"/>
    <s v="Menor (2)"/>
    <s v="Leve (1)"/>
    <s v="Leve (1)"/>
    <s v="Leve (1)"/>
    <s v="Leve (1)"/>
    <s v="Menor (2)"/>
    <n v="0.4"/>
    <s v="Moderado"/>
    <s v="Como lo señala el mapa de calor la Posibilidad de afectación reputacional por aplicación errónea de criterios o instrucciones para la realización de las actividades, debido a errores (fallas o deficiencias) en el desarrollo de las acciones de cooperación, relacionamiento y posicionamiento internacional, se ubica en una zona moderada  (probabilidad 2 e Impacto 2), considerando para ello los controles establecidos  en términos de seguimiento y monitoreo a las actividades que se desarrollan a través de los procedimientos."/>
    <s v="- 1 El procedimiento  4212000-PR-242 &quot;Posicionamiento Internacional&quot; en la actividad 2 indica que Profesional de la Dirección Distrital de Relaciones Internacionales, autorizado(a) por el Manual Específico de Funciones y/o las actividades contractuales, trimestralmente, y/o cuando el administrador de la Matriz y/o Sistema de Información Internacional lo requiera.  verifica que el profesional de la DDRI haya registrado el relacionamiento con todos sus campos en la Matriz de relacionamiento internacional y/o Sistema de información de Cooperación Internacional de acuerdo con los lineamientos establecidos. La(s) fuente(s) de información utilizadas es(son) la Matriz de Relacionamiento, Cooperación y Posicionamiento Internacional. En caso de evidenciar observaciones, desviaciones o diferencias, el (la) profesional administrador del sistema, solicitará los ajustes correspondientes al profesional  correspondiente. De lo contrario,  deja correo electrónico y Evidencia Reunión 4211000-FT-449 con la retroalimentación efectuada y ajustes realizados. Tipo: Preventivo Implementación: Manual_x000a_- 2 El procedimiento  4212000-PR-242 &quot;Posicionamiento Internacional&quot; en la actividad 3 indica que Profesional de la Dirección Distrital de Relaciones Internacionales, autorizado(a) por el Manual Específico de Funciones y/o las actividades contractuales, cuando se requiera la acción  de posicionamiento estratégico Internacional/diplomacia      de       ciudad,   verifica  el monitoreo y  la implementación de la acción de posicionamiento estratégico Internacional/diplomacia      de       ciudad. La(s) fuente(s) de información utilizadas es(son) la Matriz de Relacionamiento, Cooperación y Posicionamiento Internacional. En caso de evidenciar observaciones, desviaciones o diferencias, el profesional a cargo realizan las recomendaciones para consideración de las partes si es el caso. De lo contrario,  deja correo electrónico y Evidencia Reunión 4211000-FT-449 con la retroalimentación efectuada y ajustes realizados.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e Alianzas e Internacionalización de Bogotá indica que el Profesional de la Dirección Distrital de Relaciones Internacionales, autorizado(a) por  el Manual Específico de Funciones  (Resolución 097 de 2018), cada vez que se identifique la materialización del riesgo realiza la gestión de coordinación para la aprobación de la acción con el sector/entidad e instancia de la alcaldía y actores internacionales para el Distrito y Bogotá Región. Tipo: Correctivo Implementación: Manual_x000a_- 2 El Mapa de Riesgos del proceso Gestión de Alianzas e Internacionalización de Bogotá indica que el Profesional de la Dirección Distrital de Relaciones Internacionales, autorizado(a) por  el Manual Específico de Funciones  (Resolución 097 de 2018), cada vez que se identifique la materialización del riesgo verifica que se realizaron los ajustes según modificación  recomendaciones realizadas  en el proceso de aprobar  el relacionamiento y cooperación internacional. Tipo: Correctivo Implementación: Manual_x000a_- 3 El Mapa de Riesgos del proceso Gestión de Alianzas e Internacionalización de Bogotá indica que la Directora y/o Subdirectora de relacionamiento y cooperación, autorizado(a) por  el Manual Específico de Funciones  (Resolución 097 de 2018), cada vez que se identifique la materialización del riesgo realiza reuniones periódicas de seguimiento a  las actividades de relacionamiento y cooperación  ( Reuniones de área), para asegurar, que el desarrollo de la actividad de cooperación se realice según lo aprobado.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0.16799999999999998"/>
    <s v="Leve (1)"/>
    <n v="0.16875000000000001"/>
    <s v="Bajo"/>
    <s v="Teniendo en cuenta los controles aplicados al proceso, el resultado frente a la probabilidad del riesgo (según mapa de calor), se ubica en una zona baja (probabilidad muy baja  1   Impacto leve 1)._x000a_Es de señalar que, ante su potencial materialización, podrían disminuirse los efectos, aplicando las acciones de contingencia, mitigando el impacto en el objetivo del proceso de Internacionalización."/>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información inoportuna, deficiente o insuficiente, debido a errores (fallas o deficiencias) en el reporte de la información o en la gestión de relacionamiento y posicionamiento  internacional de los sectores y/o entidades en el informe de monitoreo a la Oficina Asesora de Planeación._x000a_- Realizar la gestión de coordinación para la aprobación de la acción con el sector/entidad e instancia de la alcaldía y actores internacionales para el Distrito y Bogotá Región, que permita mitigar el riesgo en caso de que se materialice._x000a_- Verificar que se realizaron los ajustes según modificación  recomendaciones realizadas, frente a las acciones de Posicionamiento Internacional._x000a_- Gestionar los aspectos relacionados con el monitoreo y seguimiento de  la implementación de acciones de Posicionamiento Internacional_x000a_- Actualizar el mapa de riesgos Gestión de Alianzas e Internacionalización de Bogotá_x000a__x000a__x000a__x000a__x000a_- Actualizar el riesgo Posibilidad de afectación reputacional por información inoportuna, deficiente o insuficiente, debido a errores (fallas o deficiencias) en el reporte de la información o en la gestión de relacionamiento y posicionamiento  internacional de los sectores y/o entidades"/>
    <s v="- Dirección Distrital de Relaciones Internacionales _x000a_- Dirección Distrital de Relaciones Internacionales _x000a_- Profesional de la Dirección Distrital de Relaciones Internacionales_x000a_- Profesional de  la Dirección Distrital de Relaciones Internacionales  y/o Subdirección de proyección Internacional_x000a_- Director(a) Distrital de Relaciones Internacionales / Subdirección de Proyección Internacional_x000a__x000a__x000a__x000a__x000a_- Dirección Distrital de Relaciones Internacionales "/>
    <s v="- Reporte de monitoreo indicando la materialización del riesgo de Posibilidad de afectación reputacional por información inoportuna, deficiente o insuficiente, debido a errores (fallas o deficiencias) en el reporte de la información o en la gestión de relacionamiento y posicionamiento  internacional de los sectores y/o entidades_x000a_- Correo de evidencia de la reunión_x000a__x000a_- Correo y /o  documento de ajuste a las observaciones realizadas _x000a__x000a_- Acta de reuniones realizadas y/o evidencia de reunión virtual_x000a_- Mapa de riesgo  Gestión de Alianzas e Internacionalización de Bogotá, actualizado._x000a__x000a__x000a__x000a__x000a_- Riesgo de Posibilidad de afectación reputacional por información inoportuna, deficiente o insuficiente, debido a errores (fallas o deficiencias) en el reporte de la información o en la gestión de relacionamiento y posicionamiento  internacional de los sectores y/o entidades, actualizado."/>
    <d v="2023-12-01T00:00:00"/>
    <s v="_x000a__x000a_Establecimiento de controles_x000a__x000a_"/>
    <s v="Se ajustaron los centros de costos de los documentos asociados a los controles, conforme a lo publicado en el aplicativo Daruma."/>
    <m/>
    <m/>
    <m/>
    <m/>
    <m/>
    <m/>
    <m/>
    <m/>
    <m/>
    <m/>
    <m/>
    <m/>
    <m/>
    <m/>
    <m/>
    <m/>
    <m/>
    <m/>
    <m/>
    <m/>
    <m/>
    <m/>
    <m/>
    <m/>
    <m/>
    <m/>
    <m/>
    <m/>
    <m/>
    <m/>
    <m/>
    <m/>
    <m/>
  </r>
  <r>
    <x v="6"/>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y contribuir a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Gestionar los Procesos Contractuales_x000a_Fase (propósito): Fortalecer la gestión corporativa, jurídica y la estrategia de comunicación conforme con las necesidades de la operación misional de la Entidad."/>
    <s v="-"/>
    <s v="-"/>
    <s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x v="0"/>
    <s v="Ejecución y administración de procesos"/>
    <s v="Dirección de Contratación"/>
    <s v="- Debilidad de las estrategias de sensibilización y apropiación de las normas, directrices, modelos y sistemas_x000a_- Alta rotación de personal generando retrasos en la curva de aprendizaje._x000a_- Falta de pericia  técnica, financiera y jurídica en la estructuración de los documentos y estudios previos por parte de las áreas técnicas._x000a_- Falta de aplicación de guías, manuales y procedimientos por parte de las áreas técnicas enfocados a la estructuración y/o revisión de documentos en la etapa precontractual, contractual y postcontractual_x000a__x000a__x000a_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deficiencias en las estimación del costo total del proceso contractual.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7873 Fortalecimiento de la capacidad institucional de la Secretaría General"/>
    <s v="Alta (4)"/>
    <n v="0.8"/>
    <s v="Catastrófico (5)"/>
    <s v="Mayor (4)"/>
    <s v="Mayor (4)"/>
    <s v="Mayor (4)"/>
    <s v="Leve (1)"/>
    <s v="Moderado (3)"/>
    <s v="Catastrófico (5)"/>
    <n v="1"/>
    <s v="Extremo"/>
    <s v="El proceso estima que el riesgo se ubica en una zona extrema, debido a que la frecuencia con la que se realizó la actividad clave asociada al riesgo se presentó 757 veces en el último año, sin embargo, ante su materialización, podrían presentarse efectos significativos, en el pago de indemnizaciones por acciones legales en los procesos disciplinarios."/>
    <s v="- 1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Preventivo Implementación: Manual_x000a_- 2 Los procedimientos 4231000-PR-284 “Mínima cuantía”, 4231000-PR-339 “Selección Pública de Oferentes”, 4231000-PR-338 “Agregación de Demanda” y 4231000-PR-156 “Contratación Directa” indica que el Comité de Contratación, autorizado(a) por la(el) Secretaria(o) General, cada vez que se adelante un proceso de contratación e cualquier modalidad de selección, conforme a la Resolución 204 de 2020 “ Por medio de la cual se delega la ordenación del gasto y competencias propia de la actividad contractual, así como el ejercicio de otras funciones”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Tipo: Preventivo Implementación: Manual_x000a_- 3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_x0009_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envía una comunicación a la Oficina Asesora de Jurídica para iniciar las acciones orientadas a la recuperación del recurso económico y demás acciones a las que haya lugar.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Baja (2)"/>
    <n v="0.2016"/>
    <s v="Mayor (4)"/>
    <n v="0.75"/>
    <s v="Alto"/>
    <s v="El proceso estima que el riesgo se ubica en una zona alta, debido a que los controles establecidos son los adecuados y la calificación de los criterios es satisfactoria, ubicando el riesgo en la escala de probabilidad baja, y ante su materialización, podrían disminuirse los efectos, aplicando las acciones de contingencia."/>
    <s v="Reducir"/>
    <s v="- Desarrollar dos (2) jornadas de socialización y/o taller dirigido a los funcionarios y contratistas de la Entidad sobre la debida aplicación de la Guía para la estructuración de estudios previos 4231000-GS-081._x000a__x000a__x000a__x000a__x000a__x000a__x000a__x000a__x000a__x000a__x000a__x000a__x000a__x000a__x000a__x000a__x000a__x000a__x000a_"/>
    <s v="- Director de Contratación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0/06/2024_x000a__x000a__x000a__x000a__x000a__x000a__x000a__x000a__x000a__x000a__x000a__x000a__x000a__x000a__x000a__x000a__x000a__x000a__x000a_"/>
    <s v="- Reportar el riesgo materializado de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en el informe de monitoreo a la Oficina Asesora de Planeación._x000a_- Reportar el riesgo materializado de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en el informe de monitoreo a la Oficina Asesora de Planeación._x000a_- Enviar una comunicación a la Oficina Asesora de Jurídica para iniciar las acciones orientadas a la recuperación del recurso económico y demás acciones a las que haya lugar._x000a_- Tomar las medidas jurídicas y/o administrativas que permitan el restablecimiento de la situación generada por la materialización del riesgo._x000a__x000a__x000a__x000a__x000a__x000a_- Actualizar el riesgo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s v="- Dirección de Contratación_x000a_- Director(a) de Contratación_x000a_- Director(a) de Contratación_x000a_- Director(a) de Contratación_x000a__x000a__x000a__x000a__x000a__x000a_- Dirección de Contratación"/>
    <s v="- Reporte de monitoreo indicando la materialización del riesgo de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_x000a_- Reporte de monitoreo indicando la materialización del riesgo de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_x000a_- Comunicación enviada a la Oficina Asesora de Jurídica para iniciar las acciones orientadas a la recuperación del recurso económico y demás acciones a las que haya lugar._x000a_- Documento de medida jurídicas y/o administrativas que permitan el restablecimiento de la situación generada por la materialización del riesgo._x000a__x000a__x000a__x000a__x000a__x000a_- Riesgo de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 actualizado."/>
    <d v="2023-12-06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r>
  <r>
    <x v="6"/>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y contribuir a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Gestionar los Procesos Contractuales_x000a_Fase (propósito): Fortalecer la gestión corporativa, jurídica y la estrategia de comunicación conforme con las necesidades de la operación misional de la Entidad."/>
    <s v="-"/>
    <s v="-"/>
    <s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x v="0"/>
    <s v="Ejecución y administración de procesos"/>
    <s v="Dirección de Contratación"/>
    <s v="- Alta rotación de personal generando retrasos en la curva de aprendizaje._x000a_- Debilidad de las estrategias de sensibilización y apropiación de las normas, directrices, modelos y sistemas_x000a_- Falta de aplicación de guías, manuales y procedimientos por parte de las áreas técnicas enfocados a la estructuración y/o revisión de documentos en la etapa precontractual, contractual y postcontractual_x000a_- Vacíos en la estructuración del proceso de selección en lo referente a los criterios técnicos, económicos, financieros y jurídicos._x000a__x000a__x000a_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_x000a__x000a__x000a__x000a__x000a__x000a__x000a_"/>
    <s v="- Pérdida de credibilidad en la evaluación en los procesos de selección que adelanta la Secretaría General._x000a_- Incumplimiento de las metas y objetivos institucionales, afectando el cumplimiento en la metas regionales._x000a_- Sanciones por parte de un ente de control u otro ente regulador derivadas de un proceso de selección fallido._x000a_- Detrimento patrimonial por la utilización de recursos financieros que no satisfacen las necesidades iniciales._x000a_- Disposición de recursos financieros adicionales a fin de satisfacer las necesidades insatisfechas por una inadecuada selección de los oferentes.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7873 Fortalecimiento de la capacidad institucional de la Secretaría General"/>
    <s v="Media (3)"/>
    <n v="0.6"/>
    <s v="Mayor (4)"/>
    <s v="Mayor (4)"/>
    <s v="Mayor (4)"/>
    <s v="Leve (1)"/>
    <s v="Leve (1)"/>
    <s v="Moderado (3)"/>
    <s v="Mayor (4)"/>
    <n v="0.8"/>
    <s v="Alto"/>
    <s v="El proceso estima que el riesgo se ubica en una zona alta, debido a que la frecuencia con la que se realizó la actividad clave asociada al riesgo se presentó 71 veces en el último año, sin embargo, ante su materialización, podrían presentarse efectos significativos, en el pago de indemnizaciones por acciones legales en los procesos disciplinarios."/>
    <s v="- 1 Los procedimientos 4231000-PR-284 “Mínima cuantía”, 4231000-PR-339 “Selección Pública de Oferentes”, 4231000-PR-338 “Agregación de Demanda” indica que el Profesional de la Dirección de Contratación , autorizado(a) por el Director de contratación, cada vez que se requiera dar apertura a un proceso de selección, bajo las modalidades de Licitación Pública, Concurso de Méritos, Selección Abreviada y/o Mínima Cuantía verifican que se conforme el Comité Evaluador por medio de Acto Administrativo de designación del Comité Evaluador (2211200-FT-524) el cual debe estar avalado por los Jefes de las Dependencias solicitantes. La(s) fuente(s) de información utilizadas es(son) Resolución 204 de 2020 o aquella que la modifique en lo relacionado con el Comité Evaluador (El Comité evaluador es conformado por profesionales de la dependencia solicitante, la Subdirección Financiera y la Dirección de Contratación). En caso de evidenciar observaciones, desviaciones o diferencias, se debe remitir correo electrónico a los responsables para conformar el comité evaluador de acuerdo con lo establecido en la resolución. De lo contrario, se procede a publicar en el SECOP o tienda Virtual del Estado Colombiano el acto administrativo de designación del Comité Evaluador con sus soportes. Tipo: Preventivo Implementación: Manual_x000a_- 2 Los procedimientos 4231000-PR-284 “Mínima cuantía”, 4231000-PR-339 “Selección Pública de Oferentes”, 4231000-PR-338 “Agregación de Demanda” indica que el Comité Evaluador, autorizado(a) por Resolución 204 de 2020 o aquella que la modifique en lo relacionado con el Comité Evaluador, cada vez que se presenten propuestas al proceso de selección bajo las modalidades de Licitación Pública, Concurso de Méritos, Selección Abreviada y/o Mínima Cuantía; y cada vez que se presenten cotizaciones por medio de la tienda virtual al proceso de selección bajo la modalidad de Agregación de Demanda, verifica para el caso de las propuestas que se cumplan los requisitos definidos en la Invitación Pública o el Pliego de Condiciones definitivo y sus adendas, según sea el caso y elabora el respectivo Informe de Evaluación en SECOP y para el caso de las cotizaciones bajo la modalidad de Agregación de Demanda, verifica el precio techo para cada uno de los bienes, servicios u obras a adquirir así como el menor valor ofertado por parte de los proveedores realizando una comparación de lo solicitado frente a lo cotizado. La(s) fuente(s) de información utilizadas es(son) informe de evaluación publicado en el SECOP o evidencia de reunión 2213100-FT-449 de comparación de cotizaciones respectivamente. En caso de evidenciar observaciones, desviaciones o diferencias, se debe ajustar el informe de evaluación del proceso de selección y publicarlo en el SECOP, en caso que se lleve a cabo bajo las modalidades de Licitación Pública, Concurso de Méritos, Selección Abreviada y/o Mínima Cuantía o en caso que el proceso sea llevado a cabo por Agregación de Demanda, se debe mencionar en la evidencia de reunión el resultado de lo analizado respecto a las cotizaciones y cargarla en la Tienda Virtual del Estado Colombiano. De lo contrario, se procede a seleccionar y/o recomendar la propuesta más favorable por medio de la adjudicación o declaratoria de desierta del proceso o aceptación de oferta en caso que se lleve a cabo bajo las modalidades de Licitación Pública, Concurso de Méritos, Selección Abreviada y/o Mínima Cuantía o en caso que el proceso sea llevado a cabo por Agregación de Demanda se procede a seleccionar la cotización más favorable, la cual debe quedar descrita en la evidencia de reunión y proceder a realizar la solicitud de la orden de Compra a través de la Tienda Virtual del Estado Colombiano.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envía una comunicación a la Oficina Asesora de Jurídica para iniciar las acciones orientadas a la recuperación del recurso económico y demás acciones a las que haya lugar.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Baja (2)"/>
    <n v="0.252"/>
    <s v="Moderado (3)"/>
    <n v="0.60000000000000009"/>
    <s v="Moderado"/>
    <s v="El proceso estima que el riesgo se ubica en una zona moderada, debido a que los controles establecidos son los adecuados y la calificación de los criterios es satisfactoria, ubicando el riesgo en la escala de probabilidad baja, y ante su materialización, podrían disminuirse los efectos, aplicando las acciones de contingencia."/>
    <s v="Reducir"/>
    <s v="- Realizar una revisión trimestral del 100% de los procesos de selección bajo la modalidad de Licitación Pública, Concurso de Méritos, Selección Abreviada y/o Mínima Cuantía en donde se verifique la debida publicación de los informes de evaluación en el SECOP  y/o Tienda Virtual del Estado Colombiano_x000a_- Realizar una revisión trimestral del 100% de los procesos de selección bajo la modalidad de Licitación Pública, Concurso de Méritos, Selección Abreviada y/o Mínima Cuantía en donde se verifique la debida constitución del Comité Evaluador de conformidad con las disposiciones legales vigentes._x000a__x000a__x000a__x000a__x000a__x000a__x000a__x000a__x000a__x000a__x000a__x000a__x000a__x000a__x000a__x000a__x000a__x000a_"/>
    <s v="- Director de Contratación _x000a_- Director de Contratación _x000a__x000a__x000a__x000a__x000a__x000a__x000a__x000a__x000a__x000a__x000a__x000a__x000a__x000a__x000a__x000a__x000a__x000a_"/>
    <s v="-"/>
    <s v="-"/>
    <s v="01/03/2024_x000a_01/03/2024_x000a__x000a__x000a__x000a__x000a__x000a__x000a__x000a__x000a__x000a__x000a__x000a__x000a__x000a__x000a__x000a__x000a__x000a_"/>
    <s v="15/12/2024_x000a_15/12/2024_x000a__x000a__x000a__x000a__x000a__x000a__x000a__x000a__x000a__x000a__x000a__x000a__x000a__x000a__x000a__x000a__x000a__x000a_"/>
    <s v="- Reportar el riesgo materializado de 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en el informe de monitoreo a la Oficina Asesora de Planeación._x000a_- Enviar una comunicación a la Oficina Asesora de Jurídica para iniciar las acciones orientadas a la recuperación del recurso económico y demás acciones a las que haya lugar._x000a_- Tomar las medidas jurídicas y/o administrativas que permitan el restablecimiento de la situación generada por la materialización del riesgo._x000a__x000a__x000a__x000a__x000a__x000a__x000a_- Actualizar el riesgo 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s v="- Dirección de Contratación_x000a_- Director(a) de Contratación_x000a_- Director(a) de Contratación_x000a__x000a__x000a__x000a__x000a__x000a__x000a_- Dirección de Contratación"/>
    <s v="- Reporte de monitoreo indicando la materialización del riesgo de 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_x000a_- Comunicación enviada a la Oficina Asesora de Jurídica para iniciar las acciones orientadas a la recuperación del recurso económico y demás acciones a las que haya lugar._x000a_- Documento de medida jurídicas y/o administrativas que permitan el restablecimiento de la situación generada por la materialización del riesgo._x000a__x000a__x000a__x000a__x000a__x000a__x000a_- Riesgo de 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 actualizado."/>
    <d v="2023-12-06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r>
  <r>
    <x v="6"/>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y contribuir a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Desarrollar las actividades de Interventoría y/o supervisión"/>
    <s v="-"/>
    <s v="-"/>
    <s v="Posibilidad de afectación económica (o presupuestal) por fallo en firme de detrimento patrimonial por parte de entes de control, debido a supervisión inadecuada de los contratos y/o convenios "/>
    <x v="0"/>
    <s v="Ejecución y administración de procesos"/>
    <s v="Dirección de Contratación "/>
    <s v="- Debilidad de las estrategias de sensibilización y apropiación de las normas, directrices, modelos y sistemas_x000a_- Alta rotación de personal generando retrasos en la curva de aprendizaje._x000a_- Debilidades en la adopción de los lineamientos y procedimientos existentes que en materia de supervisión se han dado._x000a__x000a__x000a__x000a_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Detrimento patrimonial por la utilización de recursos financieros para pagar servicios o productos que no cumplen con los requisitos técnicos solicitados en el marco de la ejecución del contrato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Alta (4)"/>
    <n v="0.8"/>
    <s v="Moderado (3)"/>
    <s v="Menor (2)"/>
    <s v="Mayor (4)"/>
    <s v="Menor (2)"/>
    <s v="Moderado (3)"/>
    <s v="Moderado (3)"/>
    <s v="Mayor (4)"/>
    <n v="0.8"/>
    <s v="Alto"/>
    <s v="El proceso estima que el riesgo se ubica en una zona alta, debido a que la frecuencia con la que se realizó la actividad clave asociada al riesgo se presentó 757 veces en el último año, sin embargo, ante su materialización, podrían presentarse efectos significativos, en el pago de indemnizaciones por acciones legales en los procesos disciplinarios."/>
    <s v="- 1 El procedimiento 4231000-PR-195 “Interventoría y/o supervisión”, en el Manual de Contratación,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Tipo: Preventivo Implementación: Manual_x000a_- 2 El procedimiento 4231000-PR-195 “Interventoría y/o supervisión” indica que el Supervisor del Contrato o Convenio, autorizado(a) por el Ordenador del Gasto, cada vez que se requiera valida a través del SECOP que se haya publicado la documentación pertinente a la ejecución contractual. La(s) fuente(s) de información utilizadas es(son) Informes de ejecución contractual (2211200-FT-422) , informe parcial/final de supervisión de contrato o convenio (4231000-FT-964) (si a ello hubiere lugar), certificado de cumplimiento (2211200-FT-431)(si a ello hubiere lugar) publicados en el SECOP (salvo casos excepcionales y plenamente justificados por el supervisor del contrato o convenio). En caso de evidenciar observaciones, desviaciones o diferencias, se realizarán requerimientos trimestrales que den cuenta de la publicación de la información en el SECOP. De lo contrario, se continua con la validación a través del SECOP de la información que soporta la ejecución contractual.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Aleatoria_x000a_- Aleatori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Tipo: Correctivo Implementación: Manual_x000a_- 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Baja (2)"/>
    <n v="0.33599999999999997"/>
    <s v="Moderado (3)"/>
    <n v="0.45000000000000007"/>
    <s v="Moderado"/>
    <s v="El proceso estima que el riesgo se ubica en una zona moderada, debido a que los controles establecidos son los adecuados y la calificación de los criterios es satisfactoria, ubicando el riesgo en la escala de probabilidad baja, y ante su materialización, podrían disminuirse los efectos, aplicando las acciones de contingencia."/>
    <s v="Reducir"/>
    <s v="- Desarrollar una (1) jornada de socialización y/o taller sobre la publicación de manera oportuna y de acuerdo con la normatividad vigente de la documentación que soporta la ejecución de los contratos o convenios, en el portal de contratación pública / SECOP._x000a_- Desarrollar una (1) jornada de socialización y/o taller con los supervisores y/o enlaces contractuales de cada dependencia a fin de reiterar los lineamientos enfocados a la labor de vigilancia de los contratos descritos en el Manual de Contratación, Supervisión e Interventoría de la Secretaría General de la Alcaldía Mayor de Bogotá así como las normas vigentes_x000a__x000a__x000a__x000a__x000a__x000a__x000a__x000a__x000a__x000a__x000a__x000a__x000a__x000a__x000a__x000a__x000a__x000a_"/>
    <s v="- Director de Contratación_x000a_- Director de Contratación_x000a__x000a__x000a__x000a__x000a__x000a__x000a__x000a__x000a__x000a__x000a__x000a__x000a__x000a__x000a__x000a__x000a__x000a_"/>
    <s v="-"/>
    <s v="-"/>
    <s v="01/03/2024_x000a_01/03/2024_x000a__x000a__x000a__x000a__x000a__x000a__x000a__x000a__x000a__x000a__x000a__x000a__x000a__x000a__x000a__x000a__x000a__x000a_"/>
    <s v="30/06/2024_x000a_30/06/2024_x000a__x000a__x000a__x000a__x000a__x000a__x000a__x000a__x000a__x000a__x000a__x000a__x000a__x000a__x000a__x000a__x000a__x000a_"/>
    <s v="- Reportar el riesgo materializado de Posibilidad de afectación económica (o presupuestal) por fallo en firme de detrimento patrimonial por parte de entes de control, debido a supervisión inadecuada de los contratos y/o convenios  en el informe de monitoreo a la Oficina Asesora de Planeación._x000a_-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Informar a la ordenación del gasto sobre la necesidad de cambiar la supervisión del contrato o convenio sujeto de la materialización del riesgo_x000a__x000a__x000a__x000a__x000a__x000a__x000a_- Actualizar el riesgo Posibilidad de afectación económica (o presupuestal) por fallo en firme de detrimento patrimonial por parte de entes de control, debido a supervisión inadecuada de los contratos y/o convenios "/>
    <s v="- Dirección de Contratación _x000a_- Director(a) de Contratación_x000a_- Director(a) de Contratación_x000a__x000a__x000a__x000a__x000a__x000a__x000a_- Dirección de Contratación "/>
    <s v="- Reporte de monitoreo indicando la materialización del riesgo de Posibilidad de afectación económica (o presupuestal) por fallo en firme de detrimento patrimonial por parte de entes de control, debido a supervisión inadecuada de los contratos y/o convenios _x000a_- Solicitud de aplicación del proceso administrativo sancionatorio al supervisor del contrato para restablecer el cumplimiento de las obligaciones del prestador del servicio o proveedor._x000a_- Comunicación dirigida a la ordenación del gasto informando sobre la necesidad de cambiar la supervisión del contrato o convenio sujeto de la materialización del riesgo_x000a__x000a__x000a__x000a__x000a__x000a__x000a_- Riesgo de Posibilidad de afectación económica (o presupuestal) por fallo en firme de detrimento patrimonial por parte de entes de control, debido a supervisión inadecuada de los contratos y/o convenios , actualizado."/>
    <d v="2023-12-06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r>
  <r>
    <x v="6"/>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y contribuir a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Gestionar los Procesos Contractuales_x000a_Fase (propósito): Fortalecer la gestión corporativa, jurídica y la estrategia de comunicación conforme con las necesidades de la operación misional de la Entidad."/>
    <s v="-"/>
    <s v="-"/>
    <s v="Posibilidad de afectación reputacional por pérdida de la confianza ciudadana en la gestión contractual de la Entidad, debido a decisiones ajustadas a intereses propios o de terceros durante la etapa precontractual con el fin de celebrar un contrato "/>
    <x v="1"/>
    <s v="Fraude interno"/>
    <s v="Dirección de Contratación"/>
    <s v="- Debilidad de las estrategias de sensibilización y apropiación de las normas, directrices, modelos y sistemas_x000a_- Alta rotación de personal generando retrasos en la curva de aprendizaje._x000a_- Falta de pericia  técnica, financiera y jurídica en la estructuración de los documentos y estudios previos por parte de las áreas técnicas._x000a_- Falta de aplicación de guías, manuales y procedimientos por parte de las áreas técnicas enfocados a la estructuración y/o revisión de documentos en la etapa precontractual, contractual y postcontractual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deficiencias en las estimación del costo total del proceso contractual.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7873 Fortalecimiento de la capacidad institucional de la Secretaría General"/>
    <s v="Muy baja (1)"/>
    <n v="0.2"/>
    <s v="Catastrófico (5)"/>
    <s v="Mayor (4)"/>
    <s v="Mayor (4)"/>
    <s v="Moderado (3)"/>
    <s v="Leve (1)"/>
    <s v="Catastrófico (5)"/>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
    <s v="- 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Preventivo Implementación: Manual_x000a_- 2 Los procedimientos 4231000-PR-284 “Mínima cuantía”, 4231000-PR-339 “Selección Pública de Oferentes”, 4231000-PR-338 &quot;Agregación de Demanda” y 4231000-PR-156 “Contratación Directa” indica que el Comité de Contratación, autorizado(a) por la(el) Secretaria(o) General, cada vez que se adelante un proceso de contratación e cualquier modalidad de selección, conforme a la Resolución 204 de 2020 “ Por medio de la cual se delega la ordenación del gasto y competencias propia de la actividad contractual, así como el ejercicio de otras funciones”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Tipo: Preventivo Implementación: Manual_x000a_- 3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 Tipo: Correctivo Implementación: Manual._x000a_- 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04E-2"/>
    <s v="Catastrófico (5)"/>
    <n v="1"/>
    <s v="Extremo"/>
    <s v="El proceso estima que el riesgo se ubica en una zona extrema, debido a que los controles establecidos son los adecuados y la calificación de los criterios es satisfactoria, ubicando el riesgo en la escala de probabilidad muy baja, y ante su materialización, podrían disminuirse los efectos, aplicando las acciones de contingencia, sin embargo, el impacto no disminuye en riesgos de corrupción."/>
    <s v="Reducir"/>
    <s v="- Desarrollar dos (2) jornadas de socialización y/o taller dirigido a los funcionarios y contratistas de la Entidad sobre la debida aplicación de la Guía para la estructuración de estudios previos 4231000-GS-081._x000a__x000a__x000a__x000a__x000a__x000a__x000a__x000a__x000a__x000a__x000a__x000a__x000a__x000a__x000a__x000a__x000a__x000a__x000a_"/>
    <s v="- Director de Contratación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0/06/2024_x000a__x000a__x000a__x000a__x000a__x000a__x000a__x000a__x000a__x000a__x000a__x000a__x000a__x000a__x000a__x000a__x000a__x000a__x000a_"/>
    <s v="-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_x000a_- Asignar nuevos profesionales para  reevaluar el proceso de selección técnica, jurídica y financieramente, con el fin que adelanten un análisis a fin de tomar decisiones respecto a adelantar o no, un nuevo proceso de contratación._x000a_- Tomar las medidas jurídicas y/o administrativas que permitan el restablecimiento de la situación generada por la materialización del riesgo._x000a__x000a__x000a__x000a__x000a__x000a__x000a_- Actualizar el riesgo Posibilidad de afectación reputacional por pérdida de la confianza ciudadana en la gestión contractual de la Entidad, debido a decisiones ajustadas a intereses propios o de terceros durante la etapa precontractual con el fin de celebrar un contrato "/>
    <s v="- Dirección de Contratación_x000a_- Director(a) de Contratación_x000a_- Director(a) de Contratación_x000a__x000a__x000a__x000a__x000a__x000a__x000a_- Dirección de Contratación"/>
    <s v="-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_x000a_- Informe de análisis técnico, jurídico y financiero del proceso de selección en donde se materializó el riesgo, que soporta las decisiones de adelantar o no  un nuevo proceso de contratación._x000a_- Documento de medida jurídicas y/o administrativas que permitan el restablecimiento de la situación generada por la materialización del riesgo._x000a__x000a__x000a__x000a__x000a__x000a__x000a_- Riesgo de Posibilidad de afectación reputacional por pérdida de la confianza ciudadana en la gestión contractual de la Entidad, debido a decisiones ajustadas a intereses propios o de terceros durante la etapa precontractual con el fin de celebrar un contrato , actualizado."/>
    <d v="2023-12-06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r>
  <r>
    <x v="6"/>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y contribuir a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Desarrollar las actividades de Interventoría y/o supervisión"/>
    <s v="-"/>
    <s v="-"/>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_x0009_"/>
    <x v="1"/>
    <s v="Fraude interno"/>
    <s v="Dirección de Contratación"/>
    <s v="- Debilidad de las estrategias de sensibilización y apropiación de las normas, directrices, modelos y sistemas_x000a_- Alta rotación de personal generando retrasos en la curva de aprendizaje._x000a_- Debilidades en la adopción de los lineamientos y procedimientos existentes que en materia de supervisión se han dado._x000a_- Falta de conocimiento en el manejo de las herramientas contractuales existentes para adelantar los procesos y hacer seguimiento a los contratos que celebre la entidad.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la utilización de recursos financieros para pagar servicios o productos que no cumplen con los requisitos técnicos solicitados en el marco de la ejecución del contrato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Catastrófico (5)"/>
    <s v="Mayor (4)"/>
    <s v="Mayor (4)"/>
    <s v="Moderado (3)"/>
    <s v="Leve (1)"/>
    <s v="Catastrófico (5)"/>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
    <s v="- 1 El procedimiento 4231000-PR-195 “Interventoría y/o supervisión”, en el Manual de Contratación,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Tipo: Preventivo Implementación: Manual_x000a_- 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4231000-FT-422), b) certificados de cumplimiento (42310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4231000-FT-422) y soportes del mismo, certificado de cumplimiento (4231000-FT- 431)(si a ello hubiere lugar) publicados en el SECOP. En caso de evidenciar, observaciones, desviaciones o diferencias, se registra en la base de datos del estado de las liquidaciones de contratos o convenios y proyecta el memorando para devolver al supervisor o interventor solicitando las correcciones, ajustes y aclaraciones que correspondan y/o requerirá la documentación adicional o faltante así como la refrendación de la validación del acta por parte de la Subdirección Financiera. De lo contrario, se procede a liquidar el contrato o convenio por medio de acta de liquidación del contrato de código (4231000- FT-242) o acta de terminación anticipada por mutuo acuerdo y de liquidación del contrato (4231000-FT-241) respectivamente) y realiza el cargue de la misma y del informe parcial/final de supervisión contrato y/o convenio (4231000-FT-964 en el SECOP.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Tipo: Correctivo Implementación: Manual_x000a_- 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Catastrófico (5)"/>
    <n v="1"/>
    <s v="Extremo"/>
    <s v="El proceso estima que el riesgo se ubica en una zona extrema, debido a que los controles establecidos son los adecuados y la calificación de los criterios es satisfactoria, ubicando el riesgo en la escala de probabilidad muy baja, y ante su materialización, podrían disminuirse los efectos, aplicando las acciones de contingencia, sin embargo, el impacto no disminuye en riesgos de corrupción."/>
    <s v="Reducir"/>
    <s v="- Desarrollar una (1) jornada de socialización y/o taller sobre la publicación de manera oportuna y de acuerdo con la normatividad vigente de la documentación que soporta la ejecución de los contratos o convenios, en el portal de contratación pública / SECOP._x000a_- Desarrollar una (1) jornada de socialización y/o taller con los supervisores y/o enlaces contractuales de cada dependencia a fin de reiterar los lineamientos enfocados a la labor de vigilancia de los contratos descritos en el Manual de Contratación, Supervisión e Interventoría de la Secretaría General de la Alcaldía Mayor de Bogotá así como las normas vigentes_x000a__x000a__x000a__x000a__x000a__x000a__x000a__x000a__x000a__x000a__x000a__x000a__x000a__x000a__x000a__x000a__x000a__x000a_"/>
    <s v="- Director de Contratación_x000a_- Director de Contratación_x000a__x000a__x000a__x000a__x000a__x000a__x000a__x000a__x000a__x000a__x000a__x000a__x000a__x000a__x000a__x000a__x000a__x000a_"/>
    <s v="-"/>
    <s v="-"/>
    <s v="01/03/2024_x000a_01/03/2024_x000a__x000a__x000a__x000a__x000a__x000a__x000a__x000a__x000a__x000a__x000a__x000a__x000a__x000a__x000a__x000a__x000a__x000a_"/>
    <s v="30/06/2024_x000a_30/06/2024_x000a__x000a__x000a__x000a__x000a__x000a__x000a__x000a__x000a__x000a__x000a__x000a__x000a__x000a__x000a__x000a__x000a__x000a_"/>
    <s v="-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_x0009_ al operador disciplinario, y a la Oficina Asesora de Planeación en el informe de monitoreo en caso que tenga fallo._x000a_-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Informar a la ordenación del gasto sobre la necesidad de cambiar la supervisión del contrato o convenio sujeto de la materialización del riesgo_x000a__x000a__x000a__x000a__x000a__x000a__x000a_- Actualizar el riesgo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_x0009_"/>
    <s v="- Dirección de Contratación_x000a_- Director(a) de Contratación_x000a_- Director(a) de Contratación_x000a__x000a__x000a__x000a__x000a__x000a__x000a_- Dirección de Contratación"/>
    <s v="-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_x0009_ al operador disciplinario, y reporte de monitoreo a la Oficina Asesora de Planeación en caso que el riesgo tenga fallo definitivo._x000a_- Solicitud de aplicación del proceso administrativo sancionatorio al supervisor del contrato para restablecer el cumplimiento de las obligaciones del prestador del servicio o proveedor._x000a_- Comunicación dirigida a la ordenación del gasto informando sobre la necesidad de cambiar la supervisión del contrato o convenio sujeto de la materialización del riesgo_x000a__x000a__x000a__x000a__x000a__x000a__x000a_- Riesg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_x0009_, actualizado."/>
    <d v="2023-12-06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r>
  <r>
    <x v="6"/>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y contribuir a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Tramitar la liquidación y/o terminación del contrato o convenio (si a ello hubiere lugar)"/>
    <s v="-"/>
    <s v="-"/>
    <s v="Posibilidad de afectación reputacional por sanción disciplinaria por parte de entes de Control, debido a  la supervisión inadecuada para adelantar el proceso de liquidación de los contratos o convenios que así lo requieran"/>
    <x v="0"/>
    <s v="Ejecución y administración de procesos"/>
    <s v="Dirección de Contratación"/>
    <s v="- Debilidad de las estrategias de sensibilización y apropiación de las normas, directrices, modelos y sistemas_x000a_- Alta rotación de personal generando retrasos en la curva de aprendizaje._x000a_- Debilidades en la adopción de los lineamientos y procedimientos existentes que en materia de supervisión se han dado._x000a_- Falta de aplicación de guías, manuales y procedimientos por parte de las áreas técnicas enfocados a la estructuración y/o revisión de documentos en la etapa precontractual, contractual y postcontractual_x000a_- Falta de conocimiento en el manejo de las herramientas contractuales existentes para adelantar los procesos y hacer seguimiento a los contratos que celebre la entidad._x000a__x000a_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Cambio constante de las plataformas establecidas para llevar a cabo procesos de contratación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edia (3)"/>
    <n v="0.6"/>
    <s v="Moderado (3)"/>
    <s v="Menor (2)"/>
    <s v="Mayor (4)"/>
    <s v="Leve (1)"/>
    <s v="Leve (1)"/>
    <s v="Moderado (3)"/>
    <s v="Mayor (4)"/>
    <n v="0.8"/>
    <s v="Alto"/>
    <s v="El proceso estima que el riesgo se ubica en una zona alta, debido a que la frecuencia con la que se realizó la actividad clave asociada al riesgo se presentó 304 veces en el último año, sin embargo, ante su materialización, podrían presentarse efectos significativos ante la emisión de conceptos que no se ajusten adecuadamente a la normatividad vigente."/>
    <s v="- 1 El procedimiento 4231000-PR-022 &quot;Liquidación de contrato/convenio&quot; indica que el Profesional de la Dirección de Contratación, autorizado(a) por el Director de Contratación, trimestralmente, verifica con base en la información reportada por las dependencias de la Secretaría General de la Alcaldía Mayor de Bogotá D.C., el estado de los contratos o convenios pendientes por liquidar, revisando el plazo límite en que se debe realizar dicho trámite. La(s) fuente(s) de información utilizadas es(son) base de contratos o convenios pendientes por liquidar relacionados por las dependencias. En caso de evidenciar observaciones, desviaciones o diferencias, registra las mismas en el memorando trimestral remitido a las dependencias indicando lo presentado por cada una y genera recomendaciones frente a lo reportado. De lo contrario, se continúa realizando el seguimiento trimestral en la base de contratos o convenios que requieren ser liquidados. Tipo: Preventivo Implementación: Manual._x000a_- 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4231000-FT-422), b) certificados de cumplimiento (42310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4231000-FT-422) y soportes del mismo, certificado de cumplimiento (4231000-FT- 431)(si a ello hubiere lugar) publicados en el SECOP. En caso de evidenciar, observaciones, desviaciones o diferencias, se registra en la base de datos del estado de las liquidaciones de contratos o convenios y proyecta el memorando para devolver al supervisor o interventor solicitando las correcciones, ajustes y aclaraciones que correspondan y/o requerirá la documentación adicional o faltante así como la refrendación de la validación del acta por parte de la Subdirección Financiera. De lo contrario, se procede a liquidar el contrato o convenio por medio de acta de liquidación del contrato de código (4231000- FT-242) o acta de terminación anticipada por mutuo acuerdo y de liquidación del contrato (4231000-FT-241) respectivamente) y realiza el cargue de la misma y del informe parcial/final de supervisión contrato y/o convenio (4231000-FT-964 en el SECOP.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s medidas jurídicas y/o administrativas que permitan el restablecimiento de la situación generada por la materialización del riesgo.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Baja (2)"/>
    <n v="0.252"/>
    <s v="Moderado (3)"/>
    <n v="0.60000000000000009"/>
    <s v="Moderado"/>
    <s v="El proceso estima que el riesgo se ubica en una zona moderada, debido a que los controles establecidos son los adecuados y la calificación de los criterios es satisfactoria, ubicando el riesgo en la escala de probabilidad baja, y ante su materialización, podrían disminuirse los efectos, aplicando las acciones de contingencia."/>
    <s v="Reducir"/>
    <s v="- Adelantar mesas bimestrales con los enlaces de las áreas ordenadoras del gasto a fin de realizar seguimiento a la liquidación de los contratos en los tiempos establecidos por la norma y resolver dudas respecto a este tema._x000a__x000a__x000a__x000a__x000a__x000a__x000a__x000a__x000a__x000a__x000a__x000a__x000a__x000a__x000a__x000a__x000a__x000a__x000a_"/>
    <s v="- Director de Contratación 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riesgo materializado de Posibilidad de afectación reputacional por sanción disciplinaria por parte de entes de Control, debido a  la supervisión inadecuada para adelantar el proceso de liquidación de los contratos o convenios que así lo requieran en el informe de monitoreo a la Oficina Asesora de Planeación._x000a_- Solicitar al supervisor del contrato un informe que describa las actividades llevadas a cabo en procura de la liquidación del contrato y la explicación detallada del fundamento técnico, jurídico o financiero que lo conllevó a no hacer la liquidación en los plazos establecidos._x000a_- Solicitar las medidas jurídicas y/o administrativas que permitan el restablecimiento de la situación generada por la materialización del riesgo._x000a__x000a__x000a__x000a__x000a__x000a__x000a_- Actualizar el riesgo Posibilidad de afectación reputacional por sanción disciplinaria por parte de entes de Control, debido a  la supervisión inadecuada para adelantar el proceso de liquidación de los contratos o convenios que así lo requieran"/>
    <s v="- Dirección de Contratación_x000a_- Director(a) de Contratación_x000a_- Director(a) de Contratación_x000a__x000a__x000a__x000a__x000a__x000a__x000a_- Dirección de Contratación"/>
    <s v="- Reporte de monitoreo indicando la materialización del riesgo de Posibilidad de afectación reputacional por sanción disciplinaria por parte de entes de Control, debido a  la supervisión inadecuada para adelantar el proceso de liquidación de los contratos o convenios que así lo requieran_x000a_- Solicitud radicada de informe de actividades de liquidación al supervisor del contrato o convenio_x000a_- Comunicación de solicitud de medidas jurídicas y/o administrativas que permitan el restablecimiento de la situación generada por la materialización del riesgo._x000a__x000a__x000a__x000a__x000a__x000a__x000a_- Riesgo de Posibilidad de afectación reputacional por sanción disciplinaria por parte de entes de Control, debido a  la supervisión inadecuada para adelantar el proceso de liquidación de los contratos o convenios que así lo requieran, actualizado."/>
    <d v="2023-12-06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r>
  <r>
    <x v="6"/>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y contribuir a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Gestionar las garantías contractuales"/>
    <s v="-"/>
    <s v="-"/>
    <s v="Posibilidad de afectación económica (o presupuestal) por fallos judiciales y/o sanciones de entes de control, debido a incumplimiento legal en la aprobación del perfeccionamiento y ejecución contractual "/>
    <x v="0"/>
    <s v="Ejecución y administración de procesos"/>
    <s v="Dirección de Contratación"/>
    <s v="- Debilidad de las estrategias de sensibilización y apropiación de las normas, directrices, modelos y sistemas_x000a_- Alta rotación de personal generando retrasos en la curva de aprendizaje._x000a_- Falta de conocimiento en el manejo de las herramientas contractuales existentes para adelantar los procesos y hacer seguimiento a los contratos que celebre la entidad._x000a__x000a__x000a__x000a__x000a__x000a__x000a_"/>
    <s v="- Cambios constantes en la normativa y falta de claridad en la interpretación de la misma._x000a__x000a__x000a__x000a__x000a__x000a__x000a__x000a__x000a_"/>
    <s v="- Sanción por parte de un ente de control u otro ente regulador._x000a_- Afectación económica por no respaldar los compromisos contractuales que la entidad adquirió_x000a_- Incumplimiento de las obligaciones de la entidad para asegurar  la correcta ejecución de las obligaciones contractuales por la falta o deficiente verificación de los requisitos de perfeccionamiento de los contratos o convenios.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Alta (4)"/>
    <n v="0.8"/>
    <s v="Moderado (3)"/>
    <s v="Moderado (3)"/>
    <s v="Mayor (4)"/>
    <s v="Leve (1)"/>
    <s v="Leve (1)"/>
    <s v="Menor (2)"/>
    <s v="Mayor (4)"/>
    <n v="0.8"/>
    <s v="Alto"/>
    <s v="El proceso estima que el riesgo se ubica en una zona alta, debido a que la frecuencia con la que se realizó la actividad clave asociada al riesgo se presentó 757 veces en el último año, sin embargo, ante su materialización, podrían presentarse efectos significativos, en el pago de indemnizaciones por acciones legales en los procesos disciplinarios."/>
    <s v="- 1 Los procedimientos 4231000-PR-284 “Mínima cuantía”, 4231000-PR-339 “Selección Pública de Oferentes”, 4231000-PR-338 “Agregación de Demanda” y 4231000-PR-156 “Contratación Directa” indica que el auxiliar administrativo y el profesional de la Dirección de Contratación, autorizado(a) por el Director/a de Contratación, cada vez que se genere una comunicación de aceptación de oferta o contrato o convenio u orden de compra, revisa que los valores registrados en la plataforma SECOP, solicitud de contratación y el Sistema de Gestión Contractual sean consistentes con la misma, con el fin de proceder a realizar la solicitud de certificado de registro presupuestal (CRP) a la Subdirección Financiera a través de memorando electrónico ó el Sistema de Gestión Contractual. La(s) fuente(s) de información utilizadas es(son) Solicitud de Contratación (2211200-FT-194, Comunicación de aceptación de oferta del proceso de selección 2211200-FT-821 o contrato suscrito en la plataforma SECOP, y registro del en el Sistema de Gestión Contractual de la Entidad de la contratación. . En caso de evidenciar observaciones, desviaciones o diferencias, se deberá solicitar al profesional de la Dirección de Contratación responsable de llevar a cabo el proceso contractual el ajuste pertinente en las plataformas que a ello hubiera lugar. De lo contrario, se debe reportar en dicha revisión la conformidad en la información revisada. Tipo: Preventivo Implementación: Manual_x000a_- 2 El procedimiento de Gestión de Garantías Contractuales 4231000-PR-347, indica que el profesional de la Dirección de Contratación autorizado (a) por el Director(a) de Contratación, cada vez que se requiera gestionar una garantía contractual, revisa que_x000a_Descripción_x0009_2 El procedimiento de Gestión de Garantías Contractuales 4231000-PR-347, indica que el profesional de la Dirección de Contratación autorizado (a) por el Director(a) de Contratación, cada vez que se requiera gestionar una garantía contractual, revisa que exista el registro presupuestal de asignación de los recursos financieros al contrato o convenio o modificación suscrita de acuerdo con los reportes de BOGDATA entregados por parte de la Subdirección Financiera, (cuando haya lugar a ello) y que la garantía contractual cumpla con lo descrito en la Lista de verificación de garantías 4231000-FT-960. La(s) fuente(s) de información utilizadas es(son) el registro presupuestal del contrato o convenio (si a ello hubiere lugar) y/o garantías remitidas por el contratista. En caso de evidenciar observaciones, desviaciones o diferencias, se registran en la Lista de verificación de garantías 4231000-FT-960 y se rechaza la garantía contractual en el SECOP II, solo en el caso de que el contrato o convenio o modificación se haya adelantado por dicha plataforma. Si la plataforma en que se llevó a cabo es SECOP I o la Tienda Virtual del Estado Colombiano se procede a remitir correo de solicitud de ajustes. De lo contrario se registra la conformidad en la Lista de verificación de garantías 4231000-FT-960 publicada en SECOP o en el Botón de Transparencia si se llevó a cabo el proceso de contratación por la Tienda Virtual del Estado Colombiano. Tipo: Preventivo Implementación: Manual_x000a_- 3 Los procedimientos 4231000-PR-284 “Mínima cuantía”, 4231000-PR-339 “Selección Pública de Oferentes”, 4231000-PR-338 “Agregación de Demanda” y 4231000-PR-156 “Contratación Directa” indica que el auxiliar administrativo y el profesional de la Dirección de Contratación, autorizado(a) por el Director/a de Contratación, cada vez que se genere una comunicación de aceptación de oferta o contrato o convenio u orden de compra, revisa que los valores registrados en la plataforma SECOP, solicitud de contratación y el Sistema de Gestión Contractual sean consistentes con la misma, con el fin de proceder a realizar la solicitud de certificado de registro presupuestal (CRP) a la Subdirección Financiera a través de memorando electrónico ó el Sistema de Gestión Contractual. La(s) fuente(s) de información utilizadas es(son) Solicitud de Contratación (2211200-FT-194, Comunicación de aceptación de oferta del proceso de selección 2211200-FT-821 o contrato suscrito en la plataforma SECOP, y registro del en el Sistema de Gestión Contractual de la Entidad de la contratación. . En caso de evidenciar observaciones, desviaciones o diferencias, se deberá solicitar al profesional de la Dirección de Contratación responsable de llevar a cabo el proceso contractual el ajuste pertinente en las plataformas que a ello hubiera lugar. De lo contrario, se debe reportar en dicha revisión la conformidad en la información revisada.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Baja (2)"/>
    <n v="0.2016"/>
    <s v="Moderado (3)"/>
    <n v="0.60000000000000009"/>
    <s v="Moderado"/>
    <s v="El proceso estima que el riesgo se ubica en una zona moderada, debido a que los controles establecidos son los adecuados y la calificación de los criterios es satisfactoria, ubicando el riesgo en la escala de probabilidad baja, y ante su materialización, podrían disminuirse los efectos, aplicando las acciones de contingencia."/>
    <s v="Reducir"/>
    <s v="- Realizar una revisión aleatoria del 10% de los memorandos que se radiquen mensualmente a la Subdirección Financiera referente a la solicitud de Registro Presupuestal. Lo anterior a fin de verificar que sea consistente con las condiciones presupuestales que se estipulen en el contrato, convenio o aceptación de oferta._x000a_- Realizar una revisión aleatoria del 10% de los memorandos  que se radiquen mensualmente a los supervisores informándoles sobre el cumplimiento de los requisitos de perfeccionamiento e inicio de ejecución del contrato, convenio o aceptación de la oferta, revisando en los casos que hubiere lugar que se haya cumplido con el diligenciamiento del formato 4231000-FT-960 así como la consistencia del memorando remitido con lo estipulado en el contrato o modificación._x000a__x000a__x000a__x000a__x000a__x000a__x000a__x000a__x000a__x000a__x000a__x000a__x000a__x000a__x000a__x000a__x000a__x000a_"/>
    <s v="- Director de Contratación_x000a_- Director de Contratación_x000a__x000a__x000a__x000a__x000a__x000a__x000a__x000a__x000a__x000a__x000a__x000a__x000a__x000a__x000a__x000a__x000a__x000a_"/>
    <s v="-"/>
    <s v="-"/>
    <s v="01/02/2024_x000a_01/02/2024_x000a__x000a__x000a__x000a__x000a__x000a__x000a__x000a__x000a__x000a__x000a__x000a__x000a__x000a__x000a__x000a__x000a__x000a_"/>
    <s v="31/12/2024_x000a_31/12/2024_x000a__x000a__x000a__x000a__x000a__x000a__x000a__x000a__x000a__x000a__x000a__x000a__x000a__x000a__x000a__x000a__x000a__x000a_"/>
    <s v="- Reportar el riesgo materializado de Posibilidad de afectación económica (o presupuestal) por fallos judiciales y/o sanciones de entes de control, debido a incumplimiento legal en la aprobación del perfeccionamiento y ejecución contractual  en el informe de monitoreo a la Oficina Asesora de Planeación._x000a_- Solicitar a los funcionarios encargados de adelantar el procedimiento, la presentación de un informe en donde describan jurídicamente el alcance de la materialización del riesgo en cada caso y propongan la subsanación del mismo._x000a_- Tomar las medidas jurídicas y/o administrativas que permitan el restablecimiento de la situación generada por la materialización del riesgo._x000a__x000a__x000a__x000a__x000a__x000a__x000a_- Actualizar el riesgo Posibilidad de afectación económica (o presupuestal) por fallos judiciales y/o sanciones de entes de control, debido a incumplimiento legal en la aprobación del perfeccionamiento y ejecución contractual "/>
    <s v="- Dirección de Contratación_x000a_- Director(a) de Contratación_x000a_- Director(a) de Contratación_x000a__x000a__x000a__x000a__x000a__x000a__x000a_- Dirección de Contratación"/>
    <s v="- Reporte de monitoreo indicando la materialización del riesgo de Posibilidad de afectación económica (o presupuestal) por fallos judiciales y/o sanciones de entes de control, debido a incumplimiento legal en la aprobación del perfeccionamiento y ejecución contractual _x000a_- Solicitud radicada bajo memorando que describa jurídicamente el alcance de la materialización del riesgo en cada caso y contenga la propuesta de subsanación del mismo._x000a_- Documento de medida jurídicas y/o administrativas que permitan el restablecimiento de la situación generada por la materialización del riesgo._x000a__x000a__x000a__x000a__x000a__x000a__x000a_- Riesgo de Posibilidad de afectación económica (o presupuestal) por fallos judiciales y/o sanciones de entes de control, debido a incumplimiento legal en la aprobación del perfeccionamiento y ejecución contractual , actualizado."/>
    <d v="2023-12-06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r>
  <r>
    <x v="7"/>
    <s v="Administrar los bienes adquiridos mediante su recepción, asignación, mantenimiento, control y baja de los mismos con el fin de cubrir las necesidades de recursos físicos de las dependencias de la Secretaría General de la Alcaldía Mayor de Bogotá D.C."/>
    <s v="Inicia con el ingreso de bienes al inventario de la entidad, continúa con su asignación, aseguramiento, mantenimiento y control, termina con su clasificación y baja."/>
    <s v="Subdirector(a) de Servicios Administrativos y Jefe Oficina de Tecnologías de la Información y las Comunicaciones"/>
    <s v="Apoyo"/>
    <s v="Administrar los Inventarios de bienes de la entidad."/>
    <s v="-"/>
    <s v="-"/>
    <s v="Posibilidad de afectación reputacional por sanción de un ente de control o regulador, debido a errores (fallas o deficiencias) en la generación de la cuenta mensual de almacén con destino a la Subdirección Financiera."/>
    <x v="0"/>
    <s v="Ejecución y administración de procesos"/>
    <s v="Subdirección de Servicios Administrativos"/>
    <s v="- Dificultad en la articulación de actividades comunes a las dependencias._x000a_- Los comprobantes de ingreso y egreso de bienes y consolidados que se requieren para preparar y generar la cuenta de almacén  no son oportunos, suficientes, claros, completos o de calidad._x000a_- La información de entrada que se requiere para desarrollar las actividades no es completa o de calidad._x000a_- Omisión o incumplimiento de procedimientos para agilizar trámites._x000a__x000a__x000a__x000a__x000a__x000a_"/>
    <s v="- Fallas  en software. _x000a_- Las herramientas tecnológicas son insuficientes para atender las necesidades del proceso (Hardware: Equipos y herramientas. Software, sistemas de información aplicativos y soluciones ofimáticas es insuficiente._x000a__x000a__x000a__x000a__x000a__x000a__x000a__x000a_"/>
    <s v="- Entrega inoportuna de la cuenta mensual de almacén a la Subdirección Financiera._x000a_- Retraso en el cierre contable mensual. _x000a_- Retraso en la apertura de almacén._x000a_- Incumplimiento de términos para el reporte a la Secretaría Distrital de Hacienda._x000a__x000a__x000a__x000a__x000a__x000a_"/>
    <s v="3. Consolidar una gestión pública eficiente, a través del desarrollo de capacidades institucionales, para contribuir a la generación de valor público."/>
    <s v="- -- Ningún trámite y/o procedimiento administrativo_x000a__x000a_"/>
    <s v="- Procesos de apoyo en el Sistema de Gestión de Calidad_x000a__x000a__x000a__x000a_"/>
    <s v="Sin asociación"/>
    <s v="No aplica"/>
    <s v="Baja (2)"/>
    <n v="0.4"/>
    <s v="Leve (1)"/>
    <s v="Leve (1)"/>
    <s v="Menor (2)"/>
    <s v="Leve (1)"/>
    <s v="Menor (2)"/>
    <s v="Leve (1)"/>
    <s v="Menor (2)"/>
    <n v="0.4"/>
    <s v="Moderado"/>
    <s v="El proceso estima que el riesgo se ubica en una zona moderada, debido a que la frecuencia con la que se realizó la actividad clave asociada al riesgo se presentó 12 veces en el último año, sin embargo, ante su materialización, podrían presentarse efectos significativos, en el pago de indemnizaciones por acciones legales en los procesos disciplinarios."/>
    <s v="- 1 Actividad (1) PR-149 &quot;Cuenta mensual de almacén&quot;:  indica que el profesional o delegado de la Subdirección de Servicios Administrativos., autorizado(a) por Subdirector (a) de Servicios Administrativo, mensualmente verifica que los comprobantes firmados y escaneados hagan parte de la cuenta mensual y los consolidados generados a través del aplicativo de administración de inventarios. . La(s) fuente(s) de información utilizadas es(son) comprobante de salida 2211500-FT-303, comprobante de egreso de elementos devolutivos, 2211500-FT-501, comprobante de ingreso de elementos devolutivos y de consumo controlado FT-295, comprobante de elementos de consumo. En caso de evidenciar observaciones, desviaciones o diferencias, en la información, el técnico operativo y/o auxiliar administrativo envía correo electrónico solicitando los ajustes necesarios a los responsables de elaboración y/o aprobación de comprobantes. De lo contrario, continua el trámite para la impresión de informes de la cuenta con del fin de que sea revisada y aprobada la Cuenta Mensual de Almacén. Tipo: Preventivo Implementación: Manual_x000a_- 2 Actividad (3) PR-149 &quot;Cuenta mensual de almacén&quot;:  indica que el profesional o delegado Subdirección Financiera, autorizado(a) por Subdirector Financiero, mensualmente verifica los comprobantes escaneados y consolidados remitidos, así como de las operaciones contables no presenten diferencias. La(s) fuente(s) de información utilizadas es(son)  Memorando documentos cuenta mensual de almacén. En caso de evidenciar observaciones, desviaciones o diferencias, en la información registrada se solicitará mediante correo electrónico o memorando al funcionario o contratista el ajuste correspondiente, el cual debe ser atendido de manera prioritaria. De lo contrario, los listados de informes de la cuenta mensual de almacén son aprobados por el (la) Subdirector (a) de Servicios Administrativos con el fin de remitir a la Subdirección Financiera.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e Recursos Físicos indica que Subdirector (a) de Servicios Administrativos, autorizado(a) por Manual de Funciones y Competencias Laborales, cada vez que se identifique la materialización del riesgo revisa las diferencias presentadas en la información de la cuenta mensual de almacén, remitidas por la Subdirección Financiera. Tipo: Correctivo Implementación: Manual_x000a_- 2 El mapa de riesgos del proceso Gestión de Recursos Físicos indica que Subdirector (a) de Servicios Administrativos, autorizado(a) por Manual de Funciones y Competencias Laborales, cada vez que se identifique la materialización del riesgo solicita soporte a la ingeniera(o) desarrollador(a) del SAI - SAE para realizar las modificaciones pertinentes. Tipo: Correctivo Implementación: Manual_x000a_- 3 El mapa de riesgos del proceso Gestión de Recursos Físicos indica que Subdirector (a) de Servicios Administrativos, autorizado(a) por Manual de Funciones y Competencias Laborales, cada vez que se identifique la materialización del riesgo remite la cuenta con los ajustes requeridos.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0.16799999999999998"/>
    <s v="Leve (1)"/>
    <n v="0.16875000000000001"/>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sanción de un ente de control o regulador, debido a errores (fallas o deficiencias) en la generación de la cuenta mensual de almacén con destino a la Subdirección Financiera. en el informe de monitoreo a la Oficina Asesora de Planeación._x000a_- Revisar las diferencias presentadas en la información de la cuenta, remitidas por la Subdirección Financiera_x000a_- Solicitar soporte a la ingeniera(o) desarrollador(a) del SAI - SAE para realizar las modificaciones pertinentes. _x000a_- Remisión de la cuenta con los ajustes requeridos._x000a__x000a__x000a__x000a__x000a__x000a_- Actualizar el riesgo Posibilidad de afectación reputacional por sanción de un ente de control o regulador, debido a errores (fallas o deficiencias) en la generación de la cuenta mensual de almacén con destino a la Subdirección Financiera."/>
    <s v="- Subdirección de Servicios Administrativos_x000a_- Subdirector(a) de Servicios Administrativos_x000a_- Subdirector(a) de Servicios Administrativos_x000a_- Subdirector(a) de Servicios Administrativos_x000a__x000a__x000a__x000a__x000a__x000a_- Subdirección de Servicios Administrativos"/>
    <s v="- Reporte de monitoreo indicando la materialización del riesgo de Posibilidad de afectación reputacional por sanción de un ente de control o regulador, debido a errores (fallas o deficiencias) en la generación de la cuenta mensual de almacén con destino a la Subdirección Financiera._x000a_- Documentos revisados y escaneados en el SAI_x000a_- Correo con solicitud soporte del sistema de Información SAI a OTIC_x000a_- Documentos revisados y escaneados en el SAI_x000a__x000a__x000a__x000a__x000a__x000a_- Riesgo de Posibilidad de afectación reputacional por sanción de un ente de control o regulador, debido a errores (fallas o deficiencias) en la generación de la cuenta mensual de almacén con destino a la Subdirección Financiera., actualizado."/>
    <d v="2023-12-07T00:00:00"/>
    <s v="_x000a_Análisis antes de controles_x000a__x000a__x000a_"/>
    <s v="Se ajustó el número de veces que se ejecutó la actividad clave asociada al riesgo, en el periodo de un (1) año."/>
    <m/>
    <m/>
    <m/>
    <m/>
    <m/>
    <m/>
    <m/>
    <m/>
    <m/>
    <m/>
    <m/>
    <m/>
    <m/>
    <m/>
    <m/>
    <m/>
    <m/>
    <m/>
    <m/>
    <m/>
    <m/>
    <m/>
    <m/>
    <m/>
    <m/>
    <m/>
    <m/>
    <m/>
    <m/>
    <m/>
    <m/>
    <m/>
    <m/>
  </r>
  <r>
    <x v="7"/>
    <s v="Administrar los bienes adquiridos mediante su recepción, asignación, mantenimiento, control y baja de los mismos con el fin de cubrir las necesidades de recursos físicos de las dependencias de la Secretaría General de la Alcaldía Mayor de Bogotá D.C."/>
    <s v="Inicia con el ingreso de bienes al inventario de la entidad, continúa con su asignación, aseguramiento, mantenimiento y control, termina con su clasificación y baja."/>
    <s v="Subdirector(a) de Servicios Administrativos y Jefe Oficina de Tecnologías de la Información y las Comunicaciones"/>
    <s v="Apoyo"/>
    <s v="Administrar los Inventarios de bienes de la entidad "/>
    <s v="-"/>
    <s v="-"/>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x v="1"/>
    <s v="Fraude interno"/>
    <s v="Subdirección de Servicios Administrativos"/>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Pérdida o hurto de bienes muebles._x000a_- Sanción por parte del ente de control u otro ente regulador._x000a_- Interrupción de operaciones internas de un (1) día._x000a_- Bienes sin cubrimiento de pólizas._x000a_- Ingreso de bienes con características diferentes a las contratadas._x000a_- Pérdida de la imagen o credibilidad institucional._x000a_- Investigaciones disciplinarias, fiscales y/o penales.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Sin asociación"/>
    <s v="No aplica"/>
    <s v="Muy baja (1)"/>
    <n v="0.2"/>
    <s v="Leve (1)"/>
    <s v="Leve (1)"/>
    <s v="Menor (2)"/>
    <s v="Leve (1)"/>
    <s v="Menor (2)"/>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Actividad (4) PR-148 &quot;Ingreso o entrada de bienes&quot;: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s actividad del procedimiento diligenciando el formato Recepción  de Bienes en Bodega o en Sitio 4233100-FT-1129 y/o Entrega de Insumos y/o materias Primas por terceros 4233100-FT-1173 (cuando aplique). Tipo: Preventivo Implementación: Manual_x000a_- 2 Actividad (7) PR-148 &quot;Ingreso o entrada de bienes&quot;:  indica que El auxiliar Administrativo y/o Profesional Universitario y/o Técnico Operativo , autorizado(a) por El (la) Subdirector (a) de Servicios Administrativos , cada vez que se requiera  verifica, revisa, coteja que se cumpla el soporte documental.  .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 Tipo: Preventivo Implementación: Manual_x000a_- 3 Actividad (8) PR-148 &quot;Ingreso o entrada de bienes&quot;: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_x000a_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En caso contrario, se archivan los registros correspondientes como evidencia del paqueteo del bien. Tipo: Detectivo Implementación: Manual_x000a_- 4 Actividad (9) PR-236 &quot;Egreso o salida definitiva de bienes&quot;:  indica que El profesional especializado , autorizado(a) por el (la) Subdirector(a) de servicios administrativos , cada vez que se requiera coordinará la organización de los listados de acuerdo con los lineamientos mencionados según &quot;Listado de Elementos Para Baja&quot;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 Tipo: Detectivo Implementación: Manual_x000a_- 5 Actividad (12) PR-236 &quot;Egreso o salida definitiva de bienes&quot;: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  Tipo: Preventivo Implementación: Manual_x000a_- 6 Actividad (28) PR-236 &quot;Egreso o salida definitiva de bienes&quot;:  indica que Profesional universitario y/o, Técnico Administrativo y/o, Técnico Operativo y/o, Auxiliar Administrativo y/o contratista ,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  Tipo: Detectivo Implementación: Manual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Detectivo_x000a_- Detectivo_x000a_- Preventivo_x000a_- Detectivo_x000a__x000a__x000a__x000a__x000a__x000a__x000a__x000a__x000a__x000a__x000a__x000a__x000a__x000a_"/>
    <s v="25%_x000a_25%_x000a_15%_x000a_15%_x000a_2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30%_x000a_30%_x000a_40%_x000a_30%_x000a__x000a__x000a__x000a__x000a__x000a__x000a__x000a__x000a__x000a__x000a__x000a__x000a__x000a_"/>
    <s v="- 1 El mapa de riesgos del proceso Gestión de Recursos Físicos indica que Subdirector (a) de Servicios Administrativos, autorizado(a) por Manual de Funciones y Competencias Laborales, cada vez que se identifique la materialización del riesgo revisa las inconsistencias presentadas.. Tipo: Correctivo Implementación: Manual_x000a_- 2 El mapa de riesgos del proceso Gestión de Recursos Físicos indica que Subdirector (a) de Servicios Administrativos, autorizado(a) por Manual de Funciones y Competencias Laborales, cada vez que se identifique la materialización del riesgo realiza reporte al responsable del proceso. Tipo: Correctivo Implementación: Manual_x000a_- 3 El mapa de riesgos del proceso Gestión de Recursos Físicos indica que Subdirector (a) de Servicios Administrativos, autorizado(a) por Manual de Funciones y Competencias Laborales, cada vez que se identifique la materialización del riesgo realiza las gestiones pertinentes para corregir las inconsistencias presentadas.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48176E-2"/>
    <s v="Mayor (4)"/>
    <n v="0.8"/>
    <s v="Alto"/>
    <s v="El proceso estima que el riesgo se ubica en una zona alta, debido a que los controles establecidos son los adecuados y la calificación de los criterios es satisfactoria, ubicando el riesgo en la escala de probabilidad muy baja, y ante su materialización, podrían disminuirse los efectos, aplicando las acciones de contingencia, sin embargo, el impacto no disminuye en riesgos de corrupción."/>
    <s v="Reducir"/>
    <s v="- Actualizar el procedimiento PR-148 Ingreso o entrada de bienes con respecto a la revisión de controles definidos y condiciones generales del documento._x000a__x000a__x000a__x000a__x000a__x000a__x000a__x000a__x000a__x000a__x000a__x000a__x000a__x000a__x000a__x000a__x000a__x000a__x000a_"/>
    <s v="- Subdirector (a) de Servicios Administrativos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0/06/2024_x000a__x000a__x000a__x000a__x000a__x000a__x000a__x000a__x000a__x000a__x000a__x000a__x000a__x000a__x000a__x000a__x000a__x000a__x000a_"/>
    <s v="-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_x000a_- Revisar las inconsistencias presentadas._x000a_- Realizar el reporte al responsable del proceso._x000a_- Realizar las gestiones pertinentes para corregir las inconsistencias presentadas._x000a__x000a__x000a__x000a__x000a__x000a_- Actualizar el riesgo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 Subdirección de Servicios Administrativos_x000a_- Subdirector(a) de Servicios Administrativos_x000a_- Subdirector(a) de Servicios Administrativos_x000a_- Subdirector(a) de Servicios Administrativos_x000a__x000a__x000a__x000a__x000a__x000a_- Subdirección de Servicios Administrativos"/>
    <s v="-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_x000a_- Evidencia de reunión o acta de revisión._x000a_- Reporte de inconsistencias_x000a_- Documentos con las gestiones efectuadas._x000a__x000a__x000a__x000a__x000a__x000a_- Riesg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ctualizado."/>
    <d v="2023-12-07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r>
  <r>
    <x v="7"/>
    <s v="Administrar los bienes adquiridos mediante su recepción, asignación, mantenimiento, control y baja de los mismos con el fin de cubrir las necesidades de recursos físicos de las dependencias de la Secretaría General de la Alcaldía Mayor de Bogotá D.C."/>
    <s v="Inicia con el ingreso de bienes al inventario de la entidad, continúa con su asignación, aseguramiento, mantenimiento y control, termina con su clasificación y baja."/>
    <s v="Subdirector(a) de Servicios Administrativos y Jefe Oficina de Tecnologías de la Información y las Comunicaciones"/>
    <s v="Apoyo"/>
    <s v="Administrar los Inventarios de bienes de la entidad"/>
    <s v="-"/>
    <s v="-"/>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x v="1"/>
    <s v="Fraude interno"/>
    <s v="Subdirección de Servicios Administrativos"/>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Desviación de recursos públicos._x000a_- Detrimento patrimonial._x000a_- Investigaciones disciplinarias, fiscales y/o penales._x000a_- Pérdida de la imagen o credibilidad institucional._x000a_- Inoportunidad para la correcta investigación de posibles hechos de corrupción._x000a_- Inoportunidad para reporte a las aseguradoras._x000a__x000a__x000a__x000a_"/>
    <s v="3. Consolidar una gestión pública eficiente, a través del desarrollo de capacidades institucionales, para contribuir a la generación de valor público."/>
    <s v="- -- Ningún trámite y/o procedimiento administrativo_x000a__x000a_"/>
    <s v="- Procesos de apoyo en el Sistema de Gestión de Calidad_x000a__x000a__x000a__x000a_"/>
    <s v="Sin asociación"/>
    <s v="No aplica"/>
    <s v="Muy baja (1)"/>
    <n v="0.2"/>
    <s v="Leve (1)"/>
    <s v="Leve (1)"/>
    <s v="Menor (2)"/>
    <s v="Leve (1)"/>
    <s v="Menor (2)"/>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Actividad (7) PR-235 &quot;Control y Seguimiento de Bienes&quot;: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 Tipo: Preventivo Implementación: Manual_x000a_- 2 Actividad (12) PR-235 &quot;Control y Seguimiento de Bienes&quot;: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quot;Informe de Cierre Preliminar de Toma Física de Inventarios&quot; dentro de los 30 días calendario siguientes, para la toma de decisiones según sea el caso y se envía al (la) Subdirector (a) de Servicios Administrativos dejando como evidencia correo electrónico del envío. Tipo: Detectivo Implementación: Manual_x000a_- 3 Actividad (17) PR-235 &quot;Control y Seguimiento de Bienes&quot;: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 Tipo: Preventivo Implementación: Manual_x000a_- 4 Actividad (18) PR-235 &quot;Control y Seguimiento de Bienes&quot;: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 Tipo: Preventivo Implementación: Manual_x000a_- 5 Actividad (24) PR-235 &quot;Control y Seguimiento de Bienes&quot;: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 Tipo: Detec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Detectivo_x000a_- Preventivo_x000a_- Preventivo_x000a_- Detectivo_x000a__x000a__x000a__x000a__x000a__x000a__x000a__x000a__x000a__x000a__x000a__x000a__x000a__x000a__x000a_"/>
    <s v="25%_x000a_1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30%_x000a_40%_x000a_40%_x000a_30%_x000a__x000a__x000a__x000a__x000a__x000a__x000a__x000a__x000a__x000a__x000a__x000a__x000a__x000a__x000a_"/>
    <s v="- 1 El mapa de riesgos del proceso Gestión de Recursos Físicos indica que Subdirector (a) de Servicios Administrativos, autorizado(a) por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Tipo: Correctivo Implementación: Manual_x000a_- 2 El mapa de riesgos del proceso Gestión de Recursos Físicos indica que Subdirector (a) de Servicios Administrativos, autorizado(a) por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1167999999999999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Actualizar los procedimientos PR-235 Control y Seguimiento con respecto a los controles definidos y las condiciones generales del documento._x000a__x000a__x000a__x000a__x000a__x000a__x000a__x000a__x000a__x000a__x000a__x000a__x000a__x000a__x000a__x000a__x000a__x000a__x000a_"/>
    <s v="- Subdirector (a) de Servicios Administrativos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0/06/2024_x000a__x000a__x000a__x000a__x000a__x000a__x000a__x000a__x000a__x000a__x000a__x000a__x000a__x000a__x000a__x000a__x000a__x000a__x000a_"/>
    <s v="-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_x000a_-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_x000a_- Solicitar informe con modo, tiempo y lugar de los hechos relacionados con el presunto desvío de recursos físicos._x000a__x000a__x000a__x000a__x000a__x000a__x000a_- Actualizar el riesgo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 Subdirección de Servicios Administrativos_x000a_- Subdirector(a) de Servicios Administrativos_x000a_- Subdirector(a) de Servicios Administrativos_x000a__x000a__x000a__x000a__x000a__x000a__x000a_- Subdirección de Servicios Administrativos"/>
    <s v="-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_x000a_- Informe de los hechos enviado mediante memorando o correo electrónico a la Oficina de Control Interno Disciplinario y Subsecretaría Corporativa._x000a_- Informe de los hechos _x000a__x000a__x000a__x000a__x000a__x000a__x000a_- Riesg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ctualizado."/>
    <d v="2023-12-07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r>
  <r>
    <x v="7"/>
    <s v="Administrar los bienes adquiridos mediante su recepción, asignación, mantenimiento, control y baja de los mismos con el fin de cubrir las necesidades de recursos físicos de las dependencias de la Secretaría General de la Alcaldía Mayor de Bogotá D.C."/>
    <s v="Inicia con el ingreso de bienes al inventario de la entidad, continúa con su asignación, aseguramiento, mantenimiento y control, termina con su clasificación y baja."/>
    <s v="Subdirector(a) de Servicios Administrativos y Jefe Oficina de Tecnologías de la Información y las Comunicaciones"/>
    <s v="Apoyo"/>
    <s v="Gestionar el mantenimiento de bienes muebles e inmuebles_x000a_Fase (componente): Sedes adecuadas."/>
    <s v="-"/>
    <s v="-"/>
    <s v="Posibilidad de afectación reputacional por ausencia o retrasos  en los mantenimientos de las edificaciones, maquinaria y equipos de la Entidad, debido a decisiones erróneas o no acertadas en la priorización para su intervención"/>
    <x v="0"/>
    <s v="Ejecución y administración de procesos"/>
    <s v="Subdirección de Servicios Administrativos"/>
    <s v="- Dificultades en el  seguimiento  frente al estado de avance de los contratos de mantenimiento suscritos y en ejecución, pertenecientes al proceso._x000a_- Inadecuada planeación para el mantenimiento_x000a_- Alta rotación de personal y dificultades en la transferencia de conocimiento entre los servidores y/o contratistas que participan en el proceso, en virtud de vinculación, retiro o reasignación de roles._x000a_- Se requiere revisar, ajustar, simplificar actividades y reasignar labores internas, en la información documentada del proceso._x000a__x000a__x000a__x000a__x000a__x000a_"/>
    <s v="- Riesgos de daño a la infraestructura física de la entidad por situaciones de orden público y/o desastres naturales._x000a_- Falta de recursos que podría darse por los recortes presupuestales que influiría notablemente en la sostenibilidad del proceso._x000a_- Los clientes pueden realizar solicitudes fuera del alcance del proceso y hacer evaluaciones subjetivas._x000a__x000a__x000a__x000a__x000a__x000a__x000a_"/>
    <s v="- Detrimento patrimonial_x000a_- Insatisfacción por parte de los usuarios interno y externos_x000a_- Pérdida de confianza por parte de los usuarios internos y externos_x000a_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16. Paz, justicia e instituciones sólidas"/>
    <s v="7873 Fortalecimiento de la capacidad institucional de la Secretaría General"/>
    <s v="Alta (4)"/>
    <n v="0.8"/>
    <s v="Menor (2)"/>
    <s v="Mayor (4)"/>
    <s v="Menor (2)"/>
    <s v="Moderado (3)"/>
    <s v="Moderado (3)"/>
    <s v="Menor (2)"/>
    <s v="Mayor (4)"/>
    <n v="0.8"/>
    <s v="Alto"/>
    <s v="El proceso estima que el riesgo se ubica en una zona alta, debido a que la frecuencia con la que se realizó la actividad clave asociada al riesgo se presentó 1457 veces en el último año, sin embargo, ante su materialización, podrían presentarse efectos significativos, en el pago de indemnizaciones por acciones legales en los procesos disciplinarios."/>
    <s v="- 1 El procedimiento 2211500-PR-154 &quot;Mantenimiento de las Edificaciones&quot;: indica que el(la) Director(a) Administrativo(a) y Financiero(a) o el (la) Subdirector(a) de Servicios Administrativos , autorizado(a) por el Decreto 140 de 2021, semestralmente  revisa y aprueba la propuesta de la priorización de mantenimiento integral, teniendo en cuenta: Ficha de Identificación y descripción de las condiciones físicas de la infraestructura 42313100-FT-1193 de cada sede, la criticidad técnica y los compromisos misionales de la Entidad. La(s) fuente(s) de información utilizadas es(son)  los lineamientos señalados en condiciones generales del procedimiento. En caso de evidenciar observaciones, desviaciones o diferencias, se debe ajustar la priorización inicial. De lo contrario, se formaliza por medio del Evidencia Reunión 2213100-FT-449 Priorización sedes a intervenir. Tipo: Preventivo Implementación: Manual_x000a_- 2 El procedimiento 2211500-PR-154 &quot;Mantenimiento de las Edificaciones&quot;: indica que el profesional o técnico encargado del sistema  de Gestión de Servicios , autorizado(a) por el(la) Director(a) Administrativo(a) y Financiero(a), cada vez que se reciba una solicitud de mantenimiento puntual verifica que la solicitud de mantenimiento cumpla con los parámetros establecidos, determina la subcategoría del mantenimiento puntual a realizar y asigna la solicitud al Profesional de Zona encargado de la sede. La(s) fuente(s) de información utilizadas es(son)  los lineamientos señalados en condiciones generales del procedimiento. En caso de evidenciar observaciones, desviaciones o diferencias, y que la solicitud no corresponda a mantenimiento puntual , asigna la solicitud en el sistema de Gestión de Servicios al responsable de gestionarla y finaliza el procedimiento, cuando la solicitud no sea clara o no esté completa se contacta al usuario para ajustar o incluir la información. De lo contrario, registra la conformidad de la solicitud en el Sistema  de Gestión de Servicio.  Tipo: Preventivo Implementación: Manual_x000a_- 3 El procedimiento 2211500-PR-154 &quot;Mantenimiento de las Edificaciones&quot;: indica que el  Profesional de Zona, autorizado(a) por el(la) Director(a) Administrativo(a) y Financiero(a) o el (la) Subdirector(a) de Servicios Administrativos, cada vez que se reciba una solicitud de mantenimiento puntual realiza la visita de verificación del alcance del mantenimiento puntual a la sede a intervenir. La(s) fuente(s) de información utilizadas es(son) la solicitud recibida en el Sistema de Gestión de Servicios. En caso de evidenciar observaciones, desviaciones o diferencias, el Profesional de Zona cuando se trate de  mantenimiento Integral o mediante contrato de obra, modifica el tipo de intervención y cambia el estado a “No resuelta” en el Sistema de Gestión de Servicios; cuando se trate de solicitudes de otras categorías asigna la solicitud al responsable de gestionarla en el Sistema de Gestión de Servicios. De lo contrario, se registra en el Sistema de Gestión de Servicios. Tipo: Preventivo Implementación: Manual_x000a_- 4 El procedimiento 4233100-PR-379 &quot;Mantenimiento de maquinaria y equipos&quot; indica que el profesional de la Dirección Administrativa y Financiera, autorizado(a) por el Director Administrativo y Financiero, cada vez que se reciba una solicitud de intervención  verifica que la solicitud corresponda al mantenimiento de maquinaria y equipos y que cumpla con los parámetro establecidos . La(s) fuente(s) de información utilizadas es(son)  los lineamientos señalados en condiciones generales del procedimiento. En caso de evidenciar observaciones, desviaciones o diferencias, asigna la solicitud en el Sistema de Gestión de Servicios al responsable de gestionarla o se contacta con el usuario para ajustar o incluir en el Sistema de Gestión de Servicios. De lo contrario, registra la conformidad de la solicitud. Tipo: Preventivo Implementación: Manual_x000a_- 5 El procedimiento 2211500-PR-154 &quot;Mantenimiento de las Edificaciones&quot;: indica que el  Profesional de Zona, autorizado(a) por el(la) Director(a) Administrativo(a) y Financiero(a) o el (la) Subdirector(a) de Servicios Administrativos, cada vez que finalice el mantenimiento integral revisa el mantenimiento ejecutado conforme con lo estipulado en la Ficha Descriptiva Antes - Mantenimiento Integral 4233100-FT-1004. La(s) fuente(s) de información utilizadas es(son)  la Ficha Descriptiva Antes - Mantenimiento Integral 4233100-FT-1004. En caso de evidenciar observaciones, desviaciones o diferencias, las registra en la Bitácora de obra para sus respectivos ajustes. De lo contrario, se firmará el Recibo a Satisfacción 4233100-FT-1192. Tipo: Detectivo Implementación: Manual_x000a_- 6 El procedimiento 2211500-PR-154 &quot;Mantenimiento de las Edificaciones&quot;: indica que el  Profesional de Zona, autorizado(a) por el(la) Director(a) Administrativo(a) y Financiero(a) o el (la) Subdirector(a) de Servicios Administrativos, cada vez que finalice el mantenimiento puntual revisa el mantenimiento ejecutado conforme con la solicitud y el alcance en el Sistema de Gestión de Servicios. La(s) fuente(s) de información utilizadas es(son) la solicitud en el Sistema de Gestión de Servicios. En caso de evidenciar observaciones, desviaciones o diferencias, registra en la Bitácora de obra para sus respectivos ajustes. De lo contrario, registra la solución anexando registro fotográfico del mantenimiento realizado en el Sistema de Gestión de Servicios, cambiando el estado de la solicitud a “Resuelto” y se realiza el cierre. Tipo: Detectivo Implementación: Manual_x000a_- 7 El procedimiento 4233100-PR-379 &quot;Mantenimiento de maquinaria y equipos&quot; indica que el profesional, autorizado(a) por el Subdirector de Servicios Administrativos, cada vez que se realice un mantenimiento preventivo  revisa que el mantenimiento ejecutado cumpla con lo establecido en el cronograma. La(s) fuente(s) de información utilizadas es(son) el cronograma de mantenimiento preventivo. En caso de evidenciar observaciones, desviaciones o diferencias, solicita por correo electrónico los ajustes pertinentes al contratista. De lo contrario, recibe a satisfacción el Reporte de visita técnica de intervención. Tipo: Detectivo Implementación: Manual_x000a_- 8 El procedimiento 4233100-PR-379 &quot;Mantenimiento de maquinaria y equipos&quot; indica que el profesional, autorizado(a) por el Subdirector de Servicios Administrativos, cada vez que finalice la intervención correctiva revisa el mantenimiento ejecutado. La(s) fuente(s) de información utilizadas es(son) la solicitud en el Sistema de Gestión de Servicios. En caso de evidenciar observaciones, desviaciones o diferencias, solicita los ajustes pertinentes al contratista. De lo contrario, registra la solución en el Sistema de Gestión de Servicios , quedando la solicitud en estado &quot;Resuelto&quot;. Tipo: Detectivo Implementación: Manual_x000a__x000a__x000a__x000a__x000a__x000a__x000a__x000a__x000a__x000a__x000a__x000a_"/>
    <s v="- Documentado_x000a_- Documentado_x000a_- Documentado_x000a_- Documentado_x000a_- Documentado_x000a_- Documentado_x000a_- Documentado_x000a_- Documentado_x000a__x000a__x000a__x000a__x000a__x000a__x000a__x000a__x000a__x000a__x000a__x000a_"/>
    <s v="- Continua_x000a_- Continua_x000a_- Continua_x000a_- Continua_x000a_- Continua_x000a_- Continua_x000a_- Continua_x000a_- Continua_x000a__x000a__x000a__x000a__x000a__x000a__x000a__x000a__x000a__x000a__x000a__x000a_"/>
    <s v="- Con registro_x000a_- Con registro_x000a_- Con registro_x000a_- Con registro_x000a_- Con registro_x000a_- Con registro_x000a_- Con registro_x000a_- Con registro_x000a__x000a__x000a__x000a__x000a__x000a__x000a__x000a__x000a__x000a__x000a__x000a_"/>
    <s v="- Preventivo_x000a_- Preventivo_x000a_- Preventivo_x000a_- Preventivo_x000a_- Detectivo_x000a_- Detectivo_x000a_- Detectivo_x000a_- Detectivo_x000a__x000a__x000a__x000a__x000a__x000a__x000a__x000a__x000a__x000a__x000a__x000a_"/>
    <s v="25%_x000a_25%_x000a_25%_x000a_25%_x000a_15%_x000a_15%_x000a_15%_x000a_15%_x000a__x000a__x000a__x000a__x000a__x000a__x000a__x000a__x000a__x000a__x000a__x000a_"/>
    <s v="- Manual_x000a_- Manual_x000a_- Manual_x000a_- Manual_x000a_- Manual_x000a_- Manual_x000a_- Manual_x000a_- Manual_x000a__x000a__x000a__x000a__x000a__x000a__x000a__x000a__x000a__x000a__x000a__x000a_"/>
    <s v="15%_x000a_15%_x000a_15%_x000a_15%_x000a_15%_x000a_15%_x000a_15%_x000a_15%_x000a__x000a__x000a__x000a__x000a__x000a__x000a__x000a__x000a__x000a__x000a__x000a_"/>
    <s v="40%_x000a_40%_x000a_40%_x000a_40%_x000a_30%_x000a_30%_x000a_30%_x000a_30%_x000a__x000a__x000a__x000a__x000a__x000a__x000a__x000a__x000a__x000a__x000a__x000a_"/>
    <s v="- 1 El mapa de riesgos del proceso Gestión de Servicios Administrativos indica que profesional de la Dirección Administrativa y Financiera, autorizado(a) por Director(a) Administrativo y Financiero o Subdirector(a)  de Servicios Administrativos, cada vez que se identifique la materialización del riesgo, reformula la priorización  de los mantenimientos de las edificaciones, maquinaria y equipos. Tipo: Correctivo Implementación: Manual_x000a_- 2 El mapa de riesgos del proceso Gestión de Servicios Administrativos indica que profesional de la Dirección Administrativa y Financiera, autorizado(a) por Director(a) Administrativo y Financiero o Subdirector(a)  de Servicios Administrativos, cada vez que se identifique la materialización del riesgo, prioriza los servicios no ejecutados de acuerdo a la criticidad del incumplimiento, ajusta las actividades de los mantenimientos para realizarlos en el menor tiempo posible.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4893567999999998E-2"/>
    <s v="Moderado (3)"/>
    <n v="0.45000000000000007"/>
    <s v="Moderado"/>
    <s v="El proceso estima que el riesgo se ubica en una zona moderada, debido a que los controles establecidos son los adecuados y la calificación de los criterios es satisfactoria, ubicando el riesgo en la escala de probabilidad mas baja, y ante su materialización, podrían disminuirse los efectos, aplicando las acciones de contingencia."/>
    <s v="Reducir"/>
    <s v="- Actualizar el procedimiento PR-379 Mantenimiento de Equipos con respecto condiciones generales y revisión de controles definidos del documento._x000a__x000a__x000a__x000a__x000a__x000a__x000a__x000a__x000a__x000a__x000a__x000a__x000a__x000a__x000a__x000a__x000a__x000a__x000a_"/>
    <s v="- Subdirector (a) de Servicios Administrativos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0/06/2024_x000a__x000a__x000a__x000a__x000a__x000a__x000a__x000a__x000a__x000a__x000a__x000a__x000a__x000a__x000a__x000a__x000a__x000a__x000a_"/>
    <s v="- Reportar el riesgo materializado de Posibilidad de afectación reputacional por ausencia o retrasos  en los mantenimientos de las edificaciones, maquinaria y equipos de la Entidad, debido a decisiones erróneas o no acertadas en la priorización para su intervención en el informe de monitoreo a la Oficina Asesora de Planeación._x000a_- Reformular la priorización  de los mantenimientos de las edificaciones, maquinaria y equipos_x000a_- Priorizar los servicios no ejecutados de acuerdo a la criticidad del incumplimiento ajustando las actividades de los mantenimientos para realizarlos en el menor tiempo posible_x000a__x000a__x000a__x000a__x000a__x000a__x000a_- Actualizar el riesgo Posibilidad de afectación reputacional por ausencia o retrasos  en los mantenimientos de las edificaciones, maquinaria y equipos de la Entidad, debido a decisiones erróneas o no acertadas en la priorización para su intervención"/>
    <s v="- Subdirección de Servicios Administrativos_x000a_- Profesional de la Dirección Administrativa y Financiera, Director(a) Administrativo y Financiero o Subdirector(a)  de Servicios Administrativos_x000a_- Profesional de la Dirección Administrativa y Financiera, Director(a) Administrativo y Financiero o Subdirector(a)  de Servicios Administrativos_x000a__x000a__x000a__x000a__x000a__x000a__x000a_- Subdirección de Servicios Administrativos"/>
    <s v="- Reporte de monitoreo indicando la materialización del riesgo de Posibilidad de afectación reputacional por ausencia o retrasos  en los mantenimientos de las edificaciones, maquinaria y equipos de la Entidad, debido a decisiones erróneas o no acertadas en la priorización para su intervención_x000a_- Acta de reunión o evidencia de reunión con las inconsistencias identificadas_x000a_- Para el caso de edificaciones se realiza una Priorización de mantenimiento integral y para el mantenimiento puntual el Sistema de Gestión de Servicios. En caso de mantenimiento de maquinaria y equipos queda correo electrónico de ajuste de actividades._x000a__x000a__x000a__x000a__x000a__x000a__x000a_- Riesgo de Posibilidad de afectación reputacional por ausencia o retrasos  en los mantenimientos de las edificaciones, maquinaria y equipos de la Entidad, debido a decisiones erróneas o no acertadas en la priorización para su intervención, actualizado."/>
    <d v="2023-12-07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r>
  <r>
    <x v="7"/>
    <s v="Administrar los bienes adquiridos mediante su recepción, asignación, mantenimiento, control y baja de los mismos con el fin de cubrir las necesidades de recursos físicos de las dependencias de la Secretaría General de la Alcaldía Mayor de Bogotá D.C."/>
    <s v="Inicia con el ingreso de bienes al inventario de la entidad, continúa con su asignación, aseguramiento, mantenimiento y control, termina con su clasificación y baja."/>
    <s v="Subdirector(a) de Servicios Administrativos y Jefe Oficina de Tecnologías de la Información y las Comunicaciones"/>
    <s v="Apoyo"/>
    <s v="Ejecutar tareas del mantenimiento de la infraestructura tecnológica. _x000a_Fase (actividad): Actualizar y ampliar los servicios tecnológicos de la Secretaria General y Optimizar sistemas de información y de gestión de datos de la Secretaria General"/>
    <s v="-"/>
    <s v="-"/>
    <s v="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
    <x v="0"/>
    <s v="Fallas tecnológicas"/>
    <s v="Oficina de Tecnologías de la Información y las Comunicaciones"/>
    <s v="- Fallas de conectividad e interoperabilidad. _x000a_- Fallos y caídas del servidor que soporta la plataforma LMS._x000a_- Obsolescencia tecnológica._x000a_- Falta de Coherencia entre lo documentado en los procesos y la ejecución.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a__x000a__x000a__x000a__x000a__x000a_"/>
    <s v="- Altos costos de la tecnología.  _x000a_- Fenómenos naturales o climáticos que pongan en riesgo la infraestructura, continuidad de prestación de servicios de la entidad, confidencialidad, integridad y disponibilidad de la información. _x000a__x000a__x000a__x000a__x000a__x000a__x000a__x000a_"/>
    <s v="- Falla en los equipos de computo que soportan la información de misión critica de la entidad, que podría causar pérdida de información._x000a_- Interrupción en la prestación de servicios tecnológicos y de atención a la ciudadanía. _x000a_- Daños o destrucción de activos que afectan el patrimonio de la Entidad._x000a_- Quejas o reclamos por parte de los usuarios.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9. Industria, innovación e infraestructura"/>
    <s v="7872 Transformación digital y gestión TIC"/>
    <s v="Muy baja (1)"/>
    <n v="0.2"/>
    <s v="Leve (1)"/>
    <s v="Menor (2)"/>
    <s v="Leve (1)"/>
    <s v="Leve (1)"/>
    <s v="Leve (1)"/>
    <s v="Leve (1)"/>
    <s v="Menor (2)"/>
    <n v="0.4"/>
    <s v="Bajo"/>
    <s v="El proceso estima que el riesgo se ubica en una zona baja, debido a que la frecuencia con la que se realizó la actividad clave asociada al riesgo se presentó 1 vez en el último año, sin embargo, ante su materialización, podrían presentarse efectos significativos, en el pago de indemnizaciones por acciones legales en los procesos disciplinarios."/>
    <s v="- 1  El procedimiento 2213200-PR-104_x0009_Mantenimiento de la Infraestructura Tecnológica PC#6 indica que Profesional de la Oficina TIC asignado, autorizado(a) por Jefe de la Oficina de Tecnologías de la información y las comunicaciones, Cada vez que se ejecute el mantenimiento_x0009_verifica el cronograma acordado y formato entregado por el proveedor con las actividades realizadas. La(s) fuente(s) de información utilizadas es(son) Formato 2213200-FT259 Mantenimiento preventivo o reporte del proveedor. El Sistema de Gestión de Servicios (Mantenimientos no programados) y Cronograma de mantenimientos acordado. En caso de evidenciar observaciones, desviaciones o diferencias, en la ejecución de los controles se remitirá vía correo electrónico informe resultado actividades ejecutadas al proveedor con el fin de que se tengan en cuenta las observaciones y/o respectivos ajustes en las actividades que se ejecutan durante los mantenimientos. En caso de que el proveedor no atienda las observaciones y/o respectivos ajustes a tener en cuenta se enviará un memorando electrónico por la Oficina TIC reiterando esta información, generando alarmas tempranas en la ejecución del contrato. De lo contrario, se recibe a satisfacción el mantenimiento ejecutado. Tipo: Preventivo Implementación: Manual_x000a_- 2  El procedimiento 2213200-PR-104_x0009_Mantenimiento de la Infraestructura Tecnológica PC#6 indica que Profesional de la Oficina TIC asignado, autorizado(a) por Jefe de la Oficina de Tecnologías de la información y las comunicaciones, Cada vez que se ejecute el mantenimiento_x0009_verifica el cronograma acordado y formato entregado por el proveedor con las actividades realizadas. La(s) fuente(s) de información utilizadas es(son) Formato 2213200-FT259 Mantenimiento preventivo o reporte del proveedor. El Sistema de Gestión de Servicios (Mantenimientos no programados) y Cronograma de mantenimientos acordado. En caso de evidenciar observaciones, desviaciones o diferencias, en la ejecución de los controles se remitirá vía correo electrónico informe resultado actividades ejecutadas al proveedor con el fin de que se tengan en cuenta las observaciones y/o respectivos ajustes en las actividades que se ejecutan durante los mantenimientos. En caso de que el proveedor no atienda las observaciones y/o respectivos ajustes a tener en cuenta se enviará un memorando electrónico por la Oficina TIC reiterando esta información, generando alarmas tempranas en la ejecución del contrato. De lo contrario, se recibe a satisfacción el mantenimiento ejecutado.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estión de Recursos Físicos indica que el Jefe de la Oficina TIC's, autorizado(a) por el Manual de especifico de funciones y competencias laborales, cada vez que se identifique la materialización de un riesgo activa el plan de contingencia conforme a las fases establecidas en el Plan de Contingencia TI de la Secretaría General de la Alcaldía Mayor de Bogotá -4204000-OT-020.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8.3999999999999991E-2"/>
    <s v="Menor (2)"/>
    <n v="0.30000000000000004"/>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en el informe de monitoreo a la Oficina Asesora de Planeación._x000a_- Se activa el plan de contingencia conforme a las fases establecidas en el Plan de Contingencia TI de la Secretaría General de la Alcaldía Mayor de Bogotá -4204000-OT-020_x000a__x000a__x000a__x000a__x000a__x000a__x000a__x000a_- Actualizar el riesgo 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
    <s v="- Oficina de Tecnologías de la Información y las Comunicaciones_x000a_- Jefe Oficina de Tecnologías de la Información y las Comunicaciones_x000a__x000a__x000a__x000a__x000a__x000a__x000a__x000a_- Oficina de Tecnologías de la Información y las Comunicaciones"/>
    <s v="- Reporte de monitoreo indicando la materialización del riesgo de 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_x000a_-  Documentación y soportes del proceso de contingencia_x000a__x000a__x000a__x000a__x000a__x000a__x000a__x000a_- Riesgo de 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 actualizado."/>
    <d v="2023-12-07T00:00:00"/>
    <s v="_x000a_Análisis antes de controles_x000a__x000a__x000a_"/>
    <s v="Se ajustó el número de veces que se ejecutó la actividad clave asociada al riesgo, en el periodo de un (1) año."/>
    <m/>
    <m/>
    <m/>
    <m/>
    <m/>
    <m/>
    <m/>
    <m/>
    <m/>
    <m/>
    <m/>
    <m/>
    <m/>
    <m/>
    <m/>
    <m/>
    <m/>
    <m/>
    <m/>
    <m/>
    <m/>
    <m/>
    <m/>
    <m/>
    <m/>
    <m/>
    <m/>
    <m/>
    <m/>
    <m/>
    <m/>
    <m/>
    <m/>
  </r>
  <r>
    <x v="8"/>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Jefe Oficina de Tecnologías de la Información y las Comunicaciones"/>
    <s v="Apoyo"/>
    <s v="Manejar y controlar los recursos de la caja menor"/>
    <s v="-"/>
    <s v="-"/>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x v="1"/>
    <s v="Fraude interno"/>
    <s v="Subdirección de Servicios Administrativos"/>
    <s v="- Manipulación de la caja menor por personal no autorizado._x000a_- Falta de integridad del funcionario encargado del manejo de caja menor._x000a_- Intereses personales._x000a_- Abuso de poder._x000a_- Incumplimiento del Manual para el manejo y control de cajas menores_x000a__x000a__x000a__x000a__x000a_"/>
    <s v="- Falsedad en los documentos aportados para la legalización del gasto._x000a_- Presiones o exigencias irregulares por parte de terceros_x000a__x000a__x000a__x000a__x000a__x000a__x000a__x000a_"/>
    <s v="- Detrimento patrimonial._x000a_- Investigaciones disciplinarias, fiscales y/o penales._x000a_- Pérdida de credibilidad y desconfianza en el proceso._x000a_- Afectación de la póliza de manejo._x000a_- Enriquecimiento ilícito de contratistas y/o servidores púbicos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Leve (1)"/>
    <s v="Mayor (4)"/>
    <s v="Mayor (4)"/>
    <s v="Menor (2)"/>
    <s v="Menor (2)"/>
    <s v="Leve (1)"/>
    <s v="Mayor (4)"/>
    <n v="0.8"/>
    <s v="Alto"/>
    <s v="Se determina la probabilidad (Muy baja 1)  teniendo en cuenta que no se he presentado en los últimos cuatro años. El impacto (Mayor 4) obedece a la afectación de la imagen y las sanciones por entes de control que se puedan generar la posibilidad de la materialización del riesgo."/>
    <s v="-  1 El procedimiento 4233100-PR-382 “Manejo de Caja Menor&quot;&quot; (Act 6 ):  indica que el Profesional encargado(a) del manejo operativo de la caja menor, autorizado(a) por el Delegado (a) por el(la) Ordenador(a) del gasto para el manejo de la caja menor, cada vez que se reciba una solicitud de compra de bien o servicio por caja menor verifica que la solicitud cumpla con el carácter de imprevistos, urgentes, imprescindibles, inaplazables y necesarios; así como también que se cuente con el rubro en la constitución de la caja menor. La(s) fuente(s) de información utilizadas es(son) el Manual para el Manejo y Control de Cajas Menores y la Resolución de constitución de caja menor. En caso de evidenciar observaciones, desviaciones o diferencias, el (la) Profesional encargado(a) del manejo operativo de la caja menor, da respuesta a través de correo electrónico rechazando la solicitud, con la explicación respectiva. De lo contrario, da respuesta a través de correo electrónico, aprobando el uso de caja menor para la compra del bien o servicio. Tipo: Preventivo Implementación: Manual_x000a_- 2 El procedimiento 4233100-PR-382 “Manejo de Caja Menor&quot;&quot; (Act 11): indica que el Profesional encargado(a) del manejo operativo de la caja menor, autorizado(a) por el Delegado (a) por el(la) Ordenador(a) del gasto para el manejo de la caja menor, cada vez que se recibe la documentación requerida para la legalización de la adquisición del bien o servicio por caja menor revisa que: • Los documentos necesarios para la legalización se encuentren completos, estén debidamente diligenciados y sin tachones o enmendaduras. • El valor de la factura o documento soporte corresponda con la cotización seleccionada, para el caso de solicitudes que superen el 60% de un SMMLV. • La factura o documento soporte cumpla con las especificaciones establecidas por la Ley. • Para aquellos casos que no aplica factura de compra conforme a la normatividad vigente, que el(la) Subdirector(a) de Servicios Administrativos haya aprobado el documento soporte. • En el caso de que la adquisición realizada sea de un bien, que se encuentre adjunto, diligenciado y firmado el Comprobante de Ingreso de elementos de Consumo 4233100 FT-420.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que realice los ajustes necesarios. De lo contrario, legaliza la adquisición del bien o servicio, quedando como evidencia el registro de Legalización de compra por caja menor 4233100-FT-324.  Tipo: Preventivo Implementación: Manual_x000a_- 3 El procedimiento 4233100-PR-382 “Manejo de Caja Menor&quot; (Act 13): indica que el Delegado (a) por el(la) Ordenador(a) del gasto para el manejo de la caja menor y el(la) Subdirector(a) Financiero(a), autorizado(a) por el Decreto 140 de 2021, cada vez que se proyecte una Resolución de reembolso de la caja menor revisan la Resolución y los soportes, teniendo en cuenta lo estipulado en el Manual para el Manejo y Control de Cajas Menor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el(a) Delegado(a) por el(a) Ordenador(a) del gasto para el manejo de la caja menor aprueba la Resolución, quedando como evidencia la Resolución de reembolso de la caja menor, firmada.  Tipo: Detectivo Implementación: Manual_x000a_-  4 El procedimiento 4233100-PR-382 “Manejo de Caja Menor&quot; (Act 15): indica que el Profesional encargado(a) del manejo operativo de la caja menor, autorizado(a) por el Delegado (a) por el(la) Ordenador(a) del gasto para el manejo de la caja menor, dentro de los primeros diez días hábiles de cada mes realiza la conciliación bancaria, revisando que coincidan los saldos y movimientos del extracto del mes vencido expedido por el banco y con los del Libro de bancos 4233100-FT- 1096. La(s) fuente(s) de información utilizadas es(son) el extracto bancario, el libro de bancos y conciliaciones bancarias de meses anteriores. En caso de evidenciar observaciones, desviaciones o diferencias, solicita a través de correo electrónico la aclaración de inconsistencias al Banco. De lo contrario, se registra el resultado en el formato Conciliación bancaria 4233100-FT-731. Tipo: Detectivo Implementación: Manual_x000a_- 5 El procedimiento 4233100-PR-382 “Manejo de Caja Menor&quot; (Act 16): indica que el (la) Profesional de la Oficina de Control Interno y/o el (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conforme a lo dispuesto en el Manual para el manejo y control de cajas menores. La(s) fuente(s) de información utilizadas es(son) el Manual para el Manejo y Control de Cajas Menores y la Resolución de constitución de caja menor. En caso de evidenciar observaciones, desviaciones o diferencias, las registran en el formato Arqueo de caja menor 4233100-FT-320 y se comunican a la subdirección de servicios administrativos a través correo o memorando electrónico 4233300-FT-011. De lo contrario, se registra la conformidad de los resultados en el formato Arqueo de caja menor 4233100-FT-320. Tipo: Detec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Detectivo_x000a_- Detectivo_x000a_- Detectivo_x000a__x000a__x000a__x000a__x000a__x000a__x000a__x000a__x000a__x000a__x000a__x000a__x000a__x000a__x000a_"/>
    <s v="25%_x000a_25%_x000a_1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30%_x000a_30%_x000a_30%_x000a__x000a__x000a__x000a__x000a__x000a__x000a__x000a__x000a__x000a__x000a__x000a__x000a__x000a__x000a_"/>
    <s v="- 1 El mapa de riesgos del proceso Gestión de Servicios Administrativos indica que Subdirector(a) de Servicios Administrativos, autorizado(a) por  el (a) Ordenador(a) del gasto, cada vez que se identifique la materialización del riesgo, inicia la gestión para recuperar los recursos desviados. Tipo: Correctivo Implementación: Manual_x000a_- 2 El mapa de riesgos del proceso Gestión de Servicios Administrativos indica que Subdirector(a) de Servicios Administrativos, autorizado(a) por  el (a) Ordenador(a) del gasto, cada vez que se identifique la materialización del riesgo, gestiona ante el corredor de seguros la afectación de la póliza de manejo de la Secretaría General.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4695999999999999E-2"/>
    <s v="Mayor (4)"/>
    <n v="0.8"/>
    <s v="Alto"/>
    <s v="Se determina la probabilidad (Muy baja (1)) ya que las actividades de control preventivas son fuertes y mitigan la mayoría de las causas. El riesgo no disminuye el impacto."/>
    <s v="Reducir"/>
    <s v="- Realizar una campaña de comunicación interna enfocada en las solicitudes que se pueden atender con los recursos de la caja menor_x000a__x000a__x000a__x000a__x000a__x000a__x000a__x000a__x000a__x000a__x000a__x000a__x000a__x000a__x000a__x000a__x000a__x000a__x000a_"/>
    <s v="- Profesionales Subdirección de Servicios Administrativos_x000a__x000a__x000a__x000a__x000a__x000a__x000a__x000a__x000a__x000a__x000a__x000a__x000a__x000a__x000a__x000a__x000a__x000a__x000a_"/>
    <s v="-"/>
    <s v="-"/>
    <s v="01/04/2024_x000a__x000a__x000a__x000a__x000a__x000a__x000a__x000a__x000a__x000a__x000a__x000a__x000a__x000a__x000a__x000a__x000a__x000a__x000a_"/>
    <s v="31/10/2024_x000a__x000a__x000a__x000a__x000a__x000a__x000a__x000a__x000a__x000a__x000a__x000a__x000a__x000a__x000a__x000a__x000a__x000a__x000a_"/>
    <s v="- Reportar 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a la Oficina Asesora de Planeación en el informe de monitoreo en caso que tenga fallo._x000a_- Iniciar la gestión para recuperar los recursos desviados._x000a_- Gestionar ante el corredor de seguros la afectación de la póliza de manejo de la Secretaría General._x000a__x000a__x000a__x000a__x000a__x000a__x000a_- Actualizar el riesgo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 Subdirección de Servicios Administrativos_x000a_- Subdirector(a) de Servicios Administrativos._x000a_- Subdirector Servicios Administrativos_x000a__x000a__x000a__x000a__x000a__x000a__x000a_- Subdirección de Servicios Administrativos"/>
    <s v="- Notificación realizada d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reporte de monitoreo a la Oficina Asesora de Planeación en caso que el riesgo tenga fallo definitivo._x000a_- Comunicación oficial de traslado a la Oficina de Control Interno Disciplinario._x000a_- Comunicación oficial de informe de los hechos al corredor de seguros._x000a__x000a__x000a__x000a__x000a__x000a__x000a_- Riesg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ctualizado."/>
    <d v="2023-12-04T00:00:00"/>
    <s v="_x000a__x000a__x000a__x000a_Tratamiento del riesgo"/>
    <s v="Se incluye acción de tratamiento para el riesgo."/>
    <m/>
    <m/>
    <m/>
    <m/>
    <m/>
    <m/>
    <m/>
    <m/>
    <m/>
    <m/>
    <m/>
    <m/>
    <m/>
    <m/>
    <m/>
    <m/>
    <m/>
    <m/>
    <m/>
    <m/>
    <m/>
    <m/>
    <m/>
    <m/>
    <m/>
    <m/>
    <m/>
    <m/>
    <m/>
    <m/>
    <m/>
    <m/>
    <m/>
  </r>
  <r>
    <x v="8"/>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Jefe Oficina de Tecnologías de la Información y las Comunicaciones"/>
    <s v="Apoyo"/>
    <s v="Administrar los servicios de apoyo logístico a la gestión de la Entidad"/>
    <s v="-"/>
    <s v="-"/>
    <s v="Posibilidad de afectación reputacional por pérdida de credibilidad en la atención a las solicitudes de servicios administrativos, debido a errores (fallas o deficiencias) en la prestación de servicios administrativos."/>
    <x v="0"/>
    <s v="Ejecución y administración de procesos"/>
    <s v="Subdirección de Servicios Administrativos"/>
    <s v="- Dificultades en el  seguimiento  frente al estado de avance de los contratos, suscritos y en ejecución, pertenecientes al proceso._x000a_- Falta de actualización de algunos sistemas (interfaz, accesibilidad, disponibilidad) que interactúan con los procesos._x000a_- Alta rotación de personal y dificultades en la transferencia de conocimiento entre los servidores y/o contratistas que participan en el proceso, en virtud de vinculación, retiro o reasignación de roles._x000a_- Debilidades en la articulación y comunicación en la operación de las actividades que se gestionan al interior  del proceso._x000a_- Falta de articulación de la Gestión Documental con las áreas que impactan el proceso._x000a__x000a__x000a__x000a__x000a_"/>
    <s v="- Cambios en las plataformas tecnológicas, fallas en software, hardware e infraestructura externa o ataques informáticos generando  pérdidas de información._x000a_- Riesgos de daño a la infraestructura física de la entidad por situaciones de orden público y/o desastres naturales, que afectan la continuidad de prestación de servicios de la entidad._x000a__x000a__x000a__x000a__x000a__x000a__x000a__x000a_"/>
    <s v="- Insatisfacción por parte de las dependencias de la Entidad, otras entidades del Distrito y usuarios de los servicios._x000a_- Pérdida de activos o información por fallas en la seguridad física._x000a_- Interrupciones en actividades programadas de la Entidad.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Alta (4)"/>
    <n v="0.8"/>
    <s v="Leve (1)"/>
    <s v="Moderado (3)"/>
    <s v="Menor (2)"/>
    <s v="Menor (2)"/>
    <s v="Menor (2)"/>
    <s v="Leve (1)"/>
    <s v="Moderado (3)"/>
    <n v="0.6"/>
    <s v="Alto"/>
    <s v="Se determina la probabilidad (Alta)  teniendo en cuenta el número de veces que se ejecuta la actividad clave durante el año. El impacto (Moderado) obedece al análisis de las consecuencias de las diferentes perspectivas de acuerdo con la metodología."/>
    <s v="- 1 El procedimiento 4233100-PR-153 &quot;Prestación de servicios administrativos&quot; indica que el Auxiliar administrativo o Profesional de la Subdirección de Servicios Administrativos, autorizado(a) por el (la) Subdirector(a) de Servicios Administrativos, cada vez que le es asignado un servicio administrativo (caso) a través del Sistema de Gestión de Servicios, verifica que la solicitud cumpla con los parámetros establecidos en condiciones generales y establece el nivel de prioridad dependiendo del impacto y/o urgencia. La(s) fuente(s) de información utilizadas es(son) el sistema de gestión de servicios. En caso de evidenciar observaciones, desviaciones o diferencias, el auxiliar administrativo o profesional contacta al usuario para ajustar o incluir la información, la cual debe quedar registrada en la pestaña de seguimiento del Sistema de Gestión de Servicios y si la solicitud no corresponde a un servicio de la categoría “Administrativas”, esté duplicada en dicho sistema o no pueda ser atendida por no disponer de los recursos necesarios o por criterios de responsabilidad y austeridad en el gasto, lo registra como “No resuelto” en el campo “Solución – Tipo de solución”, detallando la correspondiente justificación y finaliza el procedimiento. De lo contrario, registra la conformidad de la solicitud. Tipo: Preventivo Implementación: Manual_x000a_- 2 El procedimiento 2211500-PR-153 &quot;Prestación de servicios administrativos&quot; indica que el Profesional de la Subdirección de Servicios Administrativos, autorizado(a) por el (la) Subdirector(a) de Servicios Administrativos, mensualmente verifica en el Sistema de Gestión de Servicios aquellos de la categoría “Administrativas” que durante el periodo de análisis estén registrados como “Resueltos” en el campo “Solución – Tipo de solución” y envía a cada usuario mediante correo electrónico, el link del cuestionario Google Forms que contiene la encuesta de satisfacción, conforme lo previsto en la ficha técnica de la encuesta. La(s) fuente(s) de información utilizadas es(son) el sistema de gestión de servicios y correo electrónico. En caso de evidenciar observaciones, desviaciones o diferencias, evidenciados en encuestas de servicios calificados en niveles no satisfactorios y/u observaciones respecto de su prestación, el profesional efectúa retroalimentación con los responsables de cada categoría para su análisis, mejoramiento continuo y de ser necesario, sea reabierta la solicitud para realizar su atención. De lo contrario, cierra la solicitud. Tipo: Detectivo Implementación: Manual_x000a_- 3 El procedimiento 2211500-PR-152 &quot;Administración del parque automotor&quot; indica que el técnico de la Subdirección de Servicios Administrativos, autorizado(a) por el Subdirector de Servicios Administrativos, cada vez que se realice un mantenimiento, una vez el taller informe sobre la terminación del mantenimiento preventivo y/o correctivo del vehículo, verifica la conformidad de éste, frente a la autorización remitida por el Subdirector de Servicios Administrativos al taller. La(s) fuente(s) de información utilizadas es(son) la autorización de la Subdirección de Servicios Administrativos. En caso de evidenciar observaciones, desviaciones o diferencias, no se firma el acta de entrega y recibido a satisfacción. De lo contrario, se firma el acta de entrega y recibido a satisfacción. Tipo: Preventivo Implementación: Manual_x000a_- 4 El procedimiento 2211500-PR-152 &quot;Administración del parque automotor&quot; indica que el auxiliar Administrativo, autorizado(a) por el Subdirector de Servicios Administrativos, cada vez que reciba la factura verifica que la información registrada en la planilla del proveedor de combustible éste acorde con la información de las colillas de tanqueo y las facturas. La(s) fuente(s) de información utilizadas es(son) planilla del proveedor, colillas de tanqueo y facturas. En caso de evidenciar observaciones, desviaciones o diferencias, se solicita por correo electrónico al proveedor del servicio los ajustes correspondientes. De lo contrario, se carga la información en el aplicativo Sistema de Hoja de Vida del Vehículo SHV. Tipo: Detectivo Implementación: Manual_x000a_- 5 El procedimiento 4233100-PR-363 &quot;Préstamo de espacios&quot; indica que el (la) Subdirector(a) de Servicios Administrativos, autorizado(a) por el (la) Director(a) Administrativo(a) y Financiero(a), cada vez que se recepciona una solicitud el préstamo de espacios analiza la pertinencia del préstamo de acuerdo con la descripción del evento y su coherencia con el cometido estatal de la entidad solicitante. La(s) fuente(s) de información utilizadas es(son) los correos electrónicos con la remisión de las solicitudes de préstamo para el trámite respectivo. En caso de evidenciar observaciones, desviaciones o diferencias, emite concepto de no pertinencia. De lo contrario, emite concepto de pertinencia. Tipo: Preven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Detectivo_x000a_- Preventivo_x000a_- Detectivo_x000a_- Preventivo_x000a__x000a__x000a__x000a__x000a__x000a__x000a__x000a__x000a__x000a__x000a__x000a__x000a__x000a__x000a_"/>
    <s v="25%_x000a_15%_x000a_25%_x000a_15%_x000a_2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30%_x000a_40%_x000a_30%_x000a_40%_x000a__x000a__x000a__x000a__x000a__x000a__x000a__x000a__x000a__x000a__x000a__x000a__x000a__x000a__x000a_"/>
    <s v="- 1 El mapa de riesgo del proceso Gestión de Servicios Administrativos indica que Profesional o Auxiliar administrativo de la Subdirección de Servicios Administrativos, autorizado(a) por el (la) Subdirector (a) de Servicios Administrativos, cada vez que se identifique la materialización del riesgo prioriza los servicios no ejecutados o ejecutados con fallas  para realizarlos en el menor tiempo posible. Tipo: Correctivo Implementación: Manual_x000a_- 2 El mapa de riesgo del proceso Gestión de Servicios Administrativos indica que Profesional o Auxiliar administrativo de la Subdirección de Servicios Administrativos, autorizado(a) por el (la) Subdirector (a) de Servicios Administrativos, cada vez que se identifique la materialización del riesgo informa las fallas presentadas en la prestación del servicio a la empresa contratada cuando aplique y solicita el correctivo pertinente. Tipo: Correctivo Implementación: Manual_x000a_- 3 El mapa de riesgo del proceso Gestión de Servicios Administrativos indica que Profesional o Auxiliar administrativo de la Subdirección de Servicios Administrativos, autorizado(a) por el (la) Subdirector (a) de Servicios Administrativos, cada vez que se identifique la materialización del riesgo contacta al usuario para ampliar la información de la calificación del valor insatisfecho del  servicio y traslada al competente en aras de mejorar el servicio.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8.467199999999997E-2"/>
    <s v="Menor (2)"/>
    <n v="0.25312499999999999"/>
    <s v="Bajo"/>
    <s v="Se determina la probabilidad (Muy baja 1) ya que las actividades de control preventivas son fuertes y mitigan la mayoría de las causas. El impacto  (2 menor) ya que las actividades de control cubren los efectos más significativos."/>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pérdida de credibilidad en la atención a las solicitudes de servicios administrativos, debido a errores (fallas o deficiencias) en la prestación de servicios administrativos. en el informe de monitoreo a la Oficina Asesora de Planeación._x000a_- Priorizar los servicios no ejecutados o ejecutados con fallas  para realizarlos en el menor tiempo posible_x000a_- Informar las fallas presentadas en la prestación del servicio a la empresa contratada cuando aplique y solicitar el correctivo pertinente._x000a__x000a__x000a__x000a__x000a__x000a__x000a_- Actualizar el riesgo Posibilidad de afectación reputacional por pérdida de credibilidad en la atención a las solicitudes de servicios administrativos, debido a errores (fallas o deficiencias) en la prestación de servicios administrativos."/>
    <s v="- Subdirección de Servicios Administrativos_x000a_- Profesional o Auxiliar administrativo de la Subdirección de Servicios Administrativos_x000a_- Profesional o Auxiliar administrativo de la Subdirección de Servicios Administrativos_x000a__x000a__x000a__x000a__x000a__x000a__x000a_- Subdirección de Servicios Administrativos"/>
    <s v="- Reporte de monitoreo indicando la materialización del riesgo de Posibilidad de afectación reputacional por pérdida de credibilidad en la atención a las solicitudes de servicios administrativos, debido a errores (fallas o deficiencias) en la prestación de servicios administrativos._x000a_- Servicio prestado_x000a_- Correo o memorando electrónico con el reporte_x000a__x000a__x000a__x000a__x000a__x000a__x000a_- Riesgo de Posibilidad de afectación reputacional por pérdida de credibilidad en la atención a las solicitudes de servicios administrativos, debido a errores (fallas o deficiencias) en la prestación de servicios administrativos., actualizado."/>
    <d v="2023-12-04T00:00:00"/>
    <s v="_x000a_Análisis antes de controles_x000a__x000a__x000a_Tratamiento del riesgo"/>
    <s v="Se elimina PC 3 correspondiente a la encuesta de satisfacción dado que no se realiza. _x000a_Se elimina la acción de contingencia asociada a la encuesta."/>
    <m/>
    <m/>
    <m/>
    <m/>
    <m/>
    <m/>
    <m/>
    <m/>
    <m/>
    <m/>
    <m/>
    <m/>
    <m/>
    <m/>
    <m/>
    <m/>
    <m/>
    <m/>
    <m/>
    <m/>
    <m/>
    <m/>
    <m/>
    <m/>
    <m/>
    <m/>
    <m/>
    <m/>
    <m/>
    <m/>
    <m/>
    <m/>
    <m/>
  </r>
  <r>
    <x v="8"/>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Jefe Oficina de Tecnologías de la Información y las Comunicaciones"/>
    <s v="Apoyo"/>
    <s v="Planear y administrar la gestión documental institucional"/>
    <s v="-"/>
    <s v="-"/>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x v="1"/>
    <s v="Fraude interno"/>
    <s v="Subdirección de Gestión Documental"/>
    <s v="-  Debilidades en la articulación y comunicación en la operación de las actividades que se gestionan al interior  del proceso._x000a_- Alta rotación de personal y dificultades en la transferencia de conocimiento entre los servidores y/o contratistas que participan en el proceso, en virtud de vinculación, retiro o reasignación de roles._x000a__x000a__x000a__x000a__x000a__x000a__x000a__x000a_"/>
    <s v="- Cambios de estructura organizacional que afecten el desempeño del proceso de gestión documental._x000a_- Constante actualización de directrices y normas  Nacionales y Distritales aplicables al proceso._x000a_- Altos costos de la tecnología.  _x000a__x000a__x000a__x000a__x000a__x000a__x000a_"/>
    <s v="- Perdida de credibilidad del proceso y de la entidad_x000a_- Uso indebido e inadecuado de información de la Secretaria General_x000a_- Sanciones disciplinarias fiscales y penales_x000a_- Perdida de información de la entidad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Leve (1)"/>
    <s v="Leve (1)"/>
    <s v="Leve (1)"/>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Consulta y préstamo de documentos 42333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4233300-FT-011). De lo contrario, deja como evidencia de la revisión realizada a los documentos prestados el aplicativo SIGA.. Tipo: Preventivo Implementación: Manual_x000a_- 2 El procedimiento Consulta y préstamo de documentos 42333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4233300-FT-011). De lo contrario, deja como evidencia de la revisión realizada a los documentos prestados el aplicativo SIGA.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 del proceso Gestión de Servicios Administrativos y Tecnológicos indica que el responsable del archivo de gestión o del archivo central, autorizado(a) por el (la) Subdirector(a) de Gestión Documental, cada vez que se identifique la materialización del riesgo reporta al (la) Subdirector(a) de Gestión Documental para que se tomen las medidas pertinentes. Tipo: Correctivo Implementación: Manual_x000a_- 2 El mapa de riesgo del proceso Gestión de Servicios Administrativos y Tecnológicos indica que el (la) Subdirector(a) de Gestión Documental, autorizado(a) por el Director (a) administrativo y financiero, cada vez que se identifique la materialización del riesgo reporta a la Oficina de Control Interno Disciplinario, para que se inicie el respectivo proceso al funcionario implicado. Tipo: Correctivo Implementación: Manual_x000a_- 3 El mapa de riesgo del proceso Gestión de Servicios Administrativos y Tecnológicos indica que el (la) Subdirector(a) de Gestión Documental , autorizado(a) por el Director (a) administrativo y financiero, cada vez que se identifique la materialización del riesgo notifica a la instancia o autoridad competente para que se tomen las medidas pertinentes.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8.3999999999999991E-2"/>
    <s v="Mayor (4)"/>
    <n v="0.8"/>
    <s v="Alto"/>
    <s v="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Realizar sensibilización cuatrimestral sobre el manejo y custodia de los documentos conforme a los lineamientos establecidos en el proceso._x000a__x000a__x000a__x000a__x000a__x000a__x000a__x000a__x000a__x000a__x000a__x000a__x000a__x000a__x000a__x000a__x000a__x000a__x000a_"/>
    <s v="- Subdirector(a) de Gestión Documental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_x000a_-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_x000a_- Reportar al Subdirector de Gestión Documental para que se tomen las medidas pertinentes._x000a_- Reportar a la Oficina de Control Interno Disciplinario, para que se inicie el respectivo proceso al funcionario implicado._x000a_- Notificar a la instancia o autoridad competente para que se tomen las medidas pertinentes._x000a_- Actualizar el mapa de riesgos Gestión de Servicios Administrativos y Tecnológicos_x000a__x000a__x000a__x000a_- Actualizar el riesgo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 Subdirección de Gestión Documental_x000a_- Subdirector(a) de Gestión Documental_x000a_- Subdirector(a) de Gestión Documental_x000a_- Subdirector(a) de Gestión Documental_x000a_- Subdirector(a) de Gestión Documental_x000a_- Subdirector(a) de Gestión Documental_x000a__x000a__x000a__x000a_- Subdirección de Gestión Documental"/>
    <s v="- Notificación realizada d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reporte de monitoreo a la Oficina Asesora de Planeación en caso que el riesgo tenga fallo definitivo._x000a_- Reporte de monitoreo indicando la materialización del riesgo de Posibilidad de afectación reputacional por inconsistencias en los planes o instrumentos archivísticos, debido a debido a errores (fallas o deficiencias) en la aplicación de los lineamientos  para su implementación o actualización _x000a__x000a_- Instrumento actualizado TRD_x000a_- Memorando  de reporte a la Oficina de Control Interno_x000a_- Notificación a la autoridad competente_x000a_- Mapa de riesgos_x000a__x000a__x000a__x000a_- Riesg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ctualizado."/>
    <d v="2023-12-04T00:00:00"/>
    <s v="Identificación del riesgo_x000a_Análisis antes de controles_x000a__x000a__x000a_Tratamiento del riesgo"/>
    <s v="Se ajustaron las causas internas y se agrego una acción de tratamiento para la vigencia 2024_x000a_Se ajustó los centros de costo de los documentos asociados a las actividades de control del riesgo_x000a_Se incluye acción de tratamiento para el riesgo."/>
    <m/>
    <m/>
    <m/>
    <m/>
    <m/>
    <m/>
    <m/>
    <m/>
    <m/>
    <m/>
    <m/>
    <m/>
    <m/>
    <m/>
    <m/>
    <m/>
    <m/>
    <m/>
    <m/>
    <m/>
    <m/>
    <m/>
    <m/>
    <m/>
    <m/>
    <m/>
    <m/>
    <m/>
    <m/>
    <m/>
    <m/>
    <m/>
    <m/>
  </r>
  <r>
    <x v="8"/>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Jefe Oficina de Tecnologías de la Información y las Comunicaciones"/>
    <s v="Apoyo"/>
    <s v="Planear y administrar la gestión documental institucional"/>
    <s v="-"/>
    <s v="-"/>
    <s v="Posibilidad de afectación reputacional por incumplimiento en la entrega de comunicaciones oficiales y trámite de actos administrativos, debido a errores (fallas o deficiencias) en la gestión, trámite y/o expedición de los mismos"/>
    <x v="0"/>
    <s v="Ejecución y administración de procesos"/>
    <s v="Subdirección de Gestión Documental"/>
    <s v="- Falta de actualización de algunos sistemas (interfaz, accesibilidad, disponibilidad) que interactúan con los procesos._x000a__x000a__x000a__x000a__x000a__x000a__x000a__x000a__x000a_"/>
    <s v="- Incumplimiento de los tiempos de entrega por parte del prestador de servicio postal._x000a__x000a__x000a__x000a__x000a__x000a__x000a__x000a__x000a_"/>
    <s v="- Incumplimiento de las funciones o legal por vencimiento de términos en la entrega de comunicaciones oficiales._x000a_- Reprocesos en la entrega de comunicaciones al usuario final._x000a_- Presentación de peticiones de la ciudadanía y demás partes interesadas o grupos de interés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edia (3)"/>
    <n v="0.6"/>
    <s v="Menor (2)"/>
    <s v="Menor (2)"/>
    <s v="Menor (2)"/>
    <s v="Leve (1)"/>
    <s v="Leve (1)"/>
    <s v="Menor (2)"/>
    <s v="Menor (2)"/>
    <n v="0.4"/>
    <s v="Moderado"/>
    <s v="La valoración del riesgo antes de controles por la técnica de exposición arrojó un nivel medio, toda vez que existe la posibilidad de que suceda , sin embargo, dentro de la escala de impacto se ubicó en menor, en consecuencia el riesgo se ubica en la zona resultante &quot;Moderado&quot;"/>
    <s v="- 1 El procedimiento Gestión y trámite de comunicaciones oficiales 4233300-PR-049 (Act. 4): indica que Operador del sistema, autorizado(a) por el(la) Subdirector(a) de Gestión Documental, cada vez que reciba una comunicación verifica los documentos de entrada de la ventanilla física con los siguientes criterios: Que la imagen corresponda al número de radicado. La cantidad de imagen digitalizada que corresponda a los parámetros establecidos en esta actividad tomando una muestra de al menos el 10% de las comunicaciones radicadas para su revisión. La(s) fuente(s) de información utilizadas es(son) los lineamientos del aplicativo SIG y el listado del personal directivo y las dependencias. En caso de evidenciar observaciones, desviaciones o diferencias, solicita los ajustes correspondientes en el aplicativo, mediante correo electrónico. De lo contrario, continua con la verificación de las imágenes digitalizadas, a través del aplicativo SIGA. Tipo: Preventivo Implementación: Manual_x000a_- 2 El procedimiento Gestión y trámite de comunicaciones oficiales 4233300-PR-049 (Act. 5): indica que Coordinador Centro de Correspondencia, autorizado(a) por el(la) Subdirector(a) de Gestión Documental, Cada vez que se realice la clasificación Valida la información para clasificar y verificar las comunicaciones según su condición especifica. La(s) fuente(s) de información utilizadas es(son) La fuente de información es la comunicación tramitada. En caso de evidenciar observaciones, desviaciones o diferencias, solicita por medio del aplicativo SIGA la modificación. De lo contrario, continua con la verificación respectiva a través del aplicativo SIGA. Tipo: Preventivo Implementación: Manual_x000a_- 3 El procedimiento Gestión y trámite de actos administrativos 4233300-PR-049 (act 1) indica que el Profesional Universitario y/o Auxiliar Administrativo, autorizado(a) por el (la) Subdirector(a) de Gestión Documental, cada vez que se reciba un acto administrativo verifica que éste se encuentra en el formato establecido y debidamente firmado, así como los datos consignados concuerden, no se numera hasta que se haya revisado de manera integra el documento, si lleva anexos dependiendo del acto, serán devueltos a la dependencia que los generó, pero en caso de ser parte del acto administrativo estos se conservarán con el mismo. La(s) fuente(s) de información utilizadas es(son) el acto administrativo. En caso de evidenciar observaciones, desviaciones o diferencias, no recibe el acto administrativo y se informa verbalmente a la dependencia generadora. De lo contrario, deja como evidencia de la verificación realizada el formato Control de entrega y recibo de actos administrativos (4233300-FT-559).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 del proceso Gestión de Servicios Administrativos y Tecnológicos indica que Subdirector(a) de Gestión Documental, autorizado(a) por el Director (a) administrativo y financiero, cada vez que se identifique la materialización del riesgo Identifica la inconsistencia presentada, devuelve el documento en físico o electrónico a la dependencia productora para su respectivo ajuste, ya sea en físico o por el aplicativo definido para tal fin, se da alcance a la comunicación correspondiente. Tipo: Correctivo Implementación: Manual_x000a_- 2 El mapa de riesgo del proceso Gestión de Servicios Administrativos y Tecnológicos indica que Subdirector(a) de Gestión Documental, autorizado(a) por el Director (a) administrativo y financiero, cada vez que se identifique la materialización del riesgo reporta la incidencia a la mesa de ayuda de la OTIC si la falla es técnica, para que se realice el respectivo soporte funcional y se realice el ajuste para contar con el sistema con operación normal dando alcance a la comunicación correspondiente.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512"/>
    <s v="Menor (2)"/>
    <n v="0.22500000000000003"/>
    <s v="Bajo"/>
    <s v="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incumplimiento en la entrega de comunicaciones oficiales y trámite de actos administrativos, debido a errores (fallas o deficiencias) en la gestión, trámite y/o expedición de los mismos en el informe de monitoreo a la Oficina Asesora de Planeación._x000a_- Identificar la inconsistencia presentada, se devuelve el documento en físico o electrónico a la dependencia productora para su respectivo ajuste, ya sea en físico o por el aplicativo definido para tal fin, se da alcance a la comunicación correspondiente._x000a_- Reportar la incidencia a la mesa de ayuda de la OTIC si la falla es técnica, para que se realice el respectivo soporte funcional y se realice el ajuste para contar con el sistema con operación normal dando alcance a la comunicación correspondiente.B262_x000a_- Actualizar El mapa de riesgos Gestión de Servicios Administrativos y Tecnológicos_x000a__x000a__x000a__x000a__x000a__x000a_- Actualizar el riesgo Posibilidad de afectación reputacional por incumplimiento en la entrega de comunicaciones oficiales y trámite de actos administrativos, debido a errores (fallas o deficiencias) en la gestión, trámite y/o expedición de los mismos"/>
    <s v="- Subdirección de Gestión Documental_x000a_- Subdirección de Gestión Documental_x000a_- Subdirección de Gestión Documental_x000a_- Subdirección de Servicios Administrativos, Oficina de Tecnología de la Información y las Telecomunicaciones y la Subdirección de  Gestión Documental_x000a__x000a__x000a__x000a__x000a__x000a_- Subdirección de Gestión Documental"/>
    <s v="- Reporte de monitoreo indicando la materialización del riesgo de Posibilidad de afectación reputacional por incumplimiento en la entrega de comunicaciones oficiales y trámite de actos administrativos, debido a errores (fallas o deficiencias) en la gestión, trámite y/o expedición de los mismos_x000a_- Formato de devolución de correspondencia 2211600-FT-262 o correo Fuera de Servicio aplicativo SIGA según corresponda_x000a__x000a_- Correo electrónico reportando la incidencia a la mesa de ayuda_x000a_- Mapa de riesgo  Gestión de Servicios Administrativos y Tecnológicos, actualizado._x000a__x000a__x000a__x000a__x000a__x000a_- Riesgo de Posibilidad de afectación reputacional por incumplimiento en la entrega de comunicaciones oficiales y trámite de actos administrativos, debido a errores (fallas o deficiencias) en la gestión, trámite y/o expedición de los mismos, actualizado."/>
    <d v="2023-12-04T00:00:00"/>
    <s v="_x000a_Análisis antes de controles_x000a__x000a__x000a_"/>
    <s v="Se ajusta los centros de costo de los documentos asociados a las actividades de control del riesgo"/>
    <m/>
    <m/>
    <m/>
    <m/>
    <m/>
    <m/>
    <m/>
    <m/>
    <m/>
    <m/>
    <m/>
    <m/>
    <m/>
    <m/>
    <m/>
    <m/>
    <m/>
    <m/>
    <m/>
    <m/>
    <m/>
    <m/>
    <m/>
    <m/>
    <m/>
    <m/>
    <m/>
    <m/>
    <m/>
    <m/>
    <m/>
    <m/>
    <m/>
  </r>
  <r>
    <x v="8"/>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Jefe Oficina de Tecnologías de la Información y las Comunicaciones"/>
    <s v="Apoyo"/>
    <s v="Planear y administrar la gestión documental institucional_x000a_Fase (componente): Servicio de gestión documental."/>
    <s v="-"/>
    <s v="-"/>
    <s v="Posibilidad de afectación reputacional por inconsistencias en los planes o instrumentos archivísticos, debido a errores (fallas o deficiencias) en la aplicación de los lineamientos  para su implementación o actualización."/>
    <x v="0"/>
    <s v="Ejecución y administración de procesos"/>
    <s v="Subdirección de Gestión Documental"/>
    <s v="- Falta de actualización de algunos sistemas (interfaz, accesibilidad, disponibilidad) que interactúan con los procesos._x000a_- Falta de Coherencia entre lo documentado en los procesos y la ejecución._x000a__x000a__x000a__x000a__x000a__x000a__x000a__x000a_"/>
    <s v="- Cambios de estructura organizacional que afecten el desempeño del proceso de gestión documental._x000a_- Altos costos de la tecnología.  _x000a__x000a__x000a__x000a__x000a__x000a__x000a__x000a_"/>
    <s v="-  Perdida de información y documentos._x000a_- Represamiento de archivos en las dependencias._x000a_- Sanciones administrativas a los jefes de las dependencias._x000a_- Reprocesos administrativos y perdida de recursos._x000a_- Incumplimiento de transferencias secundarias al Archivo de Bogotá._x000a_- Perdida financiera por la necesidad de celebrar contrato_x000a_- Sanciones por parte de cualquier ente de control o regulador.                                                                                                                                                                                                                                                            _x000a_- No disponibilidad de documentos.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7873 Fortalecimiento de la capacidad institucional de la Secretaría General"/>
    <s v="Media (3)"/>
    <n v="0.6"/>
    <s v="Menor (2)"/>
    <s v="Leve (1)"/>
    <s v="Menor (2)"/>
    <s v="Leve (1)"/>
    <s v="Menor (2)"/>
    <s v="Menor (2)"/>
    <s v="Menor (2)"/>
    <n v="0.4"/>
    <s v="Moderado"/>
    <s v="La valoración del riesgo antes de controles por la técnica de exposición arrojó un nivel medio, toda vez que existe la posibilidad de que suceda , sin embargo, dentro de la escala de impacto se ubicó en menor, en consecuencia el riesgo se ubica en la zona resultante &quot;Moderado&quot;.."/>
    <s v="- 1 El procedimiento Gestión y trámite de transferencias documentales 4233300-PR-376  (Act. 3): indica que el auxiliar administrativo, autorizado(a) por el (la) Subdirector(a) de Gestión Documental, cada vez que recibe hace la revisión previa verifica que los documentos a transferir, corresponden a lo registrado en el FUID (Formato Único de Inventario Documental). La(s) fuente(s) de información utilizadas es(son) el FUID . En caso de evidenciar observaciones, desviaciones o diferencias, devuelve la transferencia a la dependencia y deja el registro respectivo en la evidencia de reunión. De lo contrario, deja como evidencia del seguimiento y la verificación realizada a la transferencia documental Evidencia de reunión (4211000-FT-449). Tipo: Preventivo Implementación: Manual_x000a_- 2 El procedimiento Gestión y trámite transferencias documentales 4233300-PR-376 (Act. 5): indica que el auxiliar administrativo y/o Técnico operativo del Archivo Central , autorizado(a) por el (la) Subdirector (a) de Gestión Documental, cada vez que recibe inventario en el archivo central verifica que los documentos, corresponden al registro del FUID (Formato Único de Inventario Documental). La(s) fuente(s) de información utilizadas es(son) el FUID . En caso de evidenciar observaciones, desviaciones o diferencias, devuelve la transferencia a la dependencia, mediante el aplicativo SIGA. De lo contrario, deja como evidencia de la verificación realizada Acta de aprobación transferencia documental primaria (4233300-FT-1180). Tipo: Detectivo Implementación: Manual_x000a_- 3 EL procedimiento Actualización de Tablas de Retención Documental 4233300-PR-048 (Act.2) indica que el profesional de la Subdirección de Gestión Documental, autorizado(a) por El(a) Subdirector(a) de Gestión Documental, cada vez que se solicite actualización de Tabla de Retención Documental Verifica si la modificación solicitada afecta la producción documental y por tanto es procedente la actualización.. La(s) fuente(s) de información utilizadas es(son) la Tabla de retención documental TRD. En caso de evidenciar observaciones, desviaciones o diferencias, remite memorando indicando que no procede la actualización de la TRD. De lo contrario, da respuesta a la solicitud de actualización mediante Memorando (4233300-FT-011). Tipo: Preven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Preventivo_x000a__x000a__x000a__x000a__x000a__x000a__x000a__x000a__x000a__x000a__x000a__x000a__x000a__x000a__x000a__x000a__x000a_"/>
    <s v="25%_x000a_15%_x000a_2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40%_x000a__x000a__x000a__x000a__x000a__x000a__x000a__x000a__x000a__x000a__x000a__x000a__x000a__x000a__x000a__x000a__x000a_"/>
    <s v="- 1 El mapa de riesgo del proceso Gestión de Servicios Administrativos y Tecnológicos indica que Subdirector(a) de Gestión Documental, autorizado(a) por el Director (a) administrativo y financiero, cada vez que se identifique la materialización del riesgo solicita a la dependencia realizar la transferencia documental. Tipo: Correctivo Implementación: Manual_x000a_- 2 El mapa de riesgo del proceso Gestión de Servicios Administrativos y Tecnológicos indica que Subdirector(a) de Gestión Documental, autorizado(a) por el Director (a) administrativo y financiero, cada vez que se identifique la materialización del riesgo ajusta el cronograma de transferencias documentales. Tipo: Correctivo Implementación: Manual_x000a_- 3 El mapa de riesgo del proceso Gestión de Servicios Administrativos y Tecnológicos indica que Subdirector(a) de Gestión Documental, autorizado(a) por el Director (a) administrativo y financiero, cada vez que se identifique la materialización del riesgo realiza el respectivo ajuste en el instrumento archivístico.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0.1512"/>
    <s v="Leve (1)"/>
    <n v="0.16875000000000001"/>
    <s v="Bajo"/>
    <s v="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inconsistencias en los planes o instrumentos archivísticos, debido a errores (fallas o deficiencias) en la aplicación de los lineamientos  para su implementación o actualización. en el informe de monitoreo a la Oficina Asesora de Planeación._x000a_- Realizar el respectivo ajuste en el instrumento archivístico._x000a_- Solicitar a la dependencia realizar la transferencia documental._x000a__x000a_- Ajustar el cronograma de transferencias documentales._x000a__x000a__x000a__x000a__x000a__x000a_- Actualizar el riesgo Posibilidad de afectación reputacional por inconsistencias en los planes o instrumentos archivísticos, debido a errores (fallas o deficiencias) en la aplicación de los lineamientos  para su implementación o actualización."/>
    <s v="- Subdirección de Gestión Documental_x000a_-  Subdirector(a) de Gestión Documental_x000a_-  Subdirector(a) de Gestión Documental_x000a_-  Subdirector(a) de Gestión Documental_x000a__x000a__x000a__x000a__x000a__x000a_- Subdirección de Gestión Documental"/>
    <s v="- Reporte de monitoreo indicando la materialización del riesgo de Posibilidad de afectación reputacional por inconsistencias en los planes o instrumentos archivísticos, debido a errores (fallas o deficiencias) en la aplicación de los lineamientos  para su implementación o actualización._x000a_- Instrumento ajustado (TRD)_x000a__x000a_- Memorando de solicitud de Transferencia documental_x000a__x000a_- Cronograma de Transferencias documentales ajustado_x000a__x000a__x000a__x000a__x000a__x000a_- Riesgo de Posibilidad de afectación reputacional por inconsistencias en los planes o instrumentos archivísticos, debido a errores (fallas o deficiencias) en la aplicación de los lineamientos  para su implementación o actualización., actualizado."/>
    <d v="2023-12-04T00:00:00"/>
    <s v="_x000a_Análisis antes de controles_x000a__x000a__x000a_"/>
    <s v="Se actualiza el número de veces que se aplica la actividad de control frente al riesgo."/>
    <m/>
    <m/>
    <m/>
    <m/>
    <m/>
    <m/>
    <m/>
    <m/>
    <m/>
    <m/>
    <m/>
    <m/>
    <m/>
    <m/>
    <m/>
    <m/>
    <m/>
    <m/>
    <m/>
    <m/>
    <m/>
    <m/>
    <m/>
    <m/>
    <m/>
    <m/>
    <m/>
    <m/>
    <m/>
    <m/>
    <m/>
    <m/>
    <m/>
  </r>
  <r>
    <x v="8"/>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Jefe Oficina de Tecnologías de la Información y las Comunicaciones"/>
    <s v="Apoyo"/>
    <s v="Gestionar requerimientos, necesidades y/o solicitudes tecnológicas."/>
    <s v="-"/>
    <s v="-"/>
    <s v="Posibilidad de afectación reputacional por hallazgos de auditoría interna o externa, debido a supervisión inadecuada en el desarrollo de soluciones tecnológicas"/>
    <x v="0"/>
    <s v="Ejecución y administración de procesos"/>
    <s v="Oficina de Tecnologías de la Información y las Comunicaciones"/>
    <s v="- Inadecuada identificación de necesidades para el desarrollo de soluciones tecnológicas._x000a_- Inadecuada planeación para  el desarrollo de soluciones tecnológicas._x000a_- La información necesaria  para el desarrollo de soluciones tecnológicas no es clara, completa y de calidad._x000a_- Falta de conocimiento técnico, funcional y presupuestal para el desarrollo de soluciones tecnológicas_x000a__x000a__x000a__x000a__x000a__x000a_"/>
    <s v="- Constante cambio en la normatividad y exceso de la misma._x000a__x000a__x000a__x000a__x000a__x000a__x000a__x000a__x000a_"/>
    <s v="- Ineficiente ejecución presupuestal._x000a_- Incumplimiento de metas de los proyectos de inversión  con componente TIC._x000a_- Insatisfacción por parte de los usuarios internos y externos._x000a_- Afectación de la imagen de las dependencias que involucran componentes TIC´s ante  la  Secretaría General._x000a_- Posibles Hallazgos de auditorias_x000a__x000a__x000a__x000a__x000a_"/>
    <s v="4. Promover procesos de transformación digital en la Secretaría General para aportar a la gestión pública eficiente."/>
    <s v="- -- Ningún trámite y/o procedimiento administrativo_x000a__x000a_"/>
    <s v="- Todos los procesos en el Sistema de Gestión de Calidad_x000a__x000a__x000a__x000a_"/>
    <s v="Sin asociación"/>
    <s v="No aplica"/>
    <s v="Baja (2)"/>
    <n v="0.4"/>
    <s v="Menor (2)"/>
    <s v="Menor (2)"/>
    <s v="Menor (2)"/>
    <s v="Leve (1)"/>
    <s v="Leve (1)"/>
    <s v="Menor (2)"/>
    <s v="Menor (2)"/>
    <n v="0.4"/>
    <s v="Moderado"/>
    <s v="La valoración del riesgo antes de control quedó en escala de probabilidad por exposición BAJA, y continúa el impacto MENOR toda vez que afecta los aspectos operativos, el cumplimiento de metas ,objetivos institucionales, pérdida de información critica. Como consecuencia deja al riesgo ubicado en zona resultante de extrema a MODERADO"/>
    <s v="- 1. El procedimiento Análisis, Diseño, desarrollo e implementación de soluciones 4204000-PR-106 PC#4 (Clarificar requerimientos) indica que el Profesional de la Oficina TIC asignado, autorizado(a) por El Jefe de la Oficina de Tecnologías de la Información y las Comunicaciones. Cada vez que se reciba una solicitud de requerimiento verifica que el requerimiento realizado sea claro, pertinente, y viable técnica y funcionalmente. La fuente de información utilizada es el formato Solicitud de requerimientos Recepción Documentación Software 4204000-FT-744.  En caso de evidenciar observaciones, desviaciones o diferencias en el requerimiento se solicita aclararlas al área funcional mediante memorando, correo electrónico y/o reunión presencial o virtual, generando soporte de la reunión realizada y se debe documentar el caso en el SISTEMA DE GESTIÓN DE SERVICIOS y actualizarlo, quedando en estado “en espera”._x000a_NOTA 1: Si pasado 30 días calendario contados a partir de la fecha de solicitud no se logran determinar estas precisiones, el caso en SISTEMA DE GESTIÓN DE SERVICIOS se cierra, indicando la razón de plazo e informando mediante memorando o correo al área funcional que deberá hacer una nueva solicitud subsanando las falencias de su requerimiento._x000a_NOTA 2: Hasta tanto no se tenga pleno entendimiento, dimensionamiento y precisión del requerimiento, esta actividad se repetirá cuantas veces sea necesario._x000a_ De lo contrario, se responderá a la dependencia solicitante mediante memorando o correo electrónico describiendo el resultado de la evaluación (viable o no viable) en el formato Clasificación y Preevaluación Solicitud de requerimientos 4204000-FT-519. Tipo: Preventivo Implementación: Manual_x000a_- 2. El procedimiento Análisis, Diseño, desarrollo e implementación de soluciones 4204000-PR-106 PC#7 (Realizar seguimiento a la solución o requerimiento interno)  indica que el Profesional de la Oficina TIC asignado, autorizado(a) por El Jefe de la Oficina de Tecnologías de la Información y las Comunicaciones. Periódicamente según lo definido en el plan de trabajo o cronograma (semanal, cada dos semanas o mínimo mensualmente) realiza el seguimiento verificando el avance de la solución o requerimiento interno de acuerdo a lo programado.  La(s) fuente(s) de información utilizada (s) es (son) según aplique el cronograma o plan de trabajo, actas o informes de avance en la herramienta REDMINE y/o Gitlab y/o Informe final/parcial de supervisión contrato y/o convenio 4231000-FT-964) y/o Informe de ejecución contractual 4231000-FT-422En caso de evidenciar observaciones, desviaciones o diferencias en el seguimiento a la ejecución del Cronograma o Plan de trabajo las registra en las actas o informes de avance en la herramienta REDMINE y solicita al responsable del desarrollo mediante correo electrónico la justificación de las desviaciones identificadas y ajuste al cronograma y/o plan de trabajo. De lo contrario, procede a registrar los avances a conformidad en las actas o informes de avance en la herramienta REDMINE. Tipo: Detectivo Implementación: Manual_x000a_- 3. El procedimiento Análisis, Diseño, desarrollo e implementación de soluciones 4204000-PR-106 PC#8 (Entregar y Revisar la solución o requerimiento)indica que el profesional de la OTIC asignado y/o Profesionales de las  dependencias Funcionales asignado, autorizado(a) por El Jefe de la Oficina de Tecnologías de la Información y las Comunicaciones cada vez que se realice la entrega de una solución o requerimiento revisa(n) que las evidencias y/o soportes documentales cumplan con lo solicitado en el requerimiento correspondiente y que los repositorios de la documentación técnica y funcional estén actualizados en la herramienta REDMINE, así como los archivos fuente del desarrollo en la herramienta Gitlab. El equipo responsable del desarrollo de la solución y/o requerimiento realiza la entrega conforme a lo establecido en la Guía Metodológica para el desarrollo y mantenimiento de soluciones de software 4204000-GS-108. La(s) fuente(s) de información utilizada (s) es (son): la Solicitud de requerimientos 4204000-FT-264 y adicionalmente se revisa:_x000a_1.Para la adquisición de Infraestructura Tecnológica y/o adquisición de Ofimática: acta de recibo a satisfacción debidamente firmada y/o Informe final/parcial de supervisión contrato y/o convenio 4231000- FT-964. aportado, según corresponda, de acuerdo con la verificación del cumplimiento de lo contratado._x000a_2.Para el desarrollo interno de software desarrollado por externos a la Secretaría General: acta de recibo a satisfacción debidamente firmada por parte del área funcional solicitante, documentación mínima necesaria, tanto técnica como funcional, para que la OTIC pueda recibir la solución. _x000a_3.Para el desarrollo interno de software (con recursos propios de la OTIC – infraestructura e ingenieros de planta y/o contratistas): autorización expresa por parte del área funcional solicitante para la puesta en producción del desarrollo terminado, bien sea esta mediante memorando o correo electrónico y el documento 4204000-FT-1121 Solicitud de Cambios FRC y el Análisis de impacto donde se indican los pasos para su puesta en ambiente productivo._x000a_En caso de evidenciar observaciones, desviaciones o diferencias el profesional de la OTIC asignado, procede a remitir correo electrónico al equipo de trabajo involucrado en el desarrollo de la solución para que se subsanen los documentos de la entrega. De lo contrario se remite correo electrónico al equipo de trabajo involucrado en el desarrollo de la solución y/o requerimiento informando la conformidad de la documentación entregada. Tipo: Preven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Preventivo_x000a__x000a__x000a__x000a__x000a__x000a__x000a__x000a__x000a__x000a__x000a__x000a__x000a__x000a__x000a__x000a__x000a_"/>
    <s v="25%_x000a_15%_x000a_2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40%_x000a__x000a__x000a__x000a__x000a__x000a__x000a__x000a__x000a__x000a__x000a__x000a__x000a__x000a__x000a__x000a__x000a_"/>
    <s v="- 1 El mapa de riesgos del proceso Gestión de servicios administrativos indica que el jefe de la Oficina TIC's, autorizado(a) por el manual de especifico de funciones y competencias laborales, cada vez que se identifique la materialización de un riesgo realiza la revisión de las inconsistencias identificadas en la supervisión de la solución tecnológica y la reporta a la Oficina de Contratos para efectuar los ajustes pertinentes y realiza las gestiones necesarias con el fin de generar el cambio de delegado de la supervisión o suspender, reiniciar o terminar el contrato. Tipo: Correctivo Implementación: Manual. 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0079999999999999"/>
    <s v="Menor (2)"/>
    <n v="0.30000000000000004"/>
    <s v="Bajo"/>
    <s v="La valoración del riesgo después de controles quedó en escala de probabilidad MUY BAJA y en impacto LEVE, toda vez que se incluyeron actividades de control con solidez fuerte, lo que minimiza la materialización del riesgo. Continúa ubicado en zona resultante BAJO"/>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hallazgos de auditoría interna o externa, debido a supervisión inadecuada en el desarrollo de soluciones tecnológicas en el informe de monitoreo a la Oficina Asesora de Planeación._x000a_- Realizar la revisión de las inconsistencias identificadas en la supervisión de la solución tecnológica._x000a_- Reportar las inconsistencias a la Oficina de Contratos para efectuar los ajustes pertinentes_x000a_- Realizar las gestiones necesarias para el cambio de delegado de la supervisión o suspender, reiniciar o terminar el contrato_x000a__x000a__x000a__x000a__x000a__x000a_- Actualizar el riesgo Posibilidad de afectación reputacional por hallazgos de auditoría interna o externa, debido a supervisión inadecuada en el desarrollo de soluciones tecnológicas"/>
    <s v="-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_x000a_- Oficina de Tecnologías de la Información y las Comunicaciones"/>
    <s v="- Reporte de monitoreo indicando la materialización del riesgo de Posibilidad de afectación reputacional por hallazgos de auditoría interna o externa, debido a supervisión inadecuada en el desarrollo de soluciones tecnológicas_x000a_- Acta de reunión o evidencia de reunión con las inconsistencias identificadas_x000a_- Memorando con reporte de inconsistencias_x000a_- Memorando con reasignación de delegado o acta de reinicio del contrato o acta de suspensión del contrato o convenio. _x000a__x000a__x000a__x000a__x000a__x000a_- Riesgo de Posibilidad de afectación reputacional por hallazgos de auditoría interna o externa, debido a supervisión inadecuada en el desarrollo de soluciones tecnológicas, actualizado."/>
    <d v="2023-12-04T00:00:00"/>
    <s v="Identificación del riesgo_x000a_Análisis antes de controles_x000a__x000a_Evaluación de controles_x000a_"/>
    <s v="Se cambia la calificación de la probabilidad e impacto en consecuencia cambio la valoración del riesgo antes y después de controles._x000a_Se modifican los controles asociados al proceso de la Secretaría General."/>
    <m/>
    <m/>
    <m/>
    <m/>
    <m/>
    <m/>
    <m/>
    <m/>
    <m/>
    <m/>
    <m/>
    <m/>
    <m/>
    <m/>
    <m/>
    <m/>
    <m/>
    <m/>
    <m/>
    <m/>
    <m/>
    <m/>
    <m/>
    <m/>
    <m/>
    <m/>
    <m/>
    <m/>
    <m/>
    <m/>
    <m/>
    <m/>
    <m/>
  </r>
  <r>
    <x v="8"/>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Jefe Oficina de Tecnologías de la Información y las Comunicaciones"/>
    <s v="Apoyo"/>
    <s v="Gestionar requerimientos, necesidades y/o solicitudes tecnológicas._x000a_Fase (Producto): Servicios de Información para la implementación de la Estrategia de Gobierno digital - Proyecto de inversión 7872 &quot;Transformación Digital y gestión TIC &quot;"/>
    <s v="-"/>
    <s v="-"/>
    <s v="Posibilidad de afectación reputacional por baja disponibilidad de los servicios tecnológicos, debido a errores (fallas o deficiencias) en la administración y gestión de los recursos de infraestructura tecnológica"/>
    <x v="0"/>
    <s v="Fallas tecnológicas"/>
    <s v="Oficina de Tecnologías de la Información y las Comunicaciones"/>
    <s v="- Incumplimientos en ejecución de contratos de mantenimiento de la Infraestructura tecnológica._x000a_- Deficiencia en la atención del servicio de mesa de ayuda._x000a_- Falla en los equipos que soportan Infraestructura tecnológica._x000a_- Obsolescencia tecnológica._x000a__x000a__x000a__x000a__x000a__x000a_"/>
    <s v="- Falta de continuidad del personal por cambios de gobierno._x000a_- Ataques cibernéticos._x000a__x000a__x000a__x000a__x000a__x000a__x000a__x000a_"/>
    <s v="- Falla daño en los equipos de computo que soportan la información de misión critica de la entidad, que podría causar pérdida de información._x000a_- Incumplimiento en los niveles de atención de servicios que ocasionan pérdida de imagen en los usuarios internos y externos de la entidad._x000a_- Interrupción en la prestación de servicios tecnológicos y de atención a la ciudadanía. _x000a_- Daños o destrucción de activos que afectan el patrimonio de la Entidad._x000a_- Quejas o reclamos por parte de los usuarios.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9. Industria, innovación e infraestructura"/>
    <s v="7872 Transformación digital y gestión TIC"/>
    <s v="Media (3)"/>
    <n v="0.6"/>
    <s v="Menor (2)"/>
    <s v="Menor (2)"/>
    <s v="Leve (1)"/>
    <s v="Leve (1)"/>
    <s v="Leve (1)"/>
    <s v="Leve (1)"/>
    <s v="Menor (2)"/>
    <n v="0.4"/>
    <s v="Moderado"/>
    <s v="La valoración del riesgo antes de control quedó en escala de probabilidad por frecuencia &quot;MEDIA&quot; y continúa de impacto MENOR, toda vez que afecta los aspectos: financiero bajo, indisponibilidad de la información lo que lo continúa ubicando al riesgo en zona resultante  MODERADO."/>
    <s v="- 1 El procedimiento Gestión de incidentes, requerimientos y problemas tecnológicos 4204000-PR-101- PC#3 (Recibir, evaluar, categorizar solicitud de servicio) indica que El Técnico, autorizado(a) por el Jefe de la Oficina TIC, El Técnico autorizado por el Jefe de la Oficina TIC, cada vez que se reciba una solicitud, verifica, evalúa, categoriza que la información suministrada por el usuario solicitante cumpla con lo establecido en las condiciones generales y en la Guía Sistema de Gestión de Servicios 4204000- GS-044. La fuente de información es el Sistema de Gestión de Servicios y la Guía Sistema de Gestión de Servicios 4204000- GS-044. En caso de evidenciar observaciones, desviaciones o diferencias, el técnico de la oficina TIC, debe contactar al usuario para ajustar e incluir la información pertinente y se procede a registrar la conformidad en el Sistema de Gestión de Servicios. En caso contrario y en caso de que no se logre contactar al usuario se procede a pasar el servicio a estado &quot;No Resuelto&quot;, indicando las razones por las cuales se dio y se notifica de manera automática a través del Sistema de Gestión de Servicios por medio de correo electrónico. Queda como evidencia el informe de registros generados desde el Sistema. Tipo: Preventivo Implementación: Manual_x000a_- 2 El procedimiento Gestión de incidentes, requerimientos y problemas tecnológicos 4204000-PR-101- PC#5 (Realizar atención por Nivel 0) indica que El profesional o técnico autorizado por el jefe de la Oficina TIC, cada vez que reciba una solicitud verifica que el escalamiento y acciones a tomar estén acorde a la solicitud realizada, conforme la Guía Sistema de Gestión de Servicios 4204000-GS-044. La fuente de información es el Sistema de Gestión de Servicios y la Guía Sistema de Gestión de Servicios 4204000-GS-044. En caso de evidenciar observaciones, desviaciones o diferencias, el técnico o profesional de la oficina TIC procede a pasar el servicio a tipo de solución &quot;No resuelto&quot;, indicando las razones por las cuales se dio y se notifica de manera automática por medio de correo electrónico el estado de la solicitud.  En caso contrario de atender la solicitud se cierra como &quot;Resuelto y se describe la solución de este, se notifica de manera automática a través del Sistema de Gestión de Servicios por medio de correo electrónico el estado de la solicitud. De otra parte, en caso de requerir atención por parte de nivel 1 o 2 se procede a realizar el escalamiento correspondiente dejando en la pestaña seguimiento la razón del escalamiento se notifica de manera automática por medio de correo electrónico el estado de la solicitud. Queda como evidencia el informe de registros generados desde el Sistema de Gestión de Servicios. Tipo: Preventivo Implementación: Manual_x000a_- 3 El procedimiento Gestión de incidentes, requerimientos y problemas tecnológicos 4204000-PR-101- PC#6 (Realizar atención por Nivel 1) indica que El profesional o técnico autorizado por el jefe de la Oficina TIC, cada vez que reciba una solicitud verifica que el escalamiento y acciones a tomar estén acorde a la solicitud realizada, conforme la Guía Sistema de Gestión de Servicios 4204000-GS-044. La fuente de información es el Sistema de Gestión de Servicios y la Guía Sistema de Gestión de Servicios 4204000-GS-044. En       caso   de        evidenciar     observaciones, desviaciones o diferencias, el técnico o desviaciones o diferencias, el técnico o profesional de la oficina TIC procede a pasar el servicio al profesional o técnico encargado de nivel 0 en la pestaña seguimiento debe evidenciar la razón de la devolución del servicio se notifica de manera automática a través del Sistema de Gestión de Servicios por medio de correo electrónico. En caso contrario de atender la solicitud se cierra como Resuelto y se describe la solución de este se notifica de manera automática a través del Sistema de Gestión de Servicios por medio de correo electrónico. Queda como evidencia el informe de registros generados desde el Sistema de Gestión de Servicios. Tipo: Preventivo Implementación: Manual_x000a_- 4 El procedimiento Gestión de incidentes, requerimientos y problemas tecnológicos 4204000-PR-101- PC#7 (Realizar atención por Nivel 2) indica que El profesional o técnico autorizado por el jefe de la Oficina TIC, cada vez que reciba una solicitud verifica que el escalamiento y acciones a tomar estén acorde a la solicitud realizada, conforme la Guía Sistema de Gestión de Servicios 4204000-GS-044. La fuente de información es el Sistema de Gestión de Servicios y la Guía Sistema de Gestión de Servicios 4204000- GS-044.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a través del Sistema de Gestión de Servicios por medio de correo electrónico el estado de la solicitud. En caso contrario de atender la solicitud se cierra como &quot;Resuelto&quot; y se describe la solución de este se notifica de manera automática a través del Sistema de Gestión de Servicios por medio de correo electrónico. Queda como evidencia el informe de registros generados desde el Sistema de Gestión de Servicios. Tipo: Preventivo Implementación: Manual_x000a_- 5 El procedimiento Gestión de incidentes, requerimientos y problemas tecnológicos 4204000-PR-101- PC#8 (Verificar la documentación de la solución) indica que El profesional o técnico autorizado por el jefe de la Oficina TIC mensualmente verifica la documentación del 5% de las solicitudes en estado Resuelto, conforme la Guía Sistema de Gestión de Servicios 4204000-GS-044. La fuente de información es el Sistema de Gestión de Servicios y la Guía Sistema de Gestión de Servicios 4204000-GS-044. En caso de evidenciar observaciones, desviaciones o diferencias, el profesional o técnico procederá a documentar las observaciones y remitir la misma a través de correo electrónico al Nivel 0, Nivel I o Nivel II. En caso contrario queda a conformidad la documentación de la solicitud en el sistema de gestión de servicios. Queda como evidencia el informe de registros generados desde el Sistema de Gestión de Servicios. Tipo: Detectivo Implementación: Manual_x000a_- 6 El procedimiento Gestión de incidentes, requerimientos y problemas tecnológicos 4204000-PR-101- PC#9 (Aprobar el cierre de la solicitud) indica que El profesional o técnico autorizado por el jefe de la Oficina TIC, semanalmente verifica los casos que han sido resueltos con dos días de anterioridad para proceder con el cierre de la solicitud, conforme la Guía Sistema de Gestión de Servicios 4204000-GS-044.La fuente de información es el Sistema de Gestión de Servicios y la Guía Gestión de Servicios 4204000- GS-044. En caso de evidenciar observaciones, desviaciones o diferencias, el usuario solicitante remitirá correo indicando la novedad, lo cual produce la reapertura novedad, lo cual produce la reapertura automática de la solicitud. En caso contrario el profesional o técnico de la oficina TIC proceder con el cierre del servicio. Queda como evidencia el informe de registros generados desde el Sistema de Gestión de Servicios. Tipo: Detectivo Implementación: Manual_x000a_- 7 El procedimiento Gestión de incidentes, requerimientos y problemas tecnológicos 4204000-PR-101- PC#16 (Verificar solución de problemas) El jefe de la Oficina TIC autorizado por el manual de funciones trimestralmente verifica la coherencia de la información del Informe del Sistema de Gestión de Servicios y de los planes de acción propuestos._x000a_ _x000a_La fuente de información es el Sistema de Gestión de Servicios y el Informe del Sistema de Gestión de Servicios y de los planes de acción propuestos._x000a_ _x000a_En caso de aprobación y/o evidenciar observaciones, desviaciones o diferencias, al informe se registran en el acta de Subcomité de Autocontrol para el posterior ajuste. Queda como evidencia el Informe del Sistema de gestión de servicios donde se proyectan las solicitudes cerradas el 4233300-FT-011 Memorando Remitiendo Acta subcomité de autocontrol y 4201000-FT-281 Acta subcomité de autocontrol Informe presentado en subcomité de autocontrol._x000a_ _x000a_NOTA: La aprobación del informe del Sistema de Gestión de Servicios presentado en el Subcomité de Autocontrol equivale a la aprobación dada por el Jefe de la dependencia al remitir el acta de Subcomité de Autocontrol y sus evidencias mediante memorando electrónico a la Oficina de Control Interno. Tipo: Detectivo Implementación: Manual_x000a__x000a__x000a__x000a__x000a__x000a__x000a__x000a__x000a__x000a__x000a__x000a__x000a_"/>
    <s v="- Documentado_x000a_- Documentado_x000a_- Documentado_x000a_- Documentado_x000a_- Documentado_x000a_- Documentado_x000a_- Documentado_x000a__x000a__x000a__x000a__x000a__x000a__x000a__x000a__x000a__x000a__x000a__x000a__x000a_"/>
    <s v="- Continua_x000a_- Continua_x000a_- Continua_x000a_- Continua_x000a_- Continua_x000a_- Continua_x000a_- Continua_x000a__x000a__x000a__x000a__x000a__x000a__x000a__x000a__x000a__x000a__x000a__x000a__x000a_"/>
    <s v="- Con registro_x000a_- Con registro_x000a_- Con registro_x000a_- Con registro_x000a_- Con registro_x000a_- Con registro_x000a_- Con registro_x000a__x000a__x000a__x000a__x000a__x000a__x000a__x000a__x000a__x000a__x000a__x000a__x000a_"/>
    <s v="- Preventivo_x000a_- Preventivo_x000a_- Preventivo_x000a_- Preventivo_x000a_- Detectivo_x000a_- Detectivo_x000a_- Detectivo_x000a__x000a__x000a__x000a__x000a__x000a__x000a__x000a__x000a__x000a__x000a__x000a__x000a_"/>
    <s v="25%_x000a_25%_x000a_25%_x000a_25%_x000a_15%_x000a_15%_x000a_15%_x000a__x000a__x000a__x000a__x000a__x000a__x000a__x000a__x000a__x000a__x000a__x000a__x000a_"/>
    <s v="- Manual_x000a_- Manual_x000a_- Manual_x000a_- Manual_x000a_- Manual_x000a_- Manual_x000a_- Manual_x000a__x000a__x000a__x000a__x000a__x000a__x000a__x000a__x000a__x000a__x000a__x000a__x000a_"/>
    <s v="15%_x000a_15%_x000a_15%_x000a_15%_x000a_15%_x000a_15%_x000a_15%_x000a__x000a__x000a__x000a__x000a__x000a__x000a__x000a__x000a__x000a__x000a__x000a__x000a_"/>
    <s v="40%_x000a_40%_x000a_40%_x000a_40%_x000a_30%_x000a_30%_x000a_30%_x000a__x000a__x000a__x000a__x000a__x000a__x000a__x000a__x000a__x000a__x000a__x000a__x000a_"/>
    <s v="- 1 El mapa de riesgos del proceso de Gestión de servicios administrativos indica que el jefe de la Oficina TIC's, autorizado(a) por el manual de especifico de funciones y competencias laborales, cada vez que se identifique la materialización de un riesgo activa el plan de contingencia conforme a las fases establecidas en el Plan de Contingencia TI de la Secretaría General de la Alcaldía Mayor de Bogotá -4204000-OT-020.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2.6671679999999996E-2"/>
    <s v="Menor (2)"/>
    <n v="0.30000000000000004"/>
    <s v="Bajo"/>
    <s v="La valoración del riesgo después de controles quedó en MUY BAJA  y de  impacto MENOR, toda vez que se incluyeron actividades de control con solidez fuerte lo que minimiza la materialización del riesgo, y lo ubica en  zona resultante BAJO"/>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baja disponibilidad de los servicios tecnológicos, debido a errores (Fallas o Deficiencias)  en la administración y gestión de los recursos de infraestructura tecnológica en el informe de monitoreo a la Oficina Asesora de Planeación._x000a_- Se activa el plan de contingencia conforme a las fases establecidas en el Plan de Contingencia TI de la Secretaría General de la Alcaldía Mayor de Bogotá -4204000-OT-020_x000a__x000a__x000a__x000a__x000a__x000a__x000a__x000a_- Actualizar el riesgo Posibilidad de afectación reputacional por baja disponibilidad de los servicios tecnológicos, debido a errores (Fallas o Deficiencias)  en la administración y gestión de los recursos de infraestructura tecnológica"/>
    <s v="- Oficina de Tecnologías de la Información y las Comunicaciones_x000a_- Jefe Oficina de Tecnologías de la Información y las Comunicaciones_x000a__x000a__x000a__x000a__x000a__x000a__x000a__x000a_- Oficina de Tecnologías de la Información y las Comunicaciones"/>
    <s v="- Reporte de monitoreo indicando la materialización del riesgo de Posibilidad de afectación reputacional por baja disponibilidad de los servicios tecnológicos, debido a errores (Fallas o Deficiencias)  en la administración y gestión de los recursos de infraestructura tecnológica_x000a_-  Documentación y soportes del proceso de contingencia_x000a__x000a__x000a__x000a__x000a__x000a__x000a__x000a_- Riesgo de Posibilidad de afectación reputacional por baja disponibilidad de los servicios tecnológicos, debido a errores (Fallas o Deficiencias)  en la administración y gestión de los recursos de infraestructura tecnológica, actualizado."/>
    <d v="2023-12-04T00:00:00"/>
    <s v="Identificación del riesgo_x000a_Análisis antes de controles_x000a__x000a__x000a_"/>
    <s v="Se realiza el ajuste las perspectivas del impacto del riesgo_x000a_Se realiza cambia centros de costo de los documentos asociados a las actividades de control."/>
    <m/>
    <m/>
    <m/>
    <m/>
    <m/>
    <m/>
    <m/>
    <m/>
    <m/>
    <m/>
    <m/>
    <m/>
    <m/>
    <m/>
    <m/>
    <m/>
    <m/>
    <m/>
    <m/>
    <m/>
    <m/>
    <m/>
    <m/>
    <m/>
    <m/>
    <m/>
    <m/>
    <m/>
    <m/>
    <m/>
    <m/>
    <m/>
    <m/>
  </r>
  <r>
    <x v="9"/>
    <s v="Gestionar el conocimiento y la innovación de la Secretaría General de la Alcaldía Mayor de Bogotá, mediante la identificación, generación, sistematización, análisis, transferencia y conservación del conocimiento estratégico y la promoción de la innovación, con el fin de fortalecer el aprendizaje, el mejoramiento organizacional y la toma de decisiones basada en evidencias."/>
    <s v="Inicia con la planeación y definición de lineamientos, directrices e instrumentos para la gestión del conocimiento, la innovación y la analítica de datos al interior de la entidad, continua con la identificación, generación, sistematización, análisis, transferencia y conservación del conocimiento estratégico, de la promoción de la innovación, con el fortalecimiento y consolidación de la analítica de datos, y termina con la difusión, transferencia, aprovechamiento y el compartir del conocimiento."/>
    <s v="Jefe Oficina Asesora de Planeación"/>
    <s v="Estratégico"/>
    <s v="Realizar analítica institucional y gestión estadística"/>
    <s v="-"/>
    <s v="-"/>
    <s v="Posibilidad de afectación reputacional por pérdida de credibilidad ante los grupos de valor y partes interesadas, debido a la aprobación de las fichas técnicas, cuestionarios o informes de las encuestas de satisfacción sin el cumplimiento de los requisitos técnicos estadísticos"/>
    <x v="0"/>
    <s v="Ejecución y administración de procesos"/>
    <s v="Oficina Asesora de Planeación"/>
    <s v="- Alta rotación de personal generando retrasos en la curva de aprendizaje._x000a_- Falta de aplicación del procedimiento de elaboración y análisis de encuestas_x000a_- Desconocimiento técnico en la temática de encuestas _x000a__x000a__x000a__x000a__x000a__x000a__x000a_"/>
    <s v="- Desconocimiento de nueva normativa relacionada con la gestión estadística_x000a_- Falta de recursos que podría darse por los recortes presupuestales, humanos y técnicos que influirían directamente en la no sostenibilidad del procedimiento de encuestas de satisfacción_x000a_- Cambios inesperados en el contexto político, normativo y legal que afecten  la operación de la Entidad y la prestación del servicio._x000a__x000a__x000a__x000a__x000a__x000a__x000a_"/>
    <s v="- Hallazgos producto de autorías internas y externas_x000a_- Afectación de la imagen y credibilidad de la entidad_x000a_- Afectación en la prestación de los servicios por captura inadecuada de la información de las encuestas de satisfacción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7873 Fortalecimiento de la capacidad institucional de la Secretaría General"/>
    <s v="Media (3)"/>
    <n v="0.6"/>
    <s v="Leve (1)"/>
    <s v="Menor (2)"/>
    <s v="Menor (2)"/>
    <s v="Leve (1)"/>
    <s v="Moderado (3)"/>
    <s v="Menor (2)"/>
    <s v="Moderado (3)"/>
    <n v="0.6"/>
    <s v="Moderado"/>
    <s v="Se determina probabilidad media, teniendo en cuenta que el nivel de ejecución de la actividad es de 68 veces aproximadamente durante el año; y el impacto moderado porque de materializarse el riesgo puede conllevar a hallazgos de auditorías internas y externas, a afectación de la imagen de la entidad y a pérdida de información crítica que debe ser recuperada."/>
    <s v="- 1 El procedimiento Elaboración y análisis de encuestas (2210111-PR-263), actividad 2, indica que el profesional de la Oficina Asesora de Planeación, autorizado(a) por el (la) Jefe de la Oficina Asesora de Planeación, cada vez que se recibe una solicitud de elaboración o actualización de la ficha técnica por parte del proceso, revisa la información contenida en la ficha técnica de encuesta verificando que cumpla con los criterios de validez estadística y la metodología establecidos en el formato ficha técnica de encuesta 4202000-FT-723, la Guía para la elaboración y aplicación de encuestas de satisfacción 4202000-GS-075 y con los requisitos definidos para los productos o servicios en la “Ficha técnica de producto o servicio”, con el fin de validar o retroalimentar este documento. La(s) fuente(s) de información utilizadas es(son) la(s) ficha(s) técnica(s) registrada(s) en la plataforma DARUMA. En caso de evidenciar observaciones, desviaciones o diferencias, se regresa la ficha técnica de encuesta 4202000-FT-723 registrada en la plataforma DARUMA para ajustes o comentarios. De lo contrario, continua con la actividad Nro. 3. Queda como evidencia el registro de la revisión metodológica de la ficha técnica en la plataforma DARUMA y la ficha técnica de encuesta 4202000-FT-723. Tipo: Preventivo Implementación: Manual_x000a_- 2 El procedimiento Elaboración y análisis de encuestas (2210111-PR-263), actividad 6, indica que el profesional de la Oficina Asesora de Planeación, autorizado(a) por el (la) Jefe de la Oficina Asesora de Planeación, cada vez que cargue un cuestionario en el módulo de encuesta de la plataforma DAURMA por parte del proceso, valida que la encuesta responda a los criterios establecidos en la ficha técnica de encuesta de satisfacción, y verifica la consistencia de las preguntas y opciones de respuesta. La(s) fuente(s) de información utilizadas es(son) la ficha técnica de encuesta registrada en la plataforma DARUMA. En caso de evidenciar observaciones, desviaciones o diferencias, envía un correo electrónico al profesional del proceso, indicando que se identificaron ajustes para aplicar al cuestionario y se devuelve a la actividad ID5. Queda como evidencia el cuestionario de prueba diligenciado en el Módulo Encuestas de la plataforma Daruma y el correo electrónico con ajustes al cuestionario. De lo contrario, continua con la actividad ID7. Queda como evidencia el cuestionario de prueba diligenciado en el Módulo Encuestas de la plataforma Daruma y el correo electrónico con aprobación del cuestionario. Tipo: Detectivo Implementación: Manual_x000a_- 3 El procedimiento Elaboración y análisis de encuestas (2210111-PR-263), actividad 10, indica que el profesional de la Oficina Asesora de Planeación, autorizado(a) por el (la) Jefe de la Oficina Asesora de Planeación, cada vez que se recibe una solicitud de revisión del informe por parte del proceso, revisa teniendo en cuenta lo establecido en la Guía básica para la elaboración de informe de resultados de encuestas de satisfacción 4202000- GS-097, la ficha técnica de encuesta y el cuestionario vigente, del que se puede establecer que cumple o no con los requisitos, o que por los niveles de satisfacción alcanzados en las encuestas se requiere o no la formulación de acciones, lo cual también debe ser indicado en el memorando electrónico. La(s) fuente(s) de información utilizadas es(son) informe enviado a la Oficina Asesora de Planeación a través del aplicativo SIGA. En caso de evidenciar observaciones, desviaciones o diferencias, se remiten los comentarios a los que haya lugar y regresa a la actividad ID8. Queda como evidencia el Memorando 2211600-FT-011 de no aprobación del informe, indicando la formulación de planes de mejoramiento (si aplica). De lo contrario, informa sobre la aprobación y archiva el documento de acuerdo con el procedimiento establecido en la entidad para tal efecto y continua en la actividad ID11. Queda como evidencia el Memorando 2211600-FT-011 de aprobación del informe, indicando la formulación de planes de mejoramiento (si aplica).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de Gestión del Conocimiento indica que el(la) Jefe(a) de la Oficina Asesora de Planeación, autorizado(a) por el Manual específico de funciones y competencias laborales, cada vez que se identifique la materialización del riesgo, solicita al líder del proceso y/o jefe de dependencia en el que se haya materializado el riesgo, la suspensión, revisión y ajuste de los instrumentos, y ajustes sobre los informes/reportes que hayan tenido como fuente los resultados de la encuesta aplicada sin el cumplimiento de los requisitos, de acuerdo con los lineamientos de la Oficina Asesora de Planeación. Tipo: Correctivo Implementación: Manual_x000a_- _x0009_2 El mapa de riesgos del proceso de Gestión del Conocimiento indica que Líder del proceso y/o jefe de dependencia, autorizado(a) por el Manual específico de funciones y competencias laborales, cada vez que se identifique la materialización del riesgo, realiza los ajustes de los instrumentos e informes, e indica a la Oficina Asesora de Planeación mediante memorand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764"/>
    <s v="Menor (2)"/>
    <n v="0.33749999999999997"/>
    <s v="Bajo"/>
    <s v="Se determina la probabilidad de ocurrencia de este riesgo como muy bajo, teniendo en cuenta que se definieron 3 controles (1 preventivo) (2 detectivos) y ante su materialización (2) controles correctivos, que podrían disminuir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pérdida de credibilidad ante los grupos de valor y partes interesadas, debido a la aprobación de las fichas técnicas, cuestionarios o informes de las encuestas de satisfacción sin el cumplimiento de los requisitos técnicos estadísticos en el informe de monitoreo a la Oficina Asesora de Planeación._x000a_- Informar al líder(sa) del equipo de trabajo que coordina la revisión de las encuestas de satisfacción y al (la) jefe(a) de la Oficina Asesora de Planeación que se ha detectado un instrumento de encuesta de satisfacción aprobado sin el cumplimiento de los requisitos_x000a_- Solicitar al líder del proceso y/o jefe de dependencia en el que se haya materializado el riesgo, la suspensión, revisión y ajuste de los instrumentos, y ajustes sobre los informes/reportes que hayan tenido como fuente los resultados de la encuesta aplicada sin el cumplimiento de los requisitos de acuerdo con los lineamientos de la Oficina Asesora de Planeación._x000a_- Realizar los ajustes de los instrumentos e informes e indicar a la Oficina Asesora de Planeación_x000a__x000a__x000a__x000a__x000a__x000a_- Actualizar el riesgo Posibilidad de afectación reputacional por pérdida de credibilidad ante los grupos de valor y partes interesadas, debido a la aprobación de las fichas técnicas, cuestionarios o informes de las encuestas de satisfacción sin el cumplimiento de los requisitos técnicos estadísticos"/>
    <s v="- Oficina Asesora de Planeación_x000a_- Profesional de la Oficina Asesora de Planeación_x000a_- Jefe Oficina Asesora de Planeación_x000a_- Líder de proceso y/o jefe de dependencia _x000a__x000a__x000a__x000a__x000a__x000a_- Oficina Asesora de Planeación"/>
    <s v="- Reporte de monitoreo indicando la materialización del riesgo de Posibilidad de afectación reputacional por pérdida de credibilidad ante los grupos de valor y partes interesadas, debido a la aprobación de las fichas técnicas, cuestionarios o informes de las encuestas de satisfacción sin el cumplimiento de los requisitos técnicos estadísticos_x000a_- Correo o informe indicando cuál es el instrumento de encuestas de satisfacción que se encuentra aprobado no cumple y cuáles son los criterios que no se cumplen_x000a_- Memorando electrónico solicitando que se suspenda, revise y ajuste los instrumentos de encuestas de satisfacción y los informes/reportes que hayan tenido como fuente los resultados de la encuesta aplicada._x000a_- Instrumentos e informes actualizados y memorando de información _x000a__x000a__x000a__x000a__x000a__x000a_- Riesgo de Posibilidad de afectación reputacional por pérdida de credibilidad ante los grupos de valor y partes interesadas, debido a la aprobación de las fichas técnicas, cuestionarios o informes de las encuestas de satisfacción sin el cumplimiento de los requisitos técnicos estadísticos, actualizado."/>
    <d v="2023-12-15T00:00:00"/>
    <s v="_x000a__x000a_Establecimiento de controles_x000a__x000a_"/>
    <s v="Se actualizaron los controles debido a la actualización del procedimiento Elaboración y  análisis de encuestas (4202000-PR-214). _x000a_"/>
    <m/>
    <m/>
    <m/>
    <m/>
    <m/>
    <m/>
    <m/>
    <m/>
    <m/>
    <m/>
    <m/>
    <m/>
    <m/>
    <m/>
    <m/>
    <m/>
    <m/>
    <m/>
    <m/>
    <m/>
    <m/>
    <m/>
    <m/>
    <m/>
    <m/>
    <m/>
    <m/>
    <m/>
    <m/>
    <m/>
    <m/>
    <m/>
    <m/>
  </r>
  <r>
    <x v="10"/>
    <s v="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Tramitar las diferentes situaciones administrativas y novedades del talento humano de la Secretaría General de la Alcaldía Mayor de Bogotá, D.C., de los miembros del Gabinete Distrital y de los Jefes de Oficinas de Control Interno de las Entidades del Distrito."/>
    <s v="-"/>
    <s v="-"/>
    <s v="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x v="0"/>
    <s v="Ejecución y administración de procesos"/>
    <s v="Dirección de Talento Humano"/>
    <s v="- Fallas en la revisión de las solicitudes allegadas al proceso de Gestión del Talento Humano, frente a los marcos normativos y procedimentales aplicables._x000a_- Deficiencias en los procesos de divulgación de los lineamientos normativos, procedimentales y técnicos a que hay lugar en materia de gestión de talento humano._x000a__x000a__x000a__x000a__x000a__x000a__x000a__x000a_"/>
    <s v="- Cambios improvistos en las solicitudes allegadas a los procedimientos de Gestión del Talento Humano que genere variaciones en los trámites a surtir para satisfacer la solicitud del(la) peticionario(a)._x000a__x000a__x000a__x000a__x000a__x000a__x000a__x000a__x000a_"/>
    <s v="- Re proceso al emitir el acto administrativo cuando se debe realizar una aclaraciones, correcciones o modificaciones en la decisión final._x000a_- Pérdida de credibilidad por parte de los usuarios del procedimiento de Gestión de Situaciones Administrativas._x000a__x000a_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No aplica"/>
    <s v="Media (3)"/>
    <n v="0.6"/>
    <s v="Leve (1)"/>
    <s v="Menor (2)"/>
    <s v="Leve (1)"/>
    <s v="Leve (1)"/>
    <s v="Leve (1)"/>
    <s v="Leve (1)"/>
    <s v="Menor (2)"/>
    <n v="0.4"/>
    <s v="Moderado"/>
    <s v="El proceso estima que el riesgo se ubica en una zona moderada, debido a que la frecuencia con la que se realizó la actividad clave asociada al riesgo se presentó 480 veces en el último año, sin embargo, ante su materialización, podrían presentarse efectos significativos, en la imagen de la entidad a nivel local."/>
    <s v="- 1 El Procedimiento (2211300-PR-168) Gestión de Situaciones Administrativas indica que el Profesional Especializado o Universitario de la Dirección de Talento Humano, autorizado(a) por (el)la Directora(a) Técnico(a) de Talento Humano, cada vez que se reciba solicitud para gestionar una situación administrativa revisa el cumplimiento de los requerimientos establecidos en la normatividad vigente en la materia para cada tipo de situación administrativa. La(s) fuente(s) de información utilizadas es(son) la normatividad vigente aplicable a las situaciones administrativas. En caso de evidenciar observaciones, desviaciones o diferencias, se solicita a el(la) solicitante dar completitud o alcance en los documentos allegados para gestionar la situación administrativa a través de Memorando (4233300-FT-011) de solicitud de completitud o alcance de información para la gestión de situación administrativa, para cuando la situación administrativa es de un(a) servidor(a) público(a) de la Secretaría General u Oficio (4233300-FT-012) de solicitud de completitud o alcance de información para la gestión de situación administrativa, para los casos en los que la solicitud corresponde a un(a) integrante del Gabinete Distrital o correo electrónico de solicitud de completitud o alcance de información para la gestión de situación administrativa, para cualquiera de los dos casos. De lo contrario, se genera Resolución (4203000-FT-997) que concede a el(la) solicitante la situación administrativa solicitada. Tipo: Preventivo Implementación: Manual_x0009__x0009__x0009__x0009__x0009__x0009__x0009__x0009__x0009__x0009__x0009__x0009__x0009__x000a_- 2 El Procedimiento (2211300-PR-168) Gestión de Situaciones Administrativas indica que el(la) Jefe de Oficina Jurídica y/o el(la) Subsecretario(a) Corporativo(a) o quien designen por competencia, de acuerdo a la situación administrativa a conceder, autorizado(a) por (la) Secretario(a) General, cada vez que se proyecte un acto administrativo que concede una situación administrativa a un(a) servidor(a) público(a) de la Secretaría General o a un(a) integrante del Gabinete Distrital o Jefe de Control Interno pre revisan que el proyecto de acto administrativo por el cual se concede una situación administrativa a un(a) servidor(a) de la Secretaría General de la Alcaldía Mayor de Bogotá, D.C., o a un(a) integrante del Gabinete Distrital, o a un Jefe de Control Interno, responda a la respectiva solicitud de trámite de situación administrativa y que cumpla con la normatividad vigente aplicable a la situación administrativa a solicitada por el(la) peticionario(a) . La(s) fuente(s) de información utilizadas es(son) solicitud de gestión de situación administrativa con sus soportes, proyecto de acto administrativo por el cual se concede una situación administrativa a un(a) servidor(a) público(a) de la Secretaría General de la Alcaldía Mayor de Bogotá, D.C., o a un(a) Integrante del Gabinete Distrital o a un Jefe de Control Interno y la normatividad vigente aplicable a las situaciones administrativas. En caso de evidenciar observaciones, desviaciones o diferencias, sobre el proyecto de acto administrativo, registran el estado en el archivo Seguimiento Situaciones Administrativas y regresan el proyecto de acto administrativo para que, el Profesional Especializado o Universitario de la Dirección de Talento Humano, responsable de su proyección, aplique los ajustes a que haya lugar y gestione los vistos buenos requeridos para su suscripción. De lo contrario, se expide Resolución (4203000-FT-997) por la cual se concede una situación administrativa a un(a) servidor(a) público(a).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estión del Talento Humano indica que el Profesional Especializado o Profesional Universitario de Talento Humano, autorizado(a) por el(la) Director(a) Técnico(a) de Talento Humano, cada vez que se identifique la materialización del riesgo proyecta acto administrativo por medio del cual se rectifica o aclara contenido de acto administrativo  por el cual se concede una situación administrativa a un(a) servidor(a) público(a) de la Secretaría General o a un(a) integrante del Gabinete Distrital. Tipo: Correctivo Implementación: Manual_x000a_- 2 El mapa de riesgos del proceso de Gestión del Talento Humano indica que el(la)  Alcalde(sa) Mayor de Bogotá, D.C., o el(la) Secretario(a) General, autorizado(a) por El Decreto que establece las atribuciones del(de la) Alcalde(sa) Mayor de Bogotá, D.C, y  por el Manual Específico de Funciones y Competencias Laborales, respectivamente, cada vez que se identifique la materialización del riesgo suscribe acto administrativo por medio del cual se rectifica o aclara contenido de acto administrativo  por el cual se concede una situación administrativa a un(a) servidor(a) público(a) de la Secretaría General o a un(a) integrante del Gabinete Distrital. Tipo: Correctivo Implementación: Manual_x000a_- 3 El mapa de riesgos del proceso de Gestión del Talento Humano indica que el Auxiliar Administrativo de la Subdirección de Servicios Administrativos, autorizado(a) por el(la) Subdirector(a) Técnico(a) de Servicios Administrativos, cada vez que se identifique la materialización del riesgo comunica a las partes interesadas el acto administrativo por medio del cual se rectifica o aclara contenido de acto administrativo  por el cual se concede una situación administrativa a un(a) servidor(a) público(a) de la Secretaría General o a un(a) integrante del Gabinete Distrital.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Baja (2)"/>
    <n v="0.252"/>
    <s v="Leve (1)"/>
    <n v="0.16875000000000001"/>
    <s v="Bajo"/>
    <s v="El proceso estima que el riesgo se ubica en una zona baja, debido a que los controles establecidos son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en el informe de monitoreo a la Oficina Asesora de Planeación._x000a_- Reportar a la directora/a de Talento Humano el error o falla en el Acto Administrativo expedido _x000a_- Proyecta acto administrativo por medio del cual se rectifica o aclara contenido de acto administrativo  por el cual se concede una situación administrativa a un(a) servidor(a) público(a) de la Secretaría General o a un(a) integrante del Gabinete Distrital._x000a_- Suscribe acto administrativo por medio del cual se rectifica o aclara contenido de acto administrativo  por el cual se concede una situación administrativa a un(a) servidor(a) público(a) de la Secretaría General o a un(a) integrante del Gabinete Distrital._x000a_- Comunica a las partes interesadas el acto administrativo por medio del cual se rectifica o aclara contenido de acto administrativo  por el cual se concede una situación administrativa a un(a) servidor(a) público(a) de la Secretaría General o a un(a) integrante del Gabinete Distrital_x000a__x000a__x000a__x000a__x000a_- Actualizar el riesgo 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s v="- Dirección de Talento Humano_x000a_- Profesional Especializado o Universitario de la Dirección de Talento Humano._x000a_- Profesional Especializado o Universitario de la Dirección de Talento Humano._x000a_- Alcalde(sa) Mayor de Bogotá, D.C. o Secretario(a) General, según corresponda._x000a_- Auxiliar Administrativo de la Subdirección de Servicios Administrativos._x000a__x000a__x000a__x000a__x000a_- Dirección de Talento Humano"/>
    <s v="- Reporte de monitoreo indicando la materialización del riesgo de 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_x000a_- Correo electrónico de notificación de error en Acto Administrativo  por el cual se concede una situación administrativa a un/a servidor/a público/a de la Secretaría General o a un/a integrante del Gabinete Distrital._x000a_- Acto Administrativo por medio del cual se rectifica o aclara contenido de Acto Administrativo  por el cual se concede una situación administrativa a un/a servidor/a público/a de la Secretaría General o a un/a integrante del Gabinete Distrital proyectado._x000a_- Acto Administrativo por medio del cual se rectifica o aclara contenido de Acto Administrativo  por el cual se concede una situación administrativa a un/a servidor/a público/a de la Secretaría General o a un/a integrante del Gabinete Distrital suscrito._x000a_- Correo electrónico de comunicación de Acto Administrativo por medio del cual se rectifica o aclara contenido de Acto Administrativo  por el cual se concede una situación administrativa a un/a servidor/a público/a de la Secretaría General o a un/a integrante del Gabinete Distrital._x000a__x000a__x000a__x000a__x000a_- Riesgo de 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 actualizado."/>
    <d v="2023-12-13T00:00:00"/>
    <s v="_x000a_Análisis antes de controles_x000a_Establecimiento de controles_x000a__x000a_"/>
    <s v="Se ajustó la valoración de la probabilidad frente al número de veces en que se ejecutó la actividad clave asociada al riesgo en el último año. Así mismo, se ajustó la explicación de la valoración obtenida antes de controles._x000a_Se ajustó la redacción de las actividades de control preventivo y detectivo."/>
    <m/>
    <m/>
    <m/>
    <m/>
    <m/>
    <m/>
    <m/>
    <m/>
    <m/>
    <m/>
    <m/>
    <m/>
    <m/>
    <m/>
    <m/>
    <m/>
    <m/>
    <m/>
    <m/>
    <m/>
    <m/>
    <m/>
    <m/>
    <m/>
    <m/>
    <m/>
    <m/>
    <m/>
    <m/>
    <m/>
    <m/>
    <m/>
    <m/>
  </r>
  <r>
    <x v="10"/>
    <s v="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Gestionar el retiro del talento humano de la Secretaría General de la Alcaldía Mayor de Bogotá, D.C., de miembros del Gabinete Distrital y Jefes de la Oficina de Control Interno de las entidades del Distrito."/>
    <s v="-"/>
    <s v="-"/>
    <s v="Posibilidad de afectación económica (o presupuestal) por un fallo judicial a favor del(la) ex servidor(a) público(a), debido a errores (fallas o deficiencias) en la expedición de los actos administrativos de desvinculación de servidores(as) públicos(as) de la Secretaría General de la Alcaldía Mayor de Bogotá, D.C."/>
    <x v="0"/>
    <s v="Ejecución y administración de procesos"/>
    <s v="Dirección de Talento Humano"/>
    <s v="- Fallas en la revisión de las solicitudes allegadas al proceso de Gestión del Talento Humano, frente a los marcos normativos y procedimentales aplicables._x000a_- Deficiencias en los procesos de divulgación de los lineamientos normativos, procedimentales y técnicos a que hay lugar en materia de gestión de talento humano._x000a__x000a__x000a__x000a__x000a__x000a__x000a__x000a_"/>
    <s v="- Cambios improvistos en las solicitudes allegadas a los procedimientos de Gestión del Talento Humano que genere variaciones en los trámites a surtir para satisfacer la solicitud del(la) peticionario(a)._x000a__x000a__x000a__x000a__x000a__x000a__x000a__x000a__x000a_"/>
    <s v="- Re proceso al emitir el acto administrativo cuando se debe realizar una aclaraciones, correcciones o modificaciones en la decisión final._x000a_- Generar hallazgos por parte de un ente de control._x000a_- Reclamaciones que impliquen investigaciones disciplinarias._x000a_- Sanciones económicas a favor del/de la exservidor/a de acuerdo al fallo judicial.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No aplica"/>
    <s v="Media (3)"/>
    <n v="0.6"/>
    <s v="Menor (2)"/>
    <s v="Leve (1)"/>
    <s v="Leve (1)"/>
    <s v="Leve (1)"/>
    <s v="Leve (1)"/>
    <s v="Leve (1)"/>
    <s v="Menor (2)"/>
    <n v="0.4"/>
    <s v="Moderado"/>
    <s v="El proceso estima que el riesgo se ubica en una zona moderada, debido a que la frecuencia con la que se realizó la actividad clave asociada al riesgo se presentó 90 veces en el último año, sin embargo, ante su materialización, podrían presentarse efectos significativos, en el pago de sanciones económicas a favor del/de la exservidor/a de acuerdo fallos judiciales._x0009__x0009_"/>
    <s v="- 1 El procedimiento (2211300-PR-221) Gestión Organizacional indica que el Profesional Especializado o Universitario de la Dirección de Talento Humano, autorizado(a) por el(la) Director(a) Técnica(a) de Talento Humano, cada vez que se produzca la desvinculación de un(a) servidor(a) público(a) de la Secretaría General de la Alcaldía Mayor de Bogotá, D.C., verifica que cumpla con la entrega de los documentos soporte, para hacer un análisis jurídico y normativo de los mismos. La(s) fuente(s) de información utilizadas es(son) la declaratoria de insubsistencia del nombramiento en los empleos de libre nombramiento y remoción, la declaratoria de insubsistencia del nombramiento como consecuencia del resultado no satisfactorio en la evaluación del desempeño laboral de un empleado de carreara administrativa, renuncia presentada por el(la) servidor(a) público(a) ante el nominador de la entidad, retiro por haber obtenido la pensión la pensión de jubilación o vejez, invalidez absoluta, edad de retiro forzoso, destitución, como consecuencia de proceso disciplinario, declaratorio de la vacancia del empleo en el caso de abandono del mismo, revocatorio del nombramiento por no acreditar los requisitos para el desempeño del empleo, orden o decisión judicial, supresión del empleo, solicitud de declaración de vacancia definitiva o certificado de defunción. En caso de evidenciar observaciones, desviaciones o diferencias, se debe notificar al(la) servidor(a) que presenta carta de renuncia o al(la) que allega los documentos que motivan la desvinculación de este(a), a través de correo electrónico, Memorando (4233300-FT-011), solicitando alcance sobre los documentos presentados. De lo contrario, queda como evidencia registro de la desvinculación del(la) servidor(a) de la Secretaría General de la Alcaldía Mayor de Bogotá, D.C., en la Base de Datos en Excel – Desvinculaciones. Tipo: Preventivo Implementación: Manual_x000a_- 2 El procedimiento (2211300-PR-221) Gestión Organizacional indica que el(la) Director(a) Técnico(a) de Talento Humano, autorizado(a) por el Manual Específico de Funciones y Competencias Laborales, cada vez que se produzca la desvinculación de un(a) servidor(a) público(a) de la Secretaría General de la Alcaldía Mayor de Bogotá, D.C., revisa que el acto administrativo de desvinculación cumpla con las condiciones relacionadas con la causal que la genera. La(s) fuente(s) de información utilizadas es(son) el proyecto de acto administrativo de desvinculación y los soportes a que haya lugar de acuerdo con la causal de desvinculación de el(la) servidor(a). En caso de evidenciar observaciones, desviaciones o diferencias, se procede de las siguientes formas según corresponda: 1) se notifica a través de correo electrónico al Profesional Especializado o Universitario de la Dirección de Talento Humano responsable de su proyección para que se realice(n) el(los) ajuste(s) a que haya lugar, o 2) se solicita alcance o aclaración a través de correo electrónico o Memorando (4233300-FT-011) dirigido al(la) servidor(a) sobre las diferencias y observaciones identificadas. De lo contrario, se proyecta Acto administrativo  Resolución (4203000-FT-997) por medio de la cual se desvincula un(a) servidor(a) de la Secretaría General de la Alcaldía Mayor de Bogotá, D.C. Tipo: Preventivo Implementación: Manual_x000a_- 3 El procedimiento (2211300-PR-221) Gestión Organizacional indica que el(la) Director(a) Técnico(a) de Talento Humano, autorizado(a) por el Manual Específico de Funciones y Competencias Laborales, cada vez que se produzca la desvinculación de un(a) servidor(a) público(a) de la Secretaría General de la Alcaldía Mayor de Bogotá, D.C., revisa que el acto administrativo de desvinculación cumpla con las condiciones relacionadas con la causal que la genera. La(s) fuente(s) de información utilizadas es(son) el proyecto de acto administrativo de desvinculación y los soportes a que hay lugar de acuerdo a la causal de desvinculación del(la) servidor(a). En caso de evidenciar observaciones, desviaciones o diferencias, se procede de las siguientes formas según corresponda: 1) se notifica a través de correo electrónico al Profesional Especializado o Universitario de la Dirección de Talento Humano responsable de su proyección para que se realice(n) el(los) ajuste(s) a que haya lugar, o 2) se solicita alcance o aclaración a través de correo electrónico o Memorando (4233300-FT-011) dirigido a el(la) servidor(a) sobre las diferencias y observaciones identificadas. De lo contrario, se proyecta el Acto administrativo Resolución (4203000-FT-997) por medio de la cual se desvincula un(a) servidor(a) de la Secretaría General de la Alcaldía Mayor de Bogotá, D.C.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de Gestión del Talento Humano indica que el Profesional Especializado o Universitario de  la Dirección de Talento Humano, autorizado(a) por el(la) Director(a) Técnico(a) de la Dirección de Talento Humano, cada vez que se identifique la materialización del riesgo proyecta acto administrativo por medio del cual se rectifica o aclara contenido del acto administrativo por el cual se acepta la renuncia de un(a) servidor(a) de la Secretaría General de la Alcaldía Mayor de Bogotá, D.C., o se desvincula a un servido(a) de la Secretaría General de la Alcaldía Mayor de Bogotá, D.C. Tipo: Correctivo Implementación: Manual_x000a_- 2 El mapa de riesgos del proceso de Gestión del Talento Humano indica que el(la) Secretario(a) General, autorizado(a) por el  Manual Específico de Funciones y Competencias Laborales, cada vez que se identifique la materialización del riesgo suscribe acto administrativo por medio del cual se rectifica o aclara contenido de acto administrativo por el cual se acepta la renuncia de un(a) servidor(a) de la Secretaría General de la Alcaldía Mayor de Bogotá, D.C., o se desvincula a un servido(a) de la Secretaría General de la Alcaldía Mayor de Bogotá, D.C. Tipo: Correctivo Implementación: Manual_x000a_- 3 El mapa de riesgos del proceso de Gestión del Talento Humano indica que el Auxiliar Administrativo de la Subdirección de Gestión Documental, autorizado(a) por el(la) Subdirector(a) Técnico(a) de Gestión Documental, cada vez que se identifique la materialización del riesgo comunica a las partes interesadas el acto administrativo por medio del cual se rectifica o aclara contenido de acto administrativo por el cual se acepta la renuncia de un(a) servidor(a) de la Secretaría General de la Alcaldía Mayor de Bogotá, D.C., o se desvincula a un servido(a) de la Secretaría General de la Alcaldía Mayor de Bogotá, D.C.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0.1512"/>
    <s v="Leve (1)"/>
    <n v="0.16875000000000001"/>
    <s v="Bajo"/>
    <s v="El proceso estima que el riesgo se ubica en una zona baja, debido a que los controles establecidos son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económica (o presupuestal) por un fallo judicial a favor del(la) ex servidor(a) público(a), debido a errores (fallas o deficiencias) en la expedición de los actos administrativos de desvinculación de servidores(as) públicos(as) de la Secretaría General de la Alcaldía Mayor de Bogotá, D.C. en el informe de monitoreo a la Oficina Asesora de Planeación._x000a_- Reportar a la directora/a de Talento Humano el error o falla en el Acto Administrativo por medio del cual se acepta la renuncia de un/a servidor/a de la Secretaría General o se desvincula a un servido/a de la Secretaría General expedido._x000a_- Proyecta acto administrativo por medio del cual se rectifica o aclara contenido del acto administrativo por el cual se acepta la renuncia de un(a) servidor(a) de la Secretaría General de la Alcaldía Mayor de Bogotá, D.C., o se desvincula a un servido(a) de la Secretaría General de la Alcaldía Mayor de Bogotá, D.C_x000a_- Suscribe acto administrativo por medio del cual se rectifica o aclara contenido de acto administrativo por el cual se acepta la renuncia de un(a) servidor(a) de la Secretaría General de la Alcaldía Mayor de Bogotá, D.C., o se desvincula a un servido(a) de la Secretaría General de la Alcaldía Mayor de Bogotá, D.C._x000a_- Comunica a las partes interesadas el acto administrativo por medio del cual se rectifica o aclara contenido de acto administrativo por el cual se acepta la renuncia de un(a) servidor(a) de la Secretaría General de la Alcaldía Mayor de Bogotá, D.C., o se desvincula a un servido(a) de la Secretaría General de la Alcaldía Mayor de Bogotá, D.C_x000a__x000a__x000a__x000a__x000a_- Actualizar el riesgo Posibilidad de afectación económica (o presupuestal) por un fallo judicial a favor del(la) ex servidor(a) público(a), debido a errores (fallas o deficiencias) en la expedición de los actos administrativos de desvinculación de servidores(as) públicos(as) de la Secretaría General de la Alcaldía Mayor de Bogotá, D.C."/>
    <s v="- Dirección de Talento Humano_x000a_- Profesional Especializado o Universitario de la Dirección de Talento Humano._x000a_- Profesional Especializado o Universitario de la Dirección de Talento Humano._x000a_- Secretario(a) General._x000a_- Auxiliar Administrativo de la Subdirección de Gestión Documental._x000a__x000a__x000a__x000a__x000a_- Dirección de Talento Humano"/>
    <s v="- Reporte de monitoreo indicando la materialización del riesgo de Posibilidad de afectación económica (o presupuestal) por un fallo judicial a favor del(la) ex servidor(a) público(a), debido a errores (fallas o deficiencias) en la expedición de los actos administrativos de desvinculación de servidores(as) públicos(as) de la Secretaría General de la Alcaldía Mayor de Bogotá, D.C._x000a_- Correo electrónico de notificación de error en Acto Administrativo por medio del cual se acepta la renuncia de un/a servidor/a de la Secretaría General o se desvincula a un servido/a de la Secretaría General._x000a_- Acto Administrativo por medio del cual se rectifica o aclara contenido de Acto Administrativo por medio del cual se acepta la renuncia de un/a servidor/a de la Secretaría General o se desvincula a un servido/a de la Secretaría General proyectado._x000a_- Acto Administrativo por medio del cual se rectifica o aclara contenido de Acto Administrativo por medio del cual se acepta la renuncia de un/a servidor/a de la Secretaría General o se desvincula a un servido/a de la Secretaría General suscrito._x000a_- Correo electrónico de comunicación de Acto Administrativo por medio del cual se acepta la renuncia de un/a servidor/a de la Secretaría General o se desvincula a un servido/a de la Secretaría General._x000a__x000a__x000a__x000a__x000a_- Riesgo de Posibilidad de afectación económica (o presupuestal) por un fallo judicial a favor del(la) ex servidor(a) público(a), debido a errores (fallas o deficiencias) en la expedición de los actos administrativos de desvinculación de servidores(as) públicos(as) de la Secretaría General de la Alcaldía Mayor de Bogotá, D.C., actualizado."/>
    <d v="2023-12-13T00:00:00"/>
    <s v="_x000a_Análisis antes de controles_x000a_Establecimiento de controles_x000a__x000a_Tratamiento del riesgo"/>
    <s v="Se ajustó la valoración de la probabilidad frente al número de veces en que se ejecutó la actividad clave asociada al riesgo en el último año. Así mismo, se ajustó la explicación de la valoración obtenida antes de controles._x000a_Se ajustó la redacción de las actividades de control preventivo, detectivo y correctivo._x000a_Se ajustó la redacción de las acciones de contingencia."/>
    <m/>
    <m/>
    <m/>
    <m/>
    <m/>
    <m/>
    <m/>
    <m/>
    <m/>
    <m/>
    <m/>
    <m/>
    <m/>
    <m/>
    <m/>
    <m/>
    <m/>
    <m/>
    <m/>
    <m/>
    <m/>
    <m/>
    <m/>
    <m/>
    <m/>
    <m/>
    <m/>
    <m/>
    <m/>
    <m/>
    <m/>
    <m/>
    <m/>
  </r>
  <r>
    <x v="10"/>
    <s v="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Ejecutar el Plan Estratégico de Talento Humano"/>
    <s v="-"/>
    <s v="-"/>
    <s v="Posibilidad de afectación reputacional por quejas interpuestas por los/as servidores/as públicos/as de la entidad, debido a incumplimiento parcial de compromisos  en la ejecución de las actividades establecidas en el Plan Estratégico de Talento Humano"/>
    <x v="0"/>
    <s v="Ejecución y administración de procesos"/>
    <s v="Dirección de Talento Humano"/>
    <s v="- Fallas en la realización de seguimiento a las acciones planeadas._x000a_- Aplicación errónea en algunos casos  de criterios o instrucciones para la realización de actividades._x000a_- Cambios presupuestales por contingencias de la entidad._x000a__x000a__x000a__x000a__x000a__x000a__x000a_"/>
    <s v="- Incumplimiento por parte de proveedores externos para el desarrollo de las actividades contenidas en el Plan Estratégico de Talento Humano._x000a_- Variaciones, declaración de estados de emergencia nacional, cambios inesperados en el contexto político, normativo y legal, que afecten  la operación de la Entidad y la prestación del servicio._x000a__x000a__x000a__x000a__x000a__x000a__x000a__x000a_"/>
    <s v="- Posibles hallazgos por parte de entes de control._x000a_- Incumplimiento en las metas de la dependencia_x000a_- Afectación de la ejecución presupuestal de la Secretaría General_x000a_- Perdida de credibilidad por los/as servidores/as públicos/as de la entidad.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No aplica"/>
    <s v="Media (3)"/>
    <n v="0.6"/>
    <s v="Leve (1)"/>
    <s v="Menor (2)"/>
    <s v="Leve (1)"/>
    <s v="Leve (1)"/>
    <s v="Leve (1)"/>
    <s v="Leve (1)"/>
    <s v="Menor (2)"/>
    <n v="0.4"/>
    <s v="Moderado"/>
    <s v="El proceso estima que el riesgo se ubica en una zona moderada, debido a que la frecuencia con la que se realizó la actividad clave asociada al riesgo se presentó 387 veces en el último año, sin embargo, ante su materialización, podrían presentarse efectos significativos, en la imagen de la entidad a nivel local."/>
    <s v="- 1 El procedimiento (2211300-PR-163) Gestión de Bienestar e Incentivos indica que el Profesional Especializado o Universitario de la Dirección de Talento Humano, autorizado(a) por el(la) Directora(a) Técnico(a) de Talento Humano, mensualmente verifica la información que responde a la ejecución de lo planeado dentro del cronograma del Plan Institucional de Bienestar Social e Incentivos – PIB y causas de no cumplimiento para plantear acciones de mejora y las remite al(la) Director(a) Técnico(a) de la Dirección de Talento Humano o a quien este(a) disponga por competencia para su respectiva verificación. La(s) fuente(s) de información utilizadas es(son) el mismo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las) servidores(as), registros fotográficos, videos, memorias, grabaciones por medio de la herramienta Teams y demás medios audiovisuales que evidencien la ejecución de encuentros, capacitaciones y demás espacios celebrados con los(las) servidores(as) públicos(as) de la entidad. En caso de evidenciar observaciones, desviaciones o diferencias, el(la) Director(a) Técnico(a) de la Dirección de  Talento Humano o quien este(a) designe por competencia, debe notificar a través de correo electrónico al Profesional Especializado o Universitario líder del procedimiento de Gestión de Bienestar e Incentivos para atender la observación, desviación o diferencia identificada. De lo contrario, queda como evidencia ficha de indicador de gestión definido por el proceso de Gestión del Talento Humano por el cual se dé cuenta de la ejecución del Plan Estratégico de Talento Humano, que incluye el Plan Institucional de Bienestar Social e Incentivos - PIB. Tipo: Preventivo Implementación: Manual_x000a_- 2 El procedimiento (2211300-PR-164) Gestión de la Formación y la Capacitación indica que el Profesional Especializado o  Universitario de la Dirección de Talento Humano, autorizado(a) por el(la) Directora(a) Técnico(a) de la Dirección de Talento Humano, mensualmente verifica la ejecución de lo planeado dentro del cronograma del Plan Institucional de Capacitación - PIC y causas de no cumplimiento para plantear acciones de mejora  y las remite a el(la) Director(a) Técnico(a) de la Dirección de Talento Humano o a quien este(a) disponga por competencia para su respectiva verificación. La(s) fuente(s) de información utilizadas es(son) el cronograma del Plan Institucional de Capacitación, actas de reunión, registros de asistencia a capacitaciones y/o reuniones, certificaciones de capacitación a empleados, encuestas de satisfacción, artes en los cuales se socializan temas de interés a los(as) servidores(as), fotografías, videos , memorias, grabaciones de las sesiones desarrolladas a través de herramientas de comunicación y colaborativas de encuentros, capacitaciones y demás espacios celebrados con los(as) servidores(as) públicos(as) de la entidad, evaluaciones de conocimiento, informes sobre el alcance e impacto de los objetivos propuestas en la actividad. En caso de evidenciar observaciones, desviaciones o diferencias, el(la) Director(a) Técnico(a) de Talento Humano o quien este designe por competencia, debe notificar a través de correo electrónico al Profesional Especializado o Universitario líder del procedimiento de Gestión de la Formación y la Capacitación a través de correo electrónico para atender la observación, desviación o diferencia identificada. De lo contrario, queda como evidencia ficha de indicador de gestión definido por el proceso de Gestión del Talento Humano por el cual se dé cuenta de la ejecución del Plan Estratégico de Talento Humano, que incluye el Plan Institucional de Capacitación - PIC.. Tipo: Preventivo Implementación: Manual_x000a_- 3 El procedimiento (2211300-PR-221) Gestión Organizacional indica que el(la) Director(a) Técnico(a) de la Dirección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o desde el procedimiento de Gestión Organizacional y el procedimiento Gestión Organizacional (2211300-PR-221). En caso de evidenciar observaciones, desviaciones o diferencias, el Profesional Especializado o Universitario deberá dar alcance al informe sobre la gestión adelantada desde el procedimiento de Gestión Organizacional a través de correo electrónico. De lo contrario, queda como evidencia Acta subcomité de autocontrol (4201000-FT-281) que incluye el informe de la gestión adelantada desde el procedimiento de Gestión Organizacional. Tipo: Preventivo Implementación: Manual_x000a_- 4 El procedimiento (2211300-PR-163) Gestión de Bienestar e Incentivos indica que el Profesional Especializado o Universitario de Talento Humano, autorizado(a) por el(la) Director(a) Técnico(a) de Talento Humano, bimestralmente verifica la ejecución de las actividades programadas en el Plan Institucional de Bienestar Social e Incentivos - PIB y proyecta el informe a presentar a través del Subcomité de Autocontrol. La(s) fuente(s) de información utilizadas es(son) el cronograma del Plan de Bienestar Social e Incentivos - PIB, actas de reunión el cual actúa como referente de validación, registros de asistencia a capacitaciones, reuniones y/o actividades, certificaciones de capacitación a servidores(as), encuestas de satisfacción, artes en los cuales se socializan temas de interés a los(as) servidores(as), registros fotográficos, videos, memorias, grabaciones por medio de la herramientas colaborativas y de comunicación que evidencien la ejecución de encuentros, capacitaciones y demás espacios celebrados con los(as) servidores(as) públicos(as) de la entidad. En caso de evidenciar observaciones, desviaciones o diferencias, se deben consignar en el informe del Plan Institucional de Bienestar Social e Incentivos –PIB que quedará incluido en el formato Acta subcomité de autocontrol (4201000-FT-281) y notificar al Director(a) Técnico(a) de Talento Humano a través del subcomité de autocontrol de la dependencia. De lo contrario, queda como evidencia ficha de indicador de gestión definido por el proceso de Gestión del Talento Humano por el cual se dé cuenta de la ejecución del Plan Estratégico de Talento Humano, que incluye el Plan de Bienestar Social e Incentivos. Tipo: Detectivo Implementación: Manual_x000a_- 5 El procedimiento (2211300-PR-221) Gestión Organizacional indica que el(la) Director(a) Técnico(a) de la Dirección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o desde el procedimiento de Gestión Organizacional y el procedimiento Gestión Organizacional (2211300-PR-221). En caso de evidenciar observaciones, desviaciones o diferencias, el Profesional Especializado o Universitario deberá dar alcance al informe sobre la gestión adelantada desde el procedimiento de Gestión Organizacional a través de correo electrónico. De lo contrario, queda como evidencia Acta subcomité de autocontrol (4201000-FT-281) que incluye el informe de la gestión adelantada desde el procedimiento de Gestión Organizacional. Tipo: Detectivo Implementación: Manual_x000a_- 6 El procedimiento (4232000-PR-372) Gestión de Peligros, Riesgos y Amenazas indica que el Profesional  Universitario de Talento Humano, autorizado(a) por el(la) Director(a) Técnico(a) de la Dirección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Acta subcomité de autocontrol (4201000-FT-281) y notificar al (a la) Director(a) Técnico(a) de Talento Humano a través del subcomité de autocontrol de la dependencia. De lo contrario, queda como evidencia Acta subcomité de autocontrol (4201000-FT-281), que incluye el informe de Plan de Seguridad y Salud en el Trabajo. Tipo: Detectivo Implementación: Manual_x000a_- 7 El procedimiento (2211300-PR-164) Gestión de la Formación y la Capacitación indica que el Profesional Especializado o Profesional Universitario de Talento Humano, autorizado(a) por el(la) Directora(a) Técnico(a) de Talento Humano, bimestralmente verifica la ejecución de las actividades programadas en el Plan Institucional de Capacitación y proyecta el informe a presentar a través del Subcomité de Autocontrol. La(s) fuente(s) de información utilizadas es(son) el cronograma del Plan Institucional de Capacitación, actas de reunión, registros de asistencia a capacitaciones y/o reuniones, certificaciones de capacitación a empleados, encuestas de satisfacción, artes en los cuales se socializan temas de interés a los(as) servidores(as), fotografías, videos , memorias, grabaciones por medio de la herramienta Teams y demás medios audiovisuales que evidencian la ejecución de encuentros, capacitaciones y demás espacios celebrados con los(las) servidores(as) públicos de la entidad, evaluaciones de conocimiento, informes sobre el alcance e impacto de los objetivos propuestas en la actividad. En caso de evidenciar observaciones, desviaciones o diferencias, se deben consignar en el informe del Plan Institucional de Capacitación – PIC que quedará incluido en el Acta subcomité de autocontrol (4201000-FT-281) y notificar a el(la) Director(a) Técnico(a) de Talento Humano a través del subcomité de autocontrol de la dependencia. De lo contrario, queda como evidencia Acta subcomité de autocontrol (4201000-FT-281), que incluye el informe de Plan Institucional de Capacitación. Tipo: Detectivo Implementación: Manual. _x000a_- 8 El procedimiento (2211300-PR-163) Gestión de Bienestar en Incentivos indica que el(la) Director(a) Técnico(a) de Talento Humano, autorizado(a) por el(la) Secretario(a) General, anualmente revisa que el Plan Institucional de Bienestar Social e Incentivos –PIB formulado para la vigencia cumpla con la normatividad vigente en materia de bienestar al igual que con las necesidades de bienestar priorizadas para la vigencia y demás elementos utilizados como insumos para su formulación. La(s) fuente(s) de información utilizadas es(son) la información tabulada de la encuesta de necesidades de bienestar, la plataforma y planeación estratégica de la entidad, la caracterización de la población y la normatividad vigente en materia de bienestar de servidores(as) del sector público. En caso de evidenciar observaciones, desviaciones o diferencias, se deben notificar al Profesional Especializado o Universitario de Talento Humano responsable de la formulación del Plan Institucional de Bienestar Social e Incentivos - PIB, a través de correo electrónico o del documento de revisión del proyecto del Plan Institucional de Bienestar Social e Incentivos - PIB. De lo contrario, queda como evidencia correo electrónico o documento de revisión del proyecto de Plan Institucional de Bienestar Social e Incentivos - PIB. Tipo: Detectivo Implementación: Manual. _x000a_- 9 El procedimiento (2211300-PR-164) Gestión de la Formación y la Capacitación indica que el(la) Director(a) Técnico(a) de Talento Humano, autorizado(a) por el(la) Secretario(a) General, anualmente verifica que el Plan Institucional de Capacitación - PIC formulado para la vigencia cumpla con la normatividad vigente en materia de capacitación al igual que con las necesidades priorizadas para la vigencia y demás fuentes de información utilizadas como insumos para su formulación. La(s) fuente(s) de información utilizadas es(son) resultados obtenidos mediante la aplicación de encuestas individuales y colectivas (diagnóstico de necesidades de aprendizaje organizacional elaborado mediante la aplicación de instrumento determinado), Plataforma y planeación estratégica de la entidad, lineamientos dispuestos por el MIPG desde la política de Gestión Estratégica de Talento Humano, informe de gestión sobre la ejecución del Plan Institucional de Capacitación –PIC de la vigencia anterior, informe final emitido por el proceso de Gestión del Desempeño sobre los resultados obtenidos en los procesos de evaluación aplicados en la de la vigencia anterior, resultados de auditorías internas, propuestas realizadas por la Comisión de Personal frente a los procesos de formación y capacitación y caracterización de la población de la entidad. En caso de evidenciar observaciones, desviaciones o diferencias, se deben notificar al Profesional Especializado o Universitario de Talento Humano responsable de la formulación del Plan Institucional de Capacitación - PIC, a través de correo electrónico o del documento de revisión del proyecto del proyecto del Plan Institucional de Capacitación - PIC. De lo contrario, queda como evidencia correo electrónico o documento de revisión del proyecto del Plan Institucional de Capacitación - PIC. Tipo: Preventivo Implementación: Manual_x000a_- 10 El procedimiento (2211300-PR-221) Gestión Organizacional indica que el(la) Director(a) Técnico(a) de Talento Humano, autorizado(a) por el(la) Secretario(a) General,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especifico de funciones y competencias laborales y la Base de Excel - Planta Secretaría General. En caso de evidenciar observaciones, desviaciones o diferencias, se debe notificar al Profesional Especializado o Universitario responsable de su formulación, a través de correo electrónico o del documento de revisión del proyecto del Plan Anual de Vacantes y del Plan de Previsión de Recursos Humanos, para que adelante los ajustes a que haya lugar. De lo contrario, queda como evidencia correo electrónico o documentos de revisión del proyecto del Plan Anual de Vacantes y Plan de Previsión de Recursos Humanos. Tipo: Preventivo Implementación: Manual_x000a_- 11 El procedimiento (4232000-PR-372) Gestión de Peligros, Riesgos y Amenazas indica que el Profesional Universitario de Talento Humano, indica que el(la) Director(a) Técnico(a) de Talento Humano, autorizado(a) por el(la) Secretario(a) General, anualmente verifica que la formulación del Plan de Seguridad y Salud en el Trabajo esté formulada con base a los estándares mínimos del Sistema de Gestión de Seguridad y Salud en el Trabajo y la normativa vigente en la materia. La(s) fuente(s) de información utilizadas es(son) el diagnóstico de cumplimiento sobre los estándares mínimos de Seguridad y Salud en el Trabajo y la normatividad vigente en la materia. En caso de evidenciar observaciones, desviaciones o diferencias, se debe notificar al Profesional Especializado o Universitario responsable de su formulación, a través de correo electrónico o del documento de revisión del proyecto del Plan de Seguridad y Salud en el Trabajo, para que adelante los ajustes a que haya lugar. De lo contrario, queda como evidencia correo electrónico o documentos de revisión del proyecto del Plan de Seguridad y Salud en el Trabajo. Tipo: Preventivo Implementación: Manual_x000a__x000a__x000a__x000a__x000a__x000a__x000a__x000a__x000a_"/>
    <s v="- Documentado_x000a_- Documentado_x000a_- Documentado_x000a_- Documentado_x000a_- Documentado_x000a_- Documentado_x000a_- Documentado_x000a_- Documentado_x000a_- Documentado_x000a_- Documentado_x000a_- Documentado_x000a__x000a__x000a__x000a__x000a__x000a__x000a__x000a__x000a_"/>
    <s v="- Continua_x000a_- Continua_x000a_- Continua_x000a_- Continua_x000a_- Continua_x000a_- Continua_x000a_- Continua_x000a_- Continua_x000a_- Continua_x000a_- Continua_x000a_- Continua_x000a__x000a__x000a__x000a__x000a__x000a__x000a__x000a__x000a_"/>
    <s v="- Con registro_x000a_- Con registro_x000a_- Con registro_x000a_- Con registro_x000a_- Con registro_x000a_- Con registro_x000a_- Con registro_x000a_- Con registro_x000a_- Con registro_x000a_- Con registro_x000a_- Con registro_x000a__x000a__x000a__x000a__x000a__x000a__x000a__x000a__x000a_"/>
    <s v="- Preventivo_x000a_- Preventivo_x000a_- Preventivo_x000a_- Detectivo_x000a_- Detectivo_x000a_- Detectivo_x000a_- Detectivo_x000a_- Detectivo_x000a_- Preventivo_x000a_- Preventivo_x000a_- Preventivo_x000a__x000a__x000a__x000a__x000a__x000a__x000a__x000a__x000a_"/>
    <s v="25%_x000a_25%_x000a_25%_x000a_15%_x000a_15%_x000a_15%_x000a_15%_x000a_15%_x000a_25%_x000a_25%_x000a_25%_x000a__x000a__x000a__x000a__x000a__x000a__x000a__x000a__x000a_"/>
    <s v="- Manual_x000a_- Manual_x000a_- Manual_x000a_- Manual_x000a_- Manual_x000a_- Manual_x000a_- Manual_x000a_- Manual_x000a_- Manual_x000a_- Manual_x000a_- Manual_x000a__x000a__x000a__x000a__x000a__x000a__x000a__x000a__x000a_"/>
    <s v="15%_x000a_15%_x000a_15%_x000a_15%_x000a_15%_x000a_15%_x000a_15%_x000a_15%_x000a_15%_x000a_15%_x000a_15%_x000a__x000a__x000a__x000a__x000a__x000a__x000a__x000a__x000a_"/>
    <s v="40%_x000a_40%_x000a_40%_x000a_30%_x000a_30%_x000a_30%_x000a_30%_x000a_30%_x000a_40%_x000a_40%_x000a_40%_x000a__x000a__x000a__x000a__x000a__x000a__x000a__x000a__x000a_"/>
    <s v="- 1 El mapa de riesgos del proceso de Gestión del Talento Humano indica que el(la) Director(a) Técnico(a) de Talento Humano y Profesional Especializado o Universitario de la Dirección de Talento Humano, autorizado(a) por el  Manual Específico de Funciones y Competencias Laborales y por el Director(a) Técnico(a) de la Dirección Talento Humano, respectivamente, cada vez que se identifique la materialización del riesgo analizan  la pertinencia sobre la reprogramación en la próxima vigencia de la(s) actividad(es) del Plan Estratégico de Talento Humano no cumplidas. Tipo: Correctivo Implementación: Manual_x000a_- 2 El mapa de riesgos del proceso de Gestión del Talento Humano indica que el(la) Director(a) Técnico(a) de la Dirección de Talento Humano y Profesional Especializado o Universitario de la Dirección de Talento Humano, autorizado(a) por el  Manual Específico de Funciones y Competencias Laborales y por el(la) Director(a) Técnico(a) de la Dirección de Talento Humano, respectivamente, cada vez que se identifique la materialización del riesgo reprograma la(s) actividad(es) no ejecutadas del Plan Estratégico de Talento Humano en la siguiente vigencia, en caso que aplique de acuerdo al resultados de los análisis al respect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4.7048843519999998E-3"/>
    <s v="Menor (2)"/>
    <n v="0.22500000000000003"/>
    <s v="Bajo"/>
    <s v="El proceso estima que el riesgo se ubica en una zona baja, debido a que los controles establecidos son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quejas interpuestas por los/as servidores/as públicos/as de la entidad, debido a incumplimiento parcial de compromisos  en la ejecución de las actividades establecidas en el Plan Estratégico de Talento Humano en el informe de monitoreo a la Oficina Asesora de Planeación._x000a_- Reportar al/ a la Director/a Técnico/a de Talento Humano la no ejecución alguna de las actividades que se establecieron en el Plan Estratégico de Talento Humano de la vigencia_x000a_- Analizar la pertinencia sobre la reprogramación en la próxima vigencia de la/s actividad/es del Plan Estratégico de Talento Humano no cumplidas. _x000a_- Reprogramar la/s actividad/es no ejecutadas del Plan Estratégico de Talento Humano en la siguiente vigencia, en caso que aplique de acuerdo al resultados de los análisis al respecto._x000a__x000a__x000a__x000a__x000a__x000a_- Actualizar el riesgo Posibilidad de afectación reputacional por quejas interpuestas por los/as servidores/as públicos/as de la entidad, debido a incumplimiento parcial de compromisos  en la ejecución de las actividades establecidas en el Plan Estratégico de Talento Humano"/>
    <s v="- Dirección de Talento Humano_x000a_- Profesional Especializado o Universitario de la Dirección de Talento Humano. _x000a_- Director(a) Técnico(a) de la Dirección de Talento Humano y Profesional Especializado o Universitario de la Dirección de Talento Humano._x000a_- Director(a) Técnico(a) de la Dirección de Talento Humano y Profesional Especializado o Universitario de la Dirección de Talento Humano._x000a__x000a__x000a__x000a__x000a__x000a_- Dirección de Talento Humano"/>
    <s v="- Reporte de monitoreo indicando la materialización del riesgo de Posibilidad de afectación reputacional por quejas interpuestas por los/as servidores/as públicos/as de la entidad, debido a incumplimiento parcial de compromisos  en la ejecución de las actividades establecidas en el Plan Estratégico de Talento Humano_x000a_- Correo electrónico por el cual se reporta al/a la Director/a Técnico de Talento Humano o Acta de Subcomité de Autocontrol o Informe de Ejecución de, ya sea el Plan Anual de Vacantes, Plan de Previsión de Recursos Humano, Plan Institucional de Capacitación - PIC, Plan Institucional de Bienestar Social e Incentivos - PIB y Plan de Seguridad y Salud en el Trabajo._x000a_- Evidencia de reunión o soporte que evidencie análisis sobre la pertinencia a la reprogramación de la actividad del Plan Estratégico de Talento Humano no realizada en la anterior vigencia._x000a_- Plan Estratégico de Talento Humano adoptado._x000a__x000a__x000a__x000a__x000a__x000a_- Riesgo de Posibilidad de afectación reputacional por quejas interpuestas por los/as servidores/as públicos/as de la entidad, debido a incumplimiento parcial de compromisos  en la ejecución de las actividades establecidas en el Plan Estratégico de Talento Humano, actualizado."/>
    <d v="2023-12-13T00:00:00"/>
    <s v="_x000a_Análisis antes de controles_x000a_Establecimiento de controles_x000a_Evaluación de controles_x000a_"/>
    <s v="Se ajustó la valoración de la probabilidad frente a la frecuencia y número de veces en que se ejecutó la actividad clave asociada al riesgo en el último año. Así mismo, se ajustó la explicación de la valoración obtenida antes de controles._x000a_Se incorporaron nuevos controles detectivos y preventivos._x000a_Se ajustó la explicación de la valoración obtenida después de controles._x000a_"/>
    <m/>
    <m/>
    <m/>
    <m/>
    <m/>
    <m/>
    <m/>
    <m/>
    <m/>
    <m/>
    <m/>
    <m/>
    <m/>
    <m/>
    <m/>
    <m/>
    <m/>
    <m/>
    <m/>
    <m/>
    <m/>
    <m/>
    <m/>
    <m/>
    <m/>
    <m/>
    <m/>
    <m/>
    <m/>
    <m/>
    <m/>
    <m/>
    <m/>
  </r>
  <r>
    <x v="10"/>
    <s v="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Realizar la vinculación del talento humano de la Secretaría General de la Alcaldía Mayor de Bogotá, D.C., de miembros del Gabinete Distrital y Jefes de Oficina de Control Interno de las entidades del Distrito."/>
    <s v="-"/>
    <s v="-"/>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x v="1"/>
    <s v="Fraude interno"/>
    <s v="Dirección de Talento Humano"/>
    <s v="- Conflicto de intereses._x000a_- Desconocimiento de los principios y valores institucionales._x000a_- Aplicación errónea en algunos casos  de criterios o instrucciones para la realización_x000a_de actividades._x000a_- Amiguismo._x000a__x000a__x000a__x000a__x000a__x000a_"/>
    <s v="- Presiones o motivaciones individuales, sociales o colectivas, que inciten a la realizar conductas contrarias al deber ser._x000a__x000a__x000a__x000a__x000a__x000a__x000a__x000a__x000a_"/>
    <s v="- Detrimento de los principios de la función pública._x000a_- Pérdida de legitimidad de la Administración Distrital._x000a_- Pérdida de imagen institucional._x000a_- Propicia escenarios de conflictos._x000a_- Investigaciones disciplinarias, fiscales y/o penales._x000a_- Sanciones disciplinarias._x000a_- Incumplimiento de las metas y objetivos de la dependencia._x000a_- Pago de indemnizaciones como resultado de demandas._x000a_- Generación de reprocesos y desgaste administrativo.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No aplica"/>
    <s v="Muy baja (1)"/>
    <n v="0.2"/>
    <s v="Moderado (3)"/>
    <s v="Mayor (4)"/>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221) Gestión Organizacional indica que el(la) Director(a) Técnico(a) de la Dirección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Universitario responsable de su formulación para que adelante los ajustes a que haya lugar. De lo contrario, queda como evidencia correo electrónico o documentos de revisión del proyecto de Plan Anual de Vacantes y Plan de Previsión de Recursos Humanos. Tipo: Preventivo Implementación: Manual_x000a_- 2 El procedimiento (2211300-PR-221) Gestión Organizacional indica que el Profesional Especializado o Universitario de la Dirección de Talento Humano, autorizado(a) por el(la) Director(a) Técnico(a) de la Dirección de Talento Humano, cada vez que se va(n) a realizar nombramiento(s) de aspirante(s) a un empleo de la entidad verifica a través del formato Evaluación del Perfil (2211300-FT-809)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 aspirante al cargo vacante o la historia laboral de el(la) servidor(a) que aspira al nombramiento en un empleo de la Secretaría General de la Alcaldía Mayor de Bogotá, D.C. En caso de evidenciar observaciones, desviaciones o diferencias, se debe notificar a el(/a) servidor(a)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 Tipo: Preventivo Implementación: Manual_x000a_- 3 El procedimiento (2211300-PR-221) Gestión Organizacional indica que el Profesional Especializado o Universitario de la Dirección de Talento Humano o Técnico Operativo de la Dirección de Talento Humano, autorizado(a) por el(la) Director(a) Técnico(a) de la Dirección de Talento Humano, previo al nombramiento de un(a) aspirante a un empleo de la entidad verifica la completitud e idoneidad de los documentos soporte de la hoja de vida del/de la aspirante al cargo vacante, conforme a los requisitos definidos en el formato  Lista de Chequeo (4232000-FT-874). La(s) fuente(s) de información utilizadas es(son) los soportes allegados por el(la) aspirante a vinculación en la entidad y el formato Lista de Chequeo (4232000-FT-874). En caso de evidenciar observaciones, desviaciones o diferencias, se debe notificar a través de correo electrónico dirigido a el(la) aspirante a vincular para garantizar la completitud de los documentos o a la Oficina de Control Interno Disciplinario a través de Memorando (4233300-FT-011), en los casos en los que las observaciones estén relacionadas con la veracidad de los soportes allegados, para que se adelanten los trámites a que haya lugar. De lo contrario, queda como evidencia Lista de chequeo (4232000-FT-874) diligenciado, Hoja de Ruta - Novedad de Ingreso (4232000-FT-159) diligenciada. Tipo: Preventivo Implementación: Manual_x000a_- 4 El procedimiento (2211300-PR-221) Gestión Organizacional indica que el(la) Director(a) Técnico(a) de la Dirección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Gestión Organizacional (2211300-PR-221). En caso de evidenciar observaciones, desviaciones o diferencias, el Profesional Especializado o Universitario deberá dar alcance al informe sobre la gestión adelantada desde el procedimiento de Gestión Organizacional a través de correo electrónico. De lo contrario, queda como evidencia Acta subcomité de autocontrol (4201000-FT-281) que incluye el informe de la gestión adelantada desde el procedimiento de Gestión Organizacional.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Preventivo_x000a_- Detectivo_x000a__x000a__x000a__x000a__x000a__x000a__x000a__x000a__x000a__x000a__x000a__x000a__x000a__x000a__x000a__x000a_"/>
    <s v="25%_x000a_2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40%_x000a_30%_x000a__x000a__x000a__x000a__x000a__x000a__x000a__x000a__x000a__x000a__x000a__x000a__x000a__x000a__x000a__x000a_"/>
    <s v="- 1 El mapa de riesgos del proceso de Gestión del Talento Humano indica que el(la) Director(a) Técnico(a) de la Dirección de Talento Humano y Profesional Especializado o Universitario de la Dirección de Talento Humano, autorizado(a) por el  Manual Específico de Funciones y Competencias Laborales y por el el(la) Director(a) Técnico(a) de la Dirección de Talento Humano, respectivamente, cada vez que se identifique la materialización del riesgo aplican las medidas que determine la Oficina de Control Disciplinario Interno y/o ente de control  frente a la materialización del riesgo &quot;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3.0239999999999996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Actualizar mensualmente la información de la planta de personal de la entidad en la que se encuentran temas relacionados con: 1) ubicación de los(las) servidores(as) dentro de la planta de la entidad, 2) propósito y funciones esenciales de cada uno de los empleos que conforman la planta de la entidad y 3) vacantes definitivas y temporales de la planta de la entidad_x000a_- Expedir la certificación de cumplimiento de requisitos mínimos con base en la información contenida en los soportes (certificaciones académicas o laborales) aportados por el aspirante en su hoja de vida o historia laboral._x000a__x000a__x000a__x000a__x000a__x000a__x000a__x000a__x000a__x000a__x000a__x000a__x000a__x000a__x000a__x000a__x000a__x000a_"/>
    <s v="- Profesional Especializado o Universitario de la Dirección de Talento Humano._x000a_- Director(a) Técnico(a) de la Dirección de Talento Humano._x000a__x000a__x000a__x000a__x000a__x000a__x000a__x000a__x000a__x000a__x000a__x000a__x000a__x000a__x000a__x000a__x000a__x000a_"/>
    <s v="-"/>
    <s v="-"/>
    <s v="15/02/2024_x000a_15/02/2024_x000a__x000a__x000a__x000a__x000a__x000a__x000a__x000a__x000a__x000a__x000a__x000a__x000a__x000a__x000a__x000a__x000a__x000a_"/>
    <s v="31/12/2024_x000a_31/12/2024_x000a__x000a__x000a__x000a__x000a__x000a__x000a__x000a__x000a__x000a__x000a__x000a__x000a__x000a__x000a__x000a__x000a__x000a_"/>
    <s v="-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_x000a_- Aplicar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_x0009__x0009__x0009__x0009__x0009__x0009__x0009__x0009__x0009__x0009__x0009__x0009__x000a__x000a__x000a__x000a__x000a__x000a__x000a__x000a_- Actualizar el riesgo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 Dirección de Talento Humano_x000a_- Director(a) Técnico(a) de la Dirección de Talento Humano y Profesional Especializado o Universitario de la Dirección de Talento Humano._x000a__x000a__x000a__x000a__x000a__x000a__x000a__x000a_- Dirección de Talento Humano"/>
    <s v="-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_x000a_- Soportes de la aplicación de las medidas determinadas por la Oficina de Control Interno Disciplinario y/o ente de control._x000a__x000a__x000a__x000a__x000a__x000a__x000a__x000a_- Riesg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ctualizado."/>
    <d v="2023-12-13T00:00:00"/>
    <s v="_x000a__x000a_Establecimiento de controles_x000a__x000a_Tratamiento del riesgo"/>
    <s v="Se ajustó la redacción de las actividades de control preventivo y detectivo._x000a_Se retiró control detectivo # 5 por encontrarse duplicado.._x000a_Se definieron acciones de tratamiento para la vigencia  2024."/>
    <m/>
    <m/>
    <m/>
    <m/>
    <m/>
    <m/>
    <m/>
    <m/>
    <m/>
    <m/>
    <m/>
    <m/>
    <m/>
    <m/>
    <m/>
    <m/>
    <m/>
    <m/>
    <m/>
    <m/>
    <m/>
    <m/>
    <m/>
    <m/>
    <m/>
    <m/>
    <m/>
    <m/>
    <m/>
    <m/>
    <m/>
    <m/>
    <m/>
  </r>
  <r>
    <x v="10"/>
    <s v="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Preparar y liquidar la nómina, aportes a seguridad social y parafiscales."/>
    <s v="-"/>
    <s v="-"/>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x v="1"/>
    <s v="Fraude interno"/>
    <s v="Dirección de Talento Humano"/>
    <s v="- Conflicto de intereses._x000a_- Desconocimiento de los principios y valores institucionales._x000a_- Amiguismo._x000a_- Abuso de los privilegios de acceso a la información para la liquidación de nómina por la solicitud y/o aceptación de dádivas_x000a_- Personal no calificado para el desempeño de las funciones del cargo._x000a__x000a__x000a__x000a__x000a_"/>
    <s v="- Presiones o motivaciones individuales, sociales o colectivas, que inciten a la realizar conductas contrarias al deber ser._x000a__x000a__x000a__x000a__x000a__x000a__x000a__x000a__x000a_"/>
    <s v="- Desviación de los recursos públicos _x000a_- Detrimento patrimonial_x000a_- Investigaciones disciplinarias, fiscales y/o penales_x000a_- Generación de reprocesos y desgaste administrativo.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No aplica"/>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 Horas extra: Validar autorización de horas extras emitida por la Subsecretaría Corporativa y Verificar cumplimiento de los requisitos del Formato. Incapacidad, Licencias de Maternidad y Paternidad: Verificar que sea expedida por la instancia competente de acuerdo con la normatividad vigente, que sea legible y que cumpla las demás condiciones de una incapacidad de acuerdo con lo establecido en la normatividad vigente en la materia. Ingreso: Verificar que el paquete de documentos aportado por el procedimiento de Gestión Organizacional para el ingreso de el(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 Primas Técnicas: Resolución donde se concede la prima técnica y se verifica la notificación en la base de datos de seguimiento de notificaciones. Vacaciones: Se revisa el formato de programación de vacaciones que esté totalmente diligenciado, se revisa que las fechas correspondan al período de vacaciones a disfrutar. Retiros: Se revisa el acto administrativo de renuncia o desvinculación. Licencias no remuneradas: Se revisa e ingresa la información del acto administrativo que concede la licencia. Encargos Se revisa el acto administrativo y el acta de posesión (Desde el procedimiento de Gestión de Nómina solo se ingresan al Sistema de Personal y Nómina PERNO los encargos que modifican la asignación básica salarial de el(la) servidor(a) encargado(a)). Interrupción de Encargo: Se verifica el acto administrativo que genera la interrupción del encargo y por ende la variación en los conceptos de nómina. Deducibles retenciones en la fuente: Se revisa formato que se tiene para deducción de dependientes y los anexos según el caso: * Crédito hipotecario se revisa el certificado emitido por el banco. * Medicina Prepagada o Plan complementarios: se revisa el certificado emitido por la Entidad competente. _x000a_Cambio de cuenta bancaria: se revisa el certificado emitido por el banco y aportado por el servidor público. Libranza, AFC, AVP, embargos, afiliaciones cooperativas, Medicina Prepagada: Una vez recibida la solicitud, revisa la capacidad de descuento, que la entidad operadora tenga código interno para entidad operadora de libranzas, el embargo oficio del juzgado. La(s) fuente(s) de información utilizadas es(son) los registros de reporte de las novedades, Reclamación de nómina (4232000-FT-143), Planilla de horas extras y recargos (4232000-FT-167), Hoja de Ruta - Novedad de Ingreso (4232000-FT-159), Programación de vacaciones (4232000-FT-141), Permisos y Licencias (4232000-FT-174) y los informes en el sistema de personal y nómina - PERNO. En caso de evidenciar observaciones, desviaciones o diferencias, el Profesional Especializado o Universitario de Talento Humano encargado del ingreso de las novedades, las registra en el documento de la novedad correspondiente y realiza los ajustes. De lo contrario, quedan las siguientes evidencias de acuerdo con la novedad registrada: Horas extra: Resolución horas extras archivadas en nómina de cada mes. Incapacidad: Resoluciones de incapacidades archivadas en nómina de cada mes. Ingreso: Hoja de Ruta- Novedad de Ingreso (4232000-FT-159), con el VoBo del Profesional que revisa el ingreso, que es adicionada a la historia laboral de los(las) servidores(as) públicos(as) que ingresan a la entidad y la posición en el Sistema de Personal y Nómina Perno. Primas Técnicas: Resolución (4203000-FT-997) prima técnica. Vacaciones: Resolución vacaciones reconocidas archivadas en la nómina de cada mes. Retiros: Resolución (4203000-FT-997) de retiro. Licencia no remunerada: Resolución (4203000-FT-997) por la cual se concede una licencia no remunerada. Encargos: Resolución (4203000-FT-997) por medio de la cual se hace un encargo a un(a) servidor(a). Interrupción de Encargo: Resolución (4203000-FT-997) por la cual se da por terminado un encargo a un/(a) servidor(a). Deducibles retenciones en la fuente: Radicado del Sistema de Gestión Documental. Cambio de cuenta bancaria: Correo electrónico remitido a la Subdirección Financiera con los soportes. Novedades de Libranza, AFC: Oficios de solicitud y aprobación, así como registros de consignación de AFC, APV y embargos archivados en la serie documental Nómina y Tipo documental Libranzas en el archivo de la entidad. Tipo: Preventivo Implementación: Manual_x000a_- 2 El procedimiento (2211300-PR-177) Gestión de Nómina indica que el Profesional Universitario de la Dirección de Talento Humano encargado de la revisión de la nómina, autorizado(a) por el(la) Director(a) Técnico(a) de la Dirección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Reclamación de nómina (4232000-FT-143), Planilla de horas extras y recargos (4232000-FT-167), Hoja de Ruta - Novedad de Ingreso (4232000-FT-159), Programación de vacaciones (4232000-FT-141), Permisos y Licencias (4232000-FT-174) y los informes en el sistema de personal y nómina - PERNO. En caso de evidenciar observaciones, desviaciones o diferencias, se debe enviar correo electrónico a soporte de Oficina de Tecnologías de la Información y Comunicaciones - OTIC o al Profesional Especializado o Universitario de la Dirección de Talento Humano encargado de ingresar la novedad dependiendo del tipo de ajuste requerido conforme a las novedades ingresadas en el sistema de personal y nómina - PERNO. De lo contrario, queda como evidencia el Informe de pre-nómina confrontado con las diversas novedades que afectan la liquidación de la nómina procesada. Tipo: Preventivo Implementación: Manual_x000a_- 3 El procedimiento (2211300-PR-177) Gestión de Nómina indica que el Profesional Universitario de la Dirección de Talento Humano, autorizado(a) por el(la) Director(a) Técnico(a) de la Dirección de Talento Humano, mensualmente coteja los valores totales de la nómina y de las planillas de autoliquidación garantizando que estos estén contenidos dentro de los recursos del presupuesto aprobado para el mes.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Universitarios de la Dirección de Talento Humano encargados tanto del ingreso de las novedades, como de la revisión de la nómina para que se hagan los ajustes a que haya lugar. De lo contrario, quedan como evidencia el(los) Memorando (4233300-FT-011) por medio del (los) cual(es) se solicita Certificado de Registro Presupuestal - CRP a la Subdirección Financiera con soportes que evidencian igualdad en los valores a dispersar bajo el concepto de nómina. Tipo: Preventivo Implementación: Manual_x000a_- 4 El procedimiento (2211300-PR-221) Gestión Organizacional indica que el Profesional Especializado o Universitario de la Dirección de Talento Humano, autorizado(a) por el(la) Director(a) Técnico(a) de la Dirección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Prima Técnica (4232000-FT-169) y comunicación remitida con la solicitud de incremento. En caso de evidenciar observaciones, desviaciones o diferencias, se debe notificar a el(la) peticionario(a) a través de acto administrativo Resolución (4203000-FT-997) por la cual no se reconoce - incrementa una prima técnica nivel profesional o asesor o directivo y una comunicación Memorando (4233300-FT-011) dirigida a el(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Resolución (4203000-FT-997) por la cual no se hace incremento una prima técnica nivel profesional o asesor o directivo. Tipo: Preventivo Implementación: Manual_x000a_- 5 El procedimiento (2211300-PR-177) Gestión de Nómina indica que el(la) Director(a) Técnico(a) de la Dirección de Talento Humano, autorizado(a) por el(la) Subsecretario(a) Corporativo(a), mensualmente revisa y firma el reporte de nómina definitivo generado desde el sistema de personal y nómina - PERNO, para ser socializado al (a la)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la Dirección de Talento Humano y el(la) Subsecretario(a) Corporativo(a). Tipo: Detec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Detectivo_x000a__x000a__x000a__x000a__x000a__x000a__x000a__x000a__x000a__x000a__x000a__x000a__x000a__x000a__x000a_"/>
    <s v="25%_x000a_2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30%_x000a__x000a__x000a__x000a__x000a__x000a__x000a__x000a__x000a__x000a__x000a__x000a__x000a__x000a__x000a_"/>
    <s v="- 1 El mapa de riesgos del proceso de Gestión del Talento Humano indica que el(la) Director(a) Técnico(a) de la Dirección de Talento Humano o quien se designe por competencia, autorizado(a) por el  Manual Específico de Funciones y Competencias Laborales y por el(la) Director(a) Técnico(a) de la Dirección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 Tipo: Correctivo Implementación: Manual_x000a_- 2 El mapa de riesgos del proceso de Gestión del Talento Humano indica que el(la) Director(a) Técnico(a) de la Dirección de Talento Humano y Profesional Especializado o Universitario de la Dirección de Talento Humano, autorizado(a) por el Manual Específico de Funciones y Competencias Laborales y por el(la) Director(a) Técnico(a) de la Dirección de Talento Humano, respectivamente, cada vez que se identifique la materialización del riesgo aplican las medidas que determine la Oficina de Control Disciplinario Intern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_x000a_- 3 El mapa de riesgos del proceso de Gestión del Talento Humano indica que el Profesional Especializado o Universitario de la Dirección de Talento Humano, autorizado(a) por el Manual Específico de Funciones y Competencias Laborales, cada vez que se identifique la materialización del riesgo realiza el requerimiento a el(la) servidor(a) sobre la devolución del dinero adicional reconocido en los pagos de nómina  y las demás acciones a que haya lugar para efectiva la recuperación del dinero.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8143999999999997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Realizar trimestralmente la reprogramación del Plan Anual de Caja con el propósito de proyectar los recursos requeridos para el pago de las nóminas de los(as) servidores(as) de la Entidad._x000a__x000a__x000a__x000a__x000a__x000a__x000a__x000a__x000a__x000a__x000a__x000a__x000a__x000a__x000a__x000a__x000a__x000a__x000a_"/>
    <s v="- Profesional Especializado o Universitario de la Dirección de Talento Humano._x000a__x000a__x000a__x000a__x000a__x000a__x000a__x000a__x000a__x000a__x000a__x000a__x000a__x000a__x000a__x000a__x000a__x000a__x000a_"/>
    <s v="-"/>
    <s v="-"/>
    <s v="15/02/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_x000a_-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_x000a_-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_x000a_- Realiza el requerimiento a el(la) servidor(a) sobre la devolución del dinero adicional reconocido en los pagos de nómina y las demás acciones a que haya lugar para efectiva la recuperación del dinero._x000a__x000a__x000a__x000a__x000a__x000a_- Actualizar 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 Dirección de Talento Humano_x000a_- Director(a) Técnico(a) de la Dirección de Talento Humano o quien se designe por competencia._x000a_- Director(a) Técnico(a) de la Dirección de Talento Humano y Profesional Especializado o Universitario de la Dirección de Talento Humano._x000a_- Director(a) Técnico(a) de la Dirección de Talento Humano._x000a__x000a__x000a__x000a__x000a__x000a_- Dirección de Talento Humano"/>
    <s v="-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_x000a_- Soportes de la reliquidación de la nómina que presenta presunta materialización del riesgo de corrupción._x000a_- Soportes de la aplicación de las medidas determinadas por la Oficina de Control Interno Disciplinario y/o ente de control._x000a_- Soportes de requerimiento y de las acciones a que haya lugar para la recuperación de los recursos._x000a__x000a__x000a__x000a__x000a__x000a_- Riesg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actualizado."/>
    <d v="2023-12-13T00:00:00"/>
    <s v="_x000a__x000a_Establecimiento de controles_x000a__x000a_Tratamiento del riesgo"/>
    <s v="Se ajustó la redacción de las actividades de control preventivo y detectivo._x000a_Se definió acción de tratamiento para la vigencia  2024."/>
    <m/>
    <m/>
    <m/>
    <m/>
    <m/>
    <m/>
    <m/>
    <m/>
    <m/>
    <m/>
    <m/>
    <m/>
    <m/>
    <m/>
    <m/>
    <m/>
    <m/>
    <m/>
    <m/>
    <m/>
    <m/>
    <m/>
    <m/>
    <m/>
    <m/>
    <m/>
    <m/>
    <m/>
    <m/>
    <m/>
    <m/>
    <m/>
    <m/>
  </r>
  <r>
    <x v="10"/>
    <s v="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Ejecutar las actividades del Sistema de Gestión de la Seguridad y Salud en el Trabajo."/>
    <s v="-"/>
    <s v="-"/>
    <s v="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x v="0"/>
    <s v="Ejecución y administración de procesos"/>
    <s v="Dirección de Talento Humano"/>
    <s v="- Aplicación errónea en algunos casos  de criterios o instrucciones para la realización de actividades._x000a_- Fallas en la realización de seguimiento a las acciones planeadas._x000a_- Baja participación de los(as) servidores(as) en las actividades ejecutadas desde los planes que conforman el Plan Estratégico de Talento Humano._x000a_- Deficiencias en los procesos de divulgación de los lineamientos normativos, procedimentales y técnicos a que hay lugar en materia de gestión de talento humano._x000a__x000a__x000a__x000a__x000a__x000a_"/>
    <s v="- Cambios en la normatividad en materia en materia de gestión del talento humano que generen posibles desactualizaciones en los procedimientos y protocolos adoptados en la materia_x000a__x000a__x000a__x000a__x000a__x000a__x000a__x000a__x000a_"/>
    <s v="- Pérdida de credibilidad hacia la entidad de parte de los servidores, contratistas y visitantes._x000a_- Deficiencias y omisiones en la elaboración y actualización de los lineamientos y actividades relacionados con la Seguridad y Salud en el Trabajo._x000a_- Sanción por parte del ente de control u otro ente regulador._x000a_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Sin asociación"/>
    <s v="No aplica"/>
    <s v="Baja (2)"/>
    <n v="0.4"/>
    <s v="Menor (2)"/>
    <s v="Leve (1)"/>
    <s v="Menor (2)"/>
    <s v="Leve (1)"/>
    <s v="Leve (1)"/>
    <s v="Leve (1)"/>
    <s v="Menor (2)"/>
    <n v="0.4"/>
    <s v="Moderado"/>
    <s v="El proceso estima que el riesgo se ubica en una zona moderada, debido a que la frecuencia con la que se realizó la actividad clave asociada al riesgo se presentó 12 veces en el último año, sin embargo, ante su materialización, podrían presentarse efectos relacionados con el pago de sanciones económicas a favor a favor de los(as) servidores(as)."/>
    <s v="- 1 El procedimiento (4232000-PR-372) Gestión de Peligros, Riesgos y Amenazas indica que el Profesional Universitario de Talento Humano, autorizado(a) por el(la) Director(a) Técnico(a) de la Dirección de Talento Humano, anualmente o cada que se presente un cambio normativo verifica la expedición de normatividad en materia de seguridad y salud en el trabajo que impactan al Sistema de Gestión de Seguridad y Salud en el Trabajo. La(s) fuente(s) de información utilizadas es(son) las normas expedidas tanto por Gobierno Nacional como Distrital en materia de seguridad y salud en el trabajo. En caso de evidenciar observaciones, desviaciones o diferencias, en las que la entidad venga incurriendo frente a nuevas disposiciones normativas, el Profesional Universitario de la Dirección de Talento Humano notifica a través de correo electrónico al(la) Director(a) Técnico(a) de la Dirección de Talento Humano, para realizar los ajustes a que haya lugar desde el Sistema de Gestión de Seguridad y Salud en el Trabajo y actualiza la Matriz Legal del Seguridad y Salud en el Trabajo. De lo contrario, queda como evidencia la Matriz Legal de Seguridad y Salud en el Trabajo actualizada. Tipo: Preventivo Implementación: Manual_x000a_- 2 El procedimiento (2211300-PR-166) Gestión de la Salud indica que el Profesional Universitario de la Dirección de Talento Humano, autorizado(a) por el(la) Director(a) Técnico(a) de la Dirección de Talento Humano, cuatrimestralmente verifica el cumplimiento de las recomendaciones y restricciones medicas generadas por parte del médico tratante a los(las) servidores(as) de la entidad. La(s) fuente(s) de información utilizadas es(son) las restricciones y recomendaciones médicas generadas por el médico tratante a los(las) servidores(as) de la entidad. En caso de evidenciar observaciones, desviaciones o diferencias, el Profesional Universitario de la Dirección de Talento Humano las registra en el formato Acta (4233300-FT-008) del desarrollo de la verificación al cumplimiento de las recomendaciones y restricciones médicas a través de las Mesas Laborales y realiza solicitud de cumplimiento de la recomendación o restricción médica a el(la) servidora(a) a través de Memorando (4233300-FT-011). De lo contrario, queda como evidencia registro en el Acta (4233300-FT-008) con el desarrollo de la verificación al cumplimiento de las recomendaciones y restricciones médicas a través de las Mesas Laborales. Tipo: Preventivo Implementación: Manual_x000a_- 3 El procedimiento (2211300-PR-166) Gestión de la Salud indica que el Profesional Universitario de la Dirección de Talento Humano, autorizado(a) por el(la) Director(a) Técnico(a) de la Dirección de Talento Humano, cuatrimestralmente verifica estado y evolución de los casos de salud vigentes en la entidad. La(s) fuente(s) de información utilizadas es(son) la Base de datos de seguimiento a enfermedades de origen común y laboral, Notificación de Incidentes (4232000-FT-1053) e Investigación de Incidentes y Accidentes de Trabajo (4232000-FT-1043). En caso de evidenciar observaciones, desviaciones o diferencias, el Profesional Universitario de Talento Humano las registra en el Acta (4233300-FT-008) con el desarrollo de la verificación de los casos de salud a través de las Mesas Laborales y realiza la notificación a la instancia competente (ARL o EPS) según corresponda a través de correo electrónico o de Oficio (4233300-FT-012). De lo contrario, queda como evidencia registro Acta con el desarrollo de la verificación de los casos de salud a través de las Mesas Laborales. Tipo: Preventivo Implementación: Manual_x000a_- 4 El procedimiento 4232000-PR-372 Gestión de Peligros, Riesgos y Amenazas indica que el Profesional Universitario de la Dirección de Talento Humano con apoyo de la Aseguradora de Riesgos Laborales – ARL, autorizado(a) por el(la) Director(a) Técnico(a) de la Dirección de Talento Humano, anualmente verifica, a través de la autoevaluación sobre el cumplimiento de los estándares mínimos del Sistema de Gestión de Seguridad y Salud en el Trabajo. La(s) fuente(s) de información utilizadas es(son) la normatividad vigente en materia de Salud y Seguridad en el Trabajo. En caso de evidenciar observaciones, desviaciones o diferencias, el Profesional Universitario de la Dirección de Talento Humano debe establecer acciones a través del formato Plan de mejoramiento (4232000-FT-1276) sobre el resultado de la autoevaluación de los estándares mínimos del SG-SST, enfocado en la corrección de las desviaciones y diferencias identificadas y registrarlas en el informe de resultados de la evaluación de los estándares mínimos del Sistema de Gestión de Seguridad y Salud en el Trabajo, para socializarlas con e(la) Directora(a) Técnico(a) de Talento Humano a través de correo electrónico. De lo contrario, queda como evidencia informe de resultados de la evaluación de los estándares mínimos del Sistema de Gestión de Seguridad y Salud en el Trabajo. Tipo: Detectivo Implementación: Manual_x000a_- 5 El procedimiento (4232000-PR-372) Gestión de Peligros, Riesgos y Amenazas indica que el Profesional Especializado o Universitario de la Dirección de Talento Humano, autorizado(a) por el(la) Director(a) Técnico(a) de la Dirección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Acta subcomité de autocontrol (4201000-FT-281) y notificar a el(la) Director(a) Técnico(a) de la Dirección de Talento Humano a través del subcomité de autocontrol de la dependencia. De lo contrario, queda como evidencia Acta subcomité de autocontrol (4201000-FT-281) que incluye el informe de Plan de Seguridad y Salud en el Trabajo. Tipo: Detec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Detectivo_x000a_- Detectivo_x000a__x000a__x000a__x000a__x000a__x000a__x000a__x000a__x000a__x000a__x000a__x000a__x000a__x000a__x000a_"/>
    <s v="25%_x000a_25%_x000a_2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30%_x000a_30%_x000a__x000a__x000a__x000a__x000a__x000a__x000a__x000a__x000a__x000a__x000a__x000a__x000a__x000a__x000a_"/>
    <s v="- 1 El mapa de riesgos del proceso de Gestión del Talento Humano indica que el Profesional Universitario de la Dirección de Talento Humano, autorizado(a) por el(la) Directora(a) Técnico(a) de la Dirección de Talento Humano, cada vez que se identifique la materialización del riesgo formula plan de acción para mitigar el incumplimiento legal en la implementación de los estándares mínimos del Sistema de Gestión y Seguridad y Salud en el Trabajo. Tipo: Correctivo Implementación: Manual_x000a_- 2 El mapa de riesgos del proceso de Gestión del Talento Humano indica que el Profesional Universitario de la Dirección de Talento Humano, autorizado(a) por el(la) Directora(a) Técnico(a) de la Dirección de Talento Humano, cada vez que se identifique la materialización del riesgo implementa las acciones formuladas para la mitigación al incumplimiento legal en la implementación de los estándares mínimos del Sistema de Gestión y Seguridad y Salud en el Trabaj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4.2335999999999999E-2"/>
    <s v="Menor (2)"/>
    <n v="0.22500000000000003"/>
    <s v="Bajo"/>
    <s v="El proceso estima que el riesgo se ubica en una zona baja, debido a que los controles establecidos son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en el informe de monitoreo a la Oficina Asesora de Planeación._x000a_- Reportar al(la) a la directora(a) Técnico(a) de Talento Humano el incumplimiento legal en la implementación de los estándares mínimos del Sistema de Gestión de Seguridad y Salud en el Trabajo_x000a_- Formular plan de acción para mitigar el incumplimiento legal en la implementación de los estándares mínimos del Sistema de Gestión y Seguridad y Salud en el Trabajo._x000a_- Implementar las acciones formuladas para la mitigación al incumplimiento legal en la implementación de los estándares mínimos del Sistema de Gestión y Seguridad y Salud en el Trabajo. _x000a__x000a__x000a__x000a__x000a__x000a_- Actualizar el riesgo 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s v="- Dirección de Talento Humano_x000a_- Profesional Universitario de la Dirección de Talento Humano. _x000a_- Profesional Universitario de la Dirección de Talento Humano. _x000a_- Profesional Universitario de la Dirección de Talento Humano. _x000a__x000a__x000a__x000a__x000a__x000a_- Dirección de Talento Humano"/>
    <s v="- Reporte de monitoreo indicando la materialización del riesgo de 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_x000a_- Correo electrónico por el cual se reporta al/a la Director/a Técnico de Talento Humano o Acta de Subcomité de Autocontrol o Informe en el que se indique el incumplimiento legal en la implementación de los estándares mínimos del Sistema de Gestión de Seguridad y Salud en el Trabajo._x000a_- Evidencia de reunión o soporte que evidencie formulación de plan de acción definido para mitigar el incumplimiento legal en la implementación de los estándares mínimos del Sistema de Gestión y Seguridad y Salud en el Trabajo._x000a_- Evidencia de implementación de las acciones definidas para mitigar el incumplimiento legal en la implementación de los estándares mínimos del Sistema de Gestión y Seguridad y Salud en el Trabajo._x000a__x000a__x000a__x000a__x000a__x000a_- Riesgo de 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 actualizado."/>
    <d v="2023-12-13T00:00:00"/>
    <s v="_x000a__x000a_Establecimiento de controles_x000a_Evaluación de controles_x000a_"/>
    <s v="Se ajustó en la redacción de las actividades de control de tipo preventivo y detectivo, así mismo, la frecuencia del control preventivo 1._x000a_Se ajustó la explicación de la valoración obtenida después de controles."/>
    <m/>
    <m/>
    <m/>
    <m/>
    <m/>
    <m/>
    <m/>
    <m/>
    <m/>
    <m/>
    <m/>
    <m/>
    <m/>
    <m/>
    <m/>
    <m/>
    <m/>
    <m/>
    <m/>
    <m/>
    <m/>
    <m/>
    <m/>
    <m/>
    <m/>
    <m/>
    <m/>
    <m/>
    <m/>
    <m/>
    <m/>
    <m/>
    <m/>
  </r>
  <r>
    <x v="10"/>
    <s v="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Gestionar las relaciones laborales colectivas e individuales entre los servidores(as) públicos(as) y la Entidad."/>
    <s v="-"/>
    <s v="-"/>
    <s v="Posibilidad de afectación reputacional por pérdida de confianza por parte de los/as trabajadores/as y las organizaciones sindicales, debido a incumplimiento parcial de compromisos durante la ejecución de la estrategia para la atención individual y colectivas de trabajo"/>
    <x v="0"/>
    <s v="Ejecución y administración de procesos"/>
    <s v="Dirección de Talento Humano"/>
    <s v="- Fallas en la realización de seguimiento a las acciones planeadas._x000a_- Personal no calificado para el desempeño de las funciones de algunos cargos._x000a_- Fallas en la revisión de las solicitudes allegadas al proceso de Gestión del Talento Humano, frente a los marcos normativos y procedimentales aplicables._x000a__x000a__x000a__x000a__x000a__x000a__x000a_"/>
    <s v="- Cambios en la normatividad en materia en materia de gestión del talento humano que generen posibles desactualizaciones en los procedimientos y protocolos adoptados en la materia_x000a__x000a__x000a__x000a__x000a__x000a__x000a__x000a__x000a_"/>
    <s v="- Posibles hallazgos por parte de entes de control._x000a_- Afectación de la imagen institucional_x000a_- Pago de indemnizaciones como resultado de demandas._x000a_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No aplica"/>
    <s v="Baja (2)"/>
    <n v="0.4"/>
    <s v="Menor (2)"/>
    <s v="Menor (2)"/>
    <s v="Leve (1)"/>
    <s v="Leve (1)"/>
    <s v="Leve (1)"/>
    <s v="Leve (1)"/>
    <s v="Menor (2)"/>
    <n v="0.4"/>
    <s v="Moderado"/>
    <s v="El proceso estima que el riesgo se ubica en una zona moderada, debido a que la frecuencia con la que se realizó la actividad clave asociada al riesgo se presentó 5 veces en el último año, sin embargo, ante su materialización, podrían presentarse efectos significativos, en la imagen de la entidad a nivel local."/>
    <s v="- 1 El procedimiento (2211300-PR-174) Gestión de Relaciones Laborales indica que el(la) Secretario(a) General o quienes este(a) designe por competencia, autorizado(a) por el Manual Específico de Funciones y Competencias Laborales, de acuerdo con la periodicidad que se pacte en el Acuerdo Laboral anterior verifica la pertinencia y el alcance de los compromisos a adquirir en la mesa de negociación celebrada con las organizaciones sindicales. La(s) fuente(s) de información utilizadas es(son) el acuerdo laboral proyectado. En caso de evidenciar observaciones, desviaciones o diferencias, se informan durante el desarrollo de la mesa de negociación con las organizaciones sindicales registrándolas en el acta de acuerdos y no acuerdos laborales. De lo contrario, queda como evidencia acuerdo laboral pactado y Acta de acuerdos y no acuerdos laborales. Tipo: Preventivo Implementación: Manual_x000a_- 2 El procedimiento 2211300-PR-174 - Gestión de Relaciones Laborales indica que el Profesional Especializado o Universitario de la Dirección de Talento Humano con el acompañamiento y la supervisión del(la) Director(a) Técnico(a) de la Dirección de Talento Humano, autorizado(a) por el(la) Secretario(a) General y el(la) Subsecretario(a) Corporativa, cada vez que lo determinen las autoridades pertinentes (Secretario(a) General, Subsecretario(a) Corporativo(a), Director(a) Técnico(a) de Talento Humano, Trabajadores(as), Organizaciones Sindicales)  verifica la oportunidad y pertinencia de las acciones implementadas en el marco del cumplimiento de los acuerdos laborales. La(s) fuente(s) de información utilizadas es(son) las actuaciones administrativas y Actos Administrativos Resolución (4203000-FT-997) expedidos en el marco al cumplimiento de lo establecido en el acuerdo laboral. En caso de evidenciar observaciones, desviaciones o diferencias, se debe notificar a través de correo electrónico a el(la) Secretario(a) General, al (a la) Subsecretario(a) Corporativa(a) y al (a la) Director(a) Técnico(a) de la Dirección de Talento Humano. De lo contrario, queda como evidencia acta de reunión en la que quedan registrados los resultados del seguimiento a la implementación de lo acordado.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estión del Talento Humano indica que el(la) Secretario(a) General, el(la) Subsecretario(a) Corporativo(a) y el(la) Director(a) Técnico(a) de la Dirección de Talento Humano, autorizado(a) por el Manual Específico de Funciones y Competencias Laborales, cada vez que se identifique la materialización del riesgo determina las acciones a realizar y nuevas fechas para dar cumplimiento a la(s) actividad(es) de la estrategia para la atención individual y colectivas de trabajo que presenta(n) incumplimiento. Tipo: Correctivo Implementación: Manual_x000a_- 2 El mapa de riesgos del proceso de Gestión del Talento Humano indica que el(la) Director(a) Técnico(a) de la Dirección de Talento Humano y el Profesional Especializado o Universitario de la Dirección de Talento Humano, autorizado(a) por el Manual Específico de Funciones y Competencias Laborales respectivamente, cada vez que se identifique la materialización del riesgo implementa las acciones definidas para dar cumplimiento a la(s) actividad(es) de la estrategia para la atención individual y colectivas de trabajo de manera inmediata o progresiva de acuerdo con los nuevos términos establecidos.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6799999999999998"/>
    <s v="Menor (2)"/>
    <n v="0.22500000000000003"/>
    <s v="Bajo"/>
    <s v="El proceso estima que el riesgo se ubica en una zona baja, debido a que los controles establecidos son adecuados y la calificación de los criterios es satisfactoria, ubicando el riesgo en la escala de probabilidad má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pérdida de confianza por parte de los/as trabajadores/as y las organizaciones sindicales, debido a incumplimiento parcial de compromisos durante la ejecución de la estrategia para la atención individual y colectivas de trabajo en el informe de monitoreo a la Oficina Asesora de Planeación._x000a_- Reportar a al/a Secretario/a General, al/a la Subsecretario/a Corporativo/a y al/a la Director/a Técnico de Talento Humano el riesgo materializado “Posibilidad de afectación reputacional por vencimiento de los términos establecidos para atender los acuerdos celebrados, debido a incumplimiento parcial de compromisos durante la ejecución de la estrategia para la atención individual y colectivas de trabajo”._x000a_- Determinar las acciones a realizar y nuevas fechas para dar cumplimiento a la(s) actividad(es) de la estrategia para la atención individual y colectivas de trabajo que presenta/n incumplimiento. _x000a_- Implementar las acciones definidas para dar cumplimiento a la(s) actividad(es) de la estrategia para la atención individual y colectivas de trabajo de manera inmediata o progresiva de acuerdo con los nuevos términos establecidos._x000a__x000a__x000a__x000a__x000a__x000a_- Actualizar el riesgo Posibilidad de afectación reputacional por pérdida de confianza por parte de los/as trabajadores/as y las organizaciones sindicales, debido a incumplimiento parcial de compromisos durante la ejecución de la estrategia para la atención individual y colectivas de trabajo"/>
    <s v="- Dirección de Talento Humano_x000a_- Profesional Especializado o Universitario de la Dirección de Talento Humano._x000a_- Secretario(a) General, el(la) Subsecretario(a) Corporativo(a) y el(la) Director(a) Técnico de la Dirección de Talento Humano._x000a_- Director(a) Técnico(a) de la Dirección de Talento Humano y Profesional Especializado o Universitario de la Dirección de Talento Humano._x000a__x000a__x000a__x000a__x000a__x000a_- Dirección de Talento Humano"/>
    <s v="- Reporte de monitoreo indicando la materialización del riesgo de Posibilidad de afectación reputacional por pérdida de confianza por parte de los/as trabajadores/as y las organizaciones sindicales, debido a incumplimiento parcial de compromisos durante la ejecución de la estrategia para la atención individual y colectivas de trabajo_x000a_- Correo electrónico por el cual se reporta al/a Secretario/a General, al/a la Subsecretario/a Corporativo/a y al/a la Director/a Técnico de Talento Humano la materialización del riesgo en ocasión al incumplimiento parcial de compromisos durante la ejecución de la estrategia para la atención individual y colectivas de trabajo._x000a_- Acta con el registro de las acciones a seguir y programación frente a actividad/es de la estrategia para la atención individual y colectivas de trabajo que presenta/n incumplimiento._x000a_- Evidencias de la implementación de las actividades establecidas para dar cumplimiento a la/s actividad/es de la estrategia para la atención individual y colectivas de trabajo._x000a__x000a__x000a__x000a__x000a__x000a_- Riesgo de Posibilidad de afectación reputacional por pérdida de confianza por parte de los/as trabajadores/as y las organizaciones sindicales, debido a incumplimiento parcial de compromisos durante la ejecución de la estrategia para la atención individual y colectivas de trabajo, actualizado."/>
    <d v="2023-12-13T00:00:00"/>
    <s v="_x000a_Análisis antes de controles_x000a_Establecimiento de controles_x000a__x000a_"/>
    <s v="Se ajustó la valoración de la probabilidad frente al número de veces en que se ejecutó la actividad clave asociada al riesgo en el último año. Así mismo, se ajustó la explicación de la valoración obtenida antes de controles._x000a_Se ajustó en la redacción de las actividades de control preventivo y detectivo."/>
    <m/>
    <m/>
    <m/>
    <m/>
    <m/>
    <m/>
    <m/>
    <m/>
    <m/>
    <m/>
    <m/>
    <m/>
    <m/>
    <m/>
    <m/>
    <m/>
    <m/>
    <m/>
    <m/>
    <m/>
    <m/>
    <m/>
    <m/>
    <m/>
    <m/>
    <m/>
    <m/>
    <m/>
    <m/>
    <m/>
    <m/>
    <m/>
    <m/>
  </r>
  <r>
    <x v="10"/>
    <s v="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Gestionar la modalidad laboral de teletrabajo."/>
    <s v="-"/>
    <s v="-"/>
    <s v="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x v="0"/>
    <s v="Ejecución y administración de procesos"/>
    <s v="Dirección de Talento Humano"/>
    <s v="- Fallas en la realización de seguimiento a las acciones planeadas._x000a_- Desconocimiento de esta modalidad laboral y los beneficios que tiene para los individuos y las entidades_x000a_- Fallas en la revisión de las solicitudes allegadas al proceso de Gestión del Talento Humano, frente a los marcos normativos y procedimentales aplicables._x000a__x000a__x000a__x000a__x000a__x000a__x000a_"/>
    <s v="- Cambios en la normatividad en materia en materia de gestión del talento humano que generen posibles desactualizaciones en los procedimientos y protocolos adoptados en la materia_x000a__x000a__x000a__x000a__x000a__x000a__x000a__x000a__x000a_"/>
    <s v="- Afectación en la imagen institucional al no verse promovido el teletrabajo como una modalidad laboral._x000a__x000a__x000a_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No aplica"/>
    <s v="Baja (2)"/>
    <n v="0.4"/>
    <s v="Leve (1)"/>
    <s v="Menor (2)"/>
    <s v="Leve (1)"/>
    <s v="Leve (1)"/>
    <s v="Leve (1)"/>
    <s v="Leve (1)"/>
    <s v="Menor (2)"/>
    <n v="0.4"/>
    <s v="Moderado"/>
    <s v="El proceso estima que el riesgo se ubica en una zona moderada, debido a que la frecuencia con la que se realizó la actividad clave asociada al riesgo se presentó 4 vez en el último año, sin embargo, ante su materialización, podrían presentarse efectos significativos, en la imagen de la entidad a nivel local."/>
    <s v="- 1 El procedimiento (2211300-PR-221) Gestión Organizacional indica que el Profesional Especializado o Universitario de la Dirección de Talento Humano, autorizado(a) por el(la) Director(a) Técnico(a) de Talento Humano, trimestralmente verifica el desarrollo de las actividades propias del teletrabajo a las dependencias donde hayan servidores(as) con reconocimiento de teletrabajadores(as), de acuerdo con los criterios definidos en el formato Seguimiento Teletrabajo (4232000- FT-1167). La(s) fuente(s) de información utilizadas es(son) normatividad que regula la modalidad de teletrabajo y el formato Seguimiento Teletrabajo (4232000- FT-1167). En caso de evidenciar observaciones, desviaciones o diferencias, se debe dejar evidencia en el formato Seguimiento Teletrabajo (4232000-FT-1167 ) y validar, por parte de la Mesa Técnica de Apoyo en Teletrabajo, si hay lugar a la terminación del reconocimiento como teletrabajador(a) a el(a) servidor(a) público(a,) acción que debe quedar registrada en el Acta (4233300-FT-008) de la sesión de la Mesa Técnica de Apoyo en Teletrabajo. De lo contrario, queda como evidencia el registro Seguimiento Teletrabajo (4232000-FT-1167). Tipo: Preventivo Implementación: Manual_x000a_- 2 El procedimiento (2211300-PR-221) Gestión Organizacional indica que el(la) Director(a) Técnico(a) de Talento Humano, autorizado(a) por el  Manual Específico de Funciones y Competencias Laborales, bimestralmente revisa el estado de la ejecución de las actividades desarroll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Gestión Organizacional (2211300-PR-221). En caso de evidenciar observaciones, desviaciones o diferencias, el Profesional Especializado o Universitario responsable de su proyección deberá dar alcance al informe sobre la gestión adelantada desde el procedimiento de Gestión Organizacional a través de correo electrónico. De lo contrario, queda como evidencia el Acta subcomité de autocontrol (4201000-FT-281) que incluye el informe de la gestión adelantada desde el procedimiento de Gestión Organizacional. Tipo: Detectivo Implementación: Manual_x000a_- 3 El procedimiento (2211300-PR-221) Gestión Organizacional indica que el Profesional Especializado o  Universitario de la Dirección de Talento Humano, autorizado(a) por el(la) Director(a) Técnico(a) de Talento Humano, trimestralmente verifica el desarrollo de las actividades propias del teletrabajo a las dependencias donde hayan servidores/as con reconocimiento de teletrabajadores/as, de acuerdo con los criterios definidos en el formato Seguimiento Teletrabajo (4232000- FT-1167). La(s) fuente(s) de información utilizadas es(son) normatividad que regula la modalidad de teletrabajo y el formato Seguimiento Teletrabajo (4232000- FT-1167). En caso de evidenciar observaciones, desviaciones o diferencias, se debe dejar evidencia en el formato Seguimiento Teletrabajo (4232000-FT-1167) y validar, por parte de la Mesa Técnica de Apoyo en Teletrabajo, si hay lugar a la terminación del reconocimiento como teletrabajador(a) a el(la) servidor(a) público(a), acción que debe quedar registrada en el Acta (4233300-FT-008) de la sesión de la Mesa Técnica de Apoyo en Teletrabajo. De lo contrario, queda como evidencia el registro Seguimiento Teletrabajo (4232000-FT-1167).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de Gestión del Talento Humano indica que el Profesional Especializado o Universitario de la Dirección de Talento Humano, autorizado(a) por el(la) Director(a) Técnico(a) de la Dirección de Talento Humano, cada vez que se identifique la materialización del riesgo determina las acciones a realizar y nuevas fechas para dar cumplimiento a la(s) actividad(es), relacionada(s) con la gestión del teletrabajo en la entidad, que presente(n) incumplimiento. Tipo: Correctivo Implementación: Manual_x000a_- 2 El mapa de riesgos del proceso de Gestión del Talento Humano indica que el Profesional Especializado o Universitario de la Dirección de Talento Humano, autorizado(a) por el(la) Director(a) Técnico(a) de la Dirección de Talento Humano, cada vez que se identifique la materialización del riesgo implementa las acciones definidas para dar cumplimiento a la(s) actividad(es) relacionada(s) con la gestión del teletrabajo en la entidad, de manera inmediata o progresiva de acuerdo con los nuevos términos establecidos.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1759999999999998"/>
    <s v="Menor (2)"/>
    <n v="0.22500000000000003"/>
    <s v="Bajo"/>
    <s v="El proceso estima que el riesgo se ubica en una zona baja, debido a que los controles establecidos son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en el informe de monitoreo a la Oficina Asesora de Planeación._x000a_- Reportar al/a la Director/a Técnico/a de Talento Humano el riesgo materializado del &quot;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quot;_x000a_- Determinar las acciones a realizar y nuevas fechas para dar cumplimiento a la(s) actividad(es) relacionada(s) con la gestión del teletrabajo en la entidad, que presente(n) incumplimiento. _x000a_- Implementar las acciones definidas para dar cumplimiento a la(s) actividad(es) relacionada(s) con la gestión del teletrabajo en la entidad, de manera inmediata o progresiva de acuerdo con los nuevos términos establecidos._x000a__x000a__x000a__x000a__x000a__x000a_- Actualizar el riesgo 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s v="- Dirección de Talento Humano_x000a_- Profesional Especializado o Universitario de la Dirección de Talento Humano._x000a_- Profesional Especializado o Universitario de la Dirección de Talento Humano._x000a_- Profesional Especializado o Universitario de la Dirección de Talento Humano._x000a__x000a__x000a__x000a__x000a__x000a_- Dirección de Talento Humano"/>
    <s v="- Reporte de monitoreo indicando la materialización del riesgo de 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_x000a_- Correo electrónico por el cual se reporta al/a la Director/a Técnico de Talento Humano la materialización del riesgo en ocasión  omisión en el reconocimiento, difusión y seguimiento frente a las actuaciones requeridas en el marco del cumplimiento de las metas trazadoras en materia de teletrabajo, debido a incumplimiento parcial de compromisos en la implementación, comunicación y seguimiento del teletrabajo en la Secretaría General de la Alcaldía Mayor de Bogotá, D.C._x000a_- Acta con el registro de las acciones a seguir y programación frente a las actividades relacionadas con la gestión del teletrabajo en la entidad, que presenta/n incumplimiento. _x000a_- Evidencias de la implementación de las actividades establecidas para dar cumplimiento a la/s actividad/es relacionadas con la gestión del teletrabajo en la entidad._x000a__x000a__x000a__x000a__x000a__x000a_- Riesgo de 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 actualizado."/>
    <d v="2023-12-13T00:00:00"/>
    <s v="_x000a_Análisis antes de controles_x000a_Establecimiento de controles_x000a_Evaluación de controles_x000a_"/>
    <s v="Se ajustó la explicación de la valoración obtenida antes de controles._x000a_Se ajustó en la redacción de las actividades de control preventivo, detectivo y correctivo._x000a_Se ajustó la explicación de la valoración obtenida después de controles."/>
    <m/>
    <m/>
    <m/>
    <m/>
    <m/>
    <m/>
    <m/>
    <m/>
    <m/>
    <m/>
    <m/>
    <m/>
    <m/>
    <m/>
    <m/>
    <m/>
    <m/>
    <m/>
    <m/>
    <m/>
    <m/>
    <m/>
    <m/>
    <m/>
    <m/>
    <m/>
    <m/>
    <m/>
    <m/>
    <m/>
    <m/>
    <m/>
    <m/>
  </r>
  <r>
    <x v="10"/>
    <s v="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Ejecutar las actividades del Sistema de Gestión de la Seguridad y Salud en el Trabajo."/>
    <s v="-"/>
    <s v="-"/>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x v="1"/>
    <s v="Fraude interno"/>
    <s v="Dirección de Talento Humano"/>
    <s v="- Deficiencias en la administración (custodio, uso y manejo) de los elementos dispuestos para la atención de emergencias en las distintas sedes de la entidad._x000a_- Amiguismo._x000a_- Desconocimiento de los principios y valores institucionales._x000a__x000a__x000a__x000a__x000a__x000a__x000a_"/>
    <s v="- Presiones o motivaciones individuales, sociales o colectivas, que inciten a la realizar conductas contrarias al deber ser._x000a__x000a__x000a__x000a__x000a__x000a__x000a__x000a__x000a_"/>
    <s v="- Pérdida de credibilidad hacia la entidad de parte de los(as) servidores(as), colaboradores(as) y ciudadanos(as)._x000a_- Detrimento patrimonial._x000a_- Investigaciones disciplinarias._x000a_- Generación de reprocesos y desgaste administrativo.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Sin asociación"/>
    <s v="No aplica"/>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232000-PR-372) Gestión de Peligros, Riesgos y Amenazas indica que el Profesional Universitario o Técnico Operativo de Talento Humano, autorizado(a) por Director(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Entrega e inspección de elementos de botiquín_x0009_(4232000-FT-1281) que contiene la lista de productos que conforman un botiquín, de acuerdo con la normatividad aplicable. En caso de evidenciar observaciones, desviaciones o diferencias, el Profesional Universitario de Talento Humano registra la novedad en el formato Entrega e inspección de elementos de botiquín (4232000-FT-1281) y gestiona la completitud de los elementos que conforman el botiquín, para hacer la posterior entrega de estos. De lo contrario, se registra la conformidad de la entrega del botiquín en el formato Entrega e inspección de elementos de botiquín (4232000-FT-1281) que contiene la lista de productos que conforman un botiquín, de acuerdo con la normatividad aplicable, firmado tanto por el Profesional Universitario o Técnico Operativo de Talento Humano que ejerce la entrega y por el responsable de la custodia del botiquín en la sede. Tipo: Preventivo Implementación: Manual._x000a_- 2 El procedimiento (4232000-PR-372) Gestión de Peligros, Riesgos y Amenazas indica que el Profesional Universitario o Técnico Operativo de la Dirección de Talento Humano, autorizado(a) por el(la) Director(a) Técnico(a) de la Dirección de Talento Humano, cuatrimestralmente, y de acuerdo al cronograma definido para la vigencia, verifica, utilizando el formato Entrega e inspección de elementos de botiquín (4232000-FT-1281), la completitud e idoneidad de los productos contenidos en los botiquines ubicados en las diferentes sedes de la entidad. La(s) fuente(s) de información utilizadas es(son) la normatividad vigente aplicable a los botiquines y el formato Entrega e inspección de elementos de botiquín_x0009_(4232000-FT-1281), que contiene lista de productos que conforman un botiquín de acuerdo con la normatividad aplicable. En caso de evidenciar observaciones, desviaciones o diferencias, el Profesional Universitario de la Dirección de Talento Humano registra la novedad en el formato Entrega e inspección de elementos de botiquín (4232000-FT-1281) y posterior realiza el reporte de la novedad a través de Memorando (4233300-FT-011) al líder de la sede en la que se identificó novedad y/o desviación en el(los) botiquín(es). De lo contrario, queda como evidencia el registro de la conformidad del contenido de los botiquines en el formato Entrega e inspección de elementos de botiquín (4232000-FT-1281). Tipo: Detectivo Implementación: Manual_x000a_- 3 El procedimiento (4232000-PR-372) Gestión de Peligros, Riesgos y Amenazas indica que el Profesional Especializado o Universitario de la Dirección de Talento Humano, autorizado(a) por el(la) Director(a) Técnico(a) de la Dirección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Acta subcomité de autocontrol (4201000-FT-281) y notificar a el la) Director(a) Técnico(a) de la Dirección de Talento Humano a través del subcomité de autocontrol de la dependencia. De lo contrario, queda como evidencia Acta subcomité de autocontrol (4201000-FT-281), que incluye el informe de Plan de Seguridad y Salud en el Trabajo.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de Gestión del Talento Humano indica que el Profesional Universitario de la Dirección de Talento Humano, autorizado(a) por el(la) Director(a) Técnico(a) de la Dirección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Tipo: Correctivo Implementación: Manual_x000a_- 2 El mapa de riesgos del proceso de Gestión del Talento Humano indica que el(la) Director(a) Técnico(a) de la Dirección de Talento Humano y el Profesional Universitario de la Dirección de Talento Humano, autorizado(a) por el Manual Específico de Funciones y Competencias Laborales y por el(la) Director(a) Técnico(a) de la Dirección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8799999999999991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Definir y realizar seguimiento al cronograma 2024 para la realización de la  verificación de la completitud e idoneidad de los productos contenidos en los botiquines de las sedes de la Secretaría General de la Alcaldía Mayor de Bogotá, D.C._x000a__x000a__x000a__x000a__x000a__x000a__x000a__x000a__x000a__x000a__x000a__x000a__x000a__x000a__x000a__x000a__x000a__x000a__x000a_"/>
    <s v="- Profesional Universitario de la Dirección de Talento Humano._x000a__x000a__x000a__x000a__x000a__x000a__x000a__x000a__x000a__x000a__x000a__x000a__x000a__x000a__x000a__x000a__x000a__x000a__x000a_"/>
    <s v="-"/>
    <s v="-"/>
    <s v="15/02/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_x000a_-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_x000a_-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_x000a__x000a__x000a__x000a__x000a__x000a__x000a_- Actualizar 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 Dirección de Talento Humano_x000a_- Profesional Universitario de la Dirección de Talento Humano. _x000a_- Director(a) Técnico(a) de la Dirección de Talento Humano y Profesional Universitario de la Dirección de Talento Humano._x000a__x000a__x000a__x000a__x000a__x000a__x000a_- Dirección de Talento Humano"/>
    <s v="-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_x000a_- Botiquín/es con elementos que cumplen con las condiciones establecidas en la normatividad vigente._x000a__x000a_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_x000a_- Soportes de la aplicación de las medidas determinadas por la Oficina de Control Interno Disciplinario y/o ente de control._x000a__x000a__x000a__x000a__x000a__x000a__x000a_- Riesg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ctualizado."/>
    <d v="2023-12-13T00:00:00"/>
    <s v="_x000a__x000a_Establecimiento de controles_x000a__x000a_Tratamiento del riesgo"/>
    <s v="Se ajustó la redacción de las actividades de control preventivo y detectivo._x000a_Se definió acción de tratamiento para la vigencia  2024."/>
    <m/>
    <m/>
    <m/>
    <m/>
    <m/>
    <m/>
    <m/>
    <m/>
    <m/>
    <m/>
    <m/>
    <m/>
    <m/>
    <m/>
    <m/>
    <m/>
    <m/>
    <m/>
    <m/>
    <m/>
    <m/>
    <m/>
    <m/>
    <m/>
    <m/>
    <m/>
    <m/>
    <m/>
    <m/>
    <m/>
    <m/>
    <m/>
    <m/>
  </r>
  <r>
    <x v="11"/>
    <s v="Mantener informados a los distintos grupos de valor e interés acerca de los programas, proyectos y gestión de la Administración Distrital a través de la formulación y la implementación de estrategias de comunicación pública con el propósito de interactuar y mantener la confianza por parte de la entidad y de la ciudadanía en general."/>
    <s v="Inicia con la identificación de necesidades, la realización del diagnóstico y el diseño del plan de comunicaciones continúa con el diseño e implementación de estrategias de comunicación y finaliza con el seguimiento a la ejecución de estrategias de comunicación pública."/>
    <s v="Jefe Oficina Consejería de Comunicaciones"/>
    <s v="Estratégico"/>
    <s v="Diseñar, ejecutar, orientar y divulgar las acciones de Comunicación Corporativa de la entidad."/>
    <s v="-"/>
    <s v="-"/>
    <s v="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x v="0"/>
    <s v="Ejecución y administración de procesos"/>
    <s v="Oficina Consejería de Comunicaciones"/>
    <s v="- Respuestas a temáticas emergentes no previsibles dentro de la planeación de comunicaciones._x0009__x000a__x000a__x000a__x000a__x000a__x000a__x000a__x000a__x000a_"/>
    <s v="- Coyunturas políticas que impiden la definición de necesidades de comunicación._x000a_- Débil divulgación de normativa externa que pueda dificultar la adecuada implementación, el cumplimiento y el conocimiento actual, respecto a la gestión del proceso._x000a__x000a__x000a__x000a__x000a__x000a__x000a__x000a_"/>
    <s v="- Pérdida de imagen y gobernabilidad externas._x000a_- Hallazgos y requerimientos dentro de las auditorias internas.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Baja (2)"/>
    <n v="0.4"/>
    <s v="Menor (2)"/>
    <s v="Menor (2)"/>
    <s v="Menor (2)"/>
    <s v="Menor (2)"/>
    <s v="Menor (2)"/>
    <s v="Menor (2)"/>
    <s v="Menor (2)"/>
    <n v="0.4"/>
    <s v="Moderado"/>
    <s v="El proceso estima que el riesgo se ubica en una zona moderada, debido a que la frecuencia con la que se realizó la actividad clave asociada al riesgo se presentó 13 veces en el último año, sin embargo, ante su materialización, podrían presentarse efectos significativos, como el incumplimiento en las metas y objetivos institucionales afectando el cumplimiento en las metas regionales."/>
    <s v="- 1 El procedimiento Comunicación Corporativa código 4140000-PR-368 (Actividad 2), indica que el(la) Asesor(a) del(la) Secretario(a) General en temas de Comunicaciones, autorizado(a) por el(la) Secretario(a) General, durante el primer trimestre de la vigencia verifica que las necesidades de comunicación por parte de las dependencias hayan sido remitidas, las cuales son el insumo para conformar el Plan de Comunicaciones Institucional (Documento Interno). Así mismo, verifica que dichas solicitudes atiendan lo establecido en el Manual de marca vigente de la Alcaldía Mayor de Bogotá. La(s) fuente(s) de información utilizadas es(son) las solicitudes de comunicación recibidas y el Manual de Marce vigente de la Alcaldía Mayor de Bogotá. En caso de evidenciar observaciones, desviaciones o diferencias, se informan a la dependencia mediante correo electrónico o reunión (Evidencia reunión 2213100-FT-449). De lo contrario, se incluye la solicitud en el Plan de Comunicaciones Institucional (Documento Interno). Tipo: Preventivo Implementación: Manual_x000a_- 2 El procedimiento Comunicación Corporativa código 4140000-PR-368 (Actividad 4), indica que el(la) Asesor(a) del Secretario General en temas de Comunicaciones, autorizado(a) por el (la) Secretario(a) General, cada vez que se reciba una nueva solicitud de comunicación verifica las necesidades emergentes de comunicación remitidas por parte de las dependencias, revisando que estas sean pertinentes y atiendan lo establecido en el Manual de Marca vigente de la Alcaldía Mayor de Bogotá. La(s) fuente(s) de información utilizadas es(son) correo electrónico con nuevas necesidades de comunicación y el Plan de Comunicaciones vigente. En caso de evidenciar observaciones, desviaciones o diferencias, son informadas mediante correo electrónico o reunión con la dependencia remitente para su corrección (Evidencia reunión 2213100-FT-449). De lo contrario, se realiza la actualización del Plan de Comunicaciones Institucional (Documento Interno). Tipo: Preventivo Implementación: Manual_x000a_- 3 El procedimiento Comunicación Corporativa código 4140000-PR-368 (Actividad 6), indica que el profesional creativo del punto de encuentro de la Secretaría General, autorizado(a) por el(la) Asesor(a) de Comunicaciones de la Secretaría General, cada vez que se reciba la solicitud de campaña (Brief) realiza la verificación del contenido utilizando el formato “Verificación de Campañas 4140000-FT-1065”, comprobando que se encuentre diligenciado completamente y que la información permita crear los diseños para la campaña. La(s) fuente(s) de información utilizadas es(son) la solicitud de campañas (Brief) 4140000- FT-1048. En caso de evidenciar observaciones, desviaciones o diferencias, regresa la solicitud al interesado indicando los comentarios respectivos por medio de correo electrónico o evidencia de reunión. De lo contrario, el equipo punto de encuentro procede a realizar una reunión de tráfico para iniciar el proceso creativo de realización de los diseños de campaña. Tipo: Detectivo Implementación: Manual_x000a_- 4 El procedimiento Comunicación Corporativa código 4140000-PR-368 (Actividad 8), indica que el jefe de dependencia (o su delegado), autorizado(a) por el Manual especifico de funciones y competencias laborales, una vez recibida la propuesta de diseño de campaña (piezas, imágenes, audiovisuales, etc.) revisa este diseño teniendo en cuenta que el mismo corresponda con el objetivo de la solicitud. La(s) fuente(s) de información utilizadas es(son) la propuesta de diseño de campaña y el formato brief. En caso de evidenciar observaciones, desviaciones o diferencias, las informa para elaborar nuevamente la propuesta de diseño de campana y realizar los ajustes que correspondan, dejando constancia en la evidencia de reunión respectiva. De lo contrario, se aprueba la propuesta de diseño de campaña dejando constancia en la evidencia de reunión respectiva. Tipo: Preven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Detectivo_x000a_- Preventivo_x000a__x000a__x000a__x000a__x000a__x000a__x000a__x000a__x000a__x000a__x000a__x000a__x000a__x000a__x000a__x000a_"/>
    <s v="25%_x000a_25%_x000a_15%_x000a_2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30%_x000a_40%_x000a__x000a__x000a__x000a__x000a__x000a__x000a__x000a__x000a__x000a__x000a__x000a__x000a__x000a__x000a__x000a_"/>
    <s v="- 1 El mapa de riesgos del proceso Gestión Estratégica de Comunicación e Información indica que el(la) asesor(a) del Secretario(a) General en temas de Comunicaciones, autorizado(a) por el líder de este proceso, cada vez que se identifique la materialización del riesgo, solicita a las dependencias la información para consolidar el Plan de Comunicaciones. Tipo: Correctivo Implementación: Manual_x000a_- 2 El mapa de riesgos del proceso Gestión Estratégica de Comunicación e Información indica que el (la) asesor(a) del Secretario(a) General en temas de Comunicaciones y el (la) Profesional de la Oficina Consejería de Comunicaciones, autorizado(a) por el líder de este proceso, cada vez que se identifique la materialización del riesgo, estructura el Plan de Comunicaciones. Tipo: Correctivo Implementación: Manual_x000a_- 3 El mapa de riesgos del proceso Gestión Estratégica de Comunicación e Información indica que el (la) asesor(a) del Secretario(a) General en temas de Comunicaciones y el (la) Profesional de la Oficina Consejería de Comunicaciones, autorizado(a) por el líder de este proceso, cada vez que se identifique la materialización del riesgo, divulga el Plan de Comunicaciones. Tipo: Correctivo Implementación: Manual_x000a_- 4 El mapa de riesgos del proceso Gestión Estratégica de Comunicación e Información indica que el (la) asesor(a) del Secretario(a) General en temas de Comunicaciones y el (la) Profesional de la Oficina Consejería de Comunicaciones, autorizado(a) por el líder de este proceso, cada vez que se identifique la materialización del riesgo, ejecuta el Plan de Comunicaciones y realizar seguimiento respectivo. Tipo: Correctivo Implementación: Manual_x000a__x000a__x000a__x000a__x000a__x000a_"/>
    <s v="- Documentado_x000a_- Documentado_x000a_- Documentado_x000a_- Documentado_x000a__x000a__x000a__x000a__x000a__x000a_"/>
    <s v="- Continua_x000a_- Continua_x000a_- Continua_x000a_- Continua_x000a__x000a__x000a__x000a__x000a__x000a_"/>
    <s v="- Con registro_x000a_- Con registro_x000a_- Con registro_x000a_- Con registro_x000a__x000a__x000a__x000a__x000a__x000a_"/>
    <s v="- Correctivo_x000a_- Correctivo_x000a_- Correctivo_x000a_- Correctivo_x000a__x000a__x000a__x000a__x000a__x000a_"/>
    <s v="10%_x000a_10%_x000a_10%_x000a_10%_x000a__x000a__x000a__x000a__x000a__x000a_"/>
    <s v="- Manual_x000a_- Manual_x000a_- Manual_x000a_- Manual_x000a__x000a__x000a__x000a__x000a__x000a_"/>
    <s v="15%_x000a_15%_x000a_15%_x000a_15%_x000a__x000a__x000a__x000a__x000a__x000a_"/>
    <s v="25%_x000a_25%_x000a_25%_x000a_25%_x000a__x000a__x000a__x000a__x000a__x000a_"/>
    <s v="Muy baja (1)"/>
    <n v="6.0479999999999999E-2"/>
    <s v="Leve (1)"/>
    <n v="0.12656250000000002"/>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en el informe de monitoreo a la Oficina Asesora de Planeación._x000a_- Solicitar a las dependencias la información para consolidar el Plan de Comunicaciones._x000a_- Estructurar el Plan de Comunicaciones._x000a_- Divulgar el Plan de Comunicaciones._x000a_- Ejecutar el Plan de Comunicaciones y realizar seguimiento respectivo._x000a__x000a__x000a__x000a__x000a_- Actualizar el riesgo 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s v="- Oficina Consejería de Comunicaciones_x000a_- Asesor(a) del Secretario General en temas de Comunicaciones_x000a_- Asesor(a) del Secretario General en temas de Comunicaciones y Profesional de la Oficina Consejería de Comunicaciones_x000a_- Asesor(a) del Secretario General en temas de Comunicaciones y Profesional de la Oficina Consejería de Comunicaciones_x000a_- Asesor(a) del Secretario General en temas de Comunicaciones y Profesional de la Oficina Consejería de Comunicaciones_x000a__x000a__x000a__x000a__x000a_- Oficina Consejería de Comunicaciones"/>
    <s v="- Reporte de monitoreo indicando la materialización del riesgo de 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_x000a_- Comunicaciones escritas._x000a_- Plan de Comunicaciones._x000a_- Estrategia de divulgación del Plan de Comunicaciones, implementada._x000a_- Campañas del Plan de Comunicaciones ejecutadas y reporte del Plan de Acción Institucional._x000a__x000a__x000a__x000a__x000a_- Riesgo de 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 actualizado."/>
    <d v="2023-12-01T00:00:00"/>
    <s v="_x000a_Análisis antes de controles_x000a_Establecimiento de controles_x000a__x000a_"/>
    <s v="Se actualiza el número de veces que se realiza la actividad clave asociada al riesgo (probabilidad)._x000a_Se actualizaron los controles frente al riesgo."/>
    <m/>
    <m/>
    <m/>
    <m/>
    <m/>
    <m/>
    <m/>
    <m/>
    <m/>
    <m/>
    <m/>
    <m/>
    <m/>
    <m/>
    <m/>
    <m/>
    <m/>
    <m/>
    <m/>
    <m/>
    <m/>
    <m/>
    <m/>
    <m/>
    <m/>
    <m/>
    <m/>
    <m/>
    <m/>
    <m/>
    <m/>
    <m/>
    <m/>
  </r>
  <r>
    <x v="11"/>
    <s v="Mantener informados a los distintos grupos de valor e interés acerca de los programas, proyectos y gestión de la Administración Distrital a través de la formulación y la implementación de estrategias de comunicación pública con el propósito de interactuar y mantener la confianza por parte de la entidad y de la ciudadanía en general."/>
    <s v="Inicia con la identificación de necesidades, la realización del diagnóstico y el diseño del plan de comunicaciones continúa con el diseño e implementación de estrategias de comunicación y finaliza con el seguimiento a la ejecución de estrategias de comunicación pública."/>
    <s v="Jefe Oficina Consejería de Comunicaciones"/>
    <s v="Estratégico"/>
    <s v="Diseñar y divulgar contenidos informativos y/o periodísticos relacionados con la gestión de la Administración Distrital a través del Ecosistema Digital de la Alcaldía Mayor de Bogotá."/>
    <s v="-"/>
    <s v="-"/>
    <s v="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_x0009_"/>
    <x v="0"/>
    <s v="Ejecución y administración de procesos"/>
    <s v="Oficina Consejería de Comunicaciones"/>
    <s v="- Falta de conocimiento de las tendencias digitales para la divulgación de información._x000a_- Débil orientación para la consulta de los documentos soporte de la gestión del proceso, mejorar su adecuación, e implementar medidas para su fácil consulta y recuperación._x000a__x000a__x000a__x000a__x000a__x000a__x000a__x000a_"/>
    <s v="- Coyunturas políticas que afectan la toma de decisiones._x000a_- La inestabilidad de la conectividad, indisponibilidad de servidores de información y vulnerabilidad en la seguridad informática. _x000a_- Fallas en las comunicaciones. _x000a__x000a__x000a__x000a__x000a__x000a__x000a_"/>
    <s v="- Desinformación._x000a_- Pérdida de imagen y gobernabilidad externas._x000a_- Perdida de confianza interna en la administración._x000a_- Inconformidad de la ciudadanía con la información que se presenta de la gestión del distrito.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edia (3)"/>
    <n v="0.6"/>
    <s v="Leve (1)"/>
    <s v="Mayor (4)"/>
    <s v="Menor (2)"/>
    <s v="Menor (2)"/>
    <s v="Leve (1)"/>
    <s v="Menor (2)"/>
    <s v="Mayor (4)"/>
    <n v="0.8"/>
    <s v="Alto"/>
    <s v="El proceso estima que el riesgo se ubica en una zona alta, debido a que la frecuencia con la que se realizó la actividad clave asociada al riesgo se presentó 365 veces en el último año, sin embargo, ante su materialización, podrían presentarse efectos significativos, como imagen institucional perjudicada en el orden nacional o regional por hechos que afectan a un grupo o comunidad de usuarios o ciudadanos."/>
    <s v="- 1 El procedimiento de Ecosistema Digital PR-367, indica que los profesionales Analista SEO, Editores de Contenidos y el profesional coordinador del Equipo Portal Web Oficina Consejería de Comunicaciones, autorizado(a) por la(el) Jefe de Oficina Consejería de Comunicaciones, diariamente monitorean las tendencias de búsqueda por parte de la ciudadanía sobre la gestión del (la) Alcalde(sa), la Alcaldía y el Distrito, así como la revisión de contenidos altamente posicionados en medio digitales que permitan determinar el alcance de la información que se divulga a través del Ecosistema Digital. La(s) fuente(s) de información utilizadas es(son) distintas herramientas de comunicación digital . En caso de evidenciar observaciones, desviaciones o diferencias, se realiza un filtro de las informaciones que se consideran relevantes, se agregan recomendaciones editoriales y se envían al editor de contenidos para el Portal Web y al coordinador del equipo de Redes Sociales. De lo contrario, se envía correo electrónico con recomendaciones remitidas al editor de contenidos para el portal y al coordinador de redes sociales. Tipo: Preventivo Implementación: Manual_x000a_-  2 El procedimiento de Ecosistema Digital PR-367, indica que los profesionales de la Oficina Consejería de Comunicaciones Analista de métricas de los equipos de portal y redes sociales,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De lo contrario, se genera el informe del comportamiento de las métricas para página web y redes sociales. Tipo: Preventivo Implementación: Manual_x000a_- 3 El procedimiento de Ecosistema Digital PR-367, indica que los profesionales de la Oficina Consejería de Comunicaciones Analista de métricas de los equipos de portal y redes sociales,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De lo contrario, se genera el informe del comportamiento de las métricas para página web y redes sociales.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Gestión Estratégica de Comunicación e Información indica que los profesionales de la Oficina Consejería de Comunicaciones (portal web y redes sociales), autorizado(a) por el líder de este proceso, cada vez que se identifique la materialización del riesgo, detecta y desactiva la información publicada erróneamente en las plataformas digitales. Tipo: Correctivo Implementación: Manual_x000a_- 2 El mapa de riesgos del proceso Gestión Estratégica de Comunicación e Información indica que los profesionales de la Oficina Consejería de Comunicaciones (redes sociales, editores y la Jefe de la Oficina Consejería de Comunicaciones (en caso de información sensible), autorizado(a) por el Manual Específico de Funciones y Competencias Laborales y el líder de este proceso, cada vez que se identifique la materialización del riesgo, ajusta la información y la presenta al editor para revisión. Tipo: Correctivo Implementación: Manual_x000a_- 3 El mapa de riesgos del proceso Gestión Estratégica de Comunicación e Información indica que los profesionales de la Oficina Consejería de Comunicaciones (prensa y redes sociales), autorizado(a) por el líder de este proceso, cada vez que se identifique la materialización del riesgo, publica la información en las plataformas digitales.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0.1512"/>
    <s v="Menor (2)"/>
    <n v="0.33750000000000002"/>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_x0009_ en el informe de monitoreo a la Oficina Asesora de Planeación._x000a_- Detectar y desactivar la información publicada erróneamente en las plataformas digitales._x000a_- Ajustar la información y presentarla al editor para revisión._x000a_- Publicar la información en las plataformas digitales._x000a__x000a__x000a__x000a__x000a__x000a_- Actualizar el riesgo 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_x0009_"/>
    <s v="- Oficina Consejería de Comunicaciones_x000a_- Profesionales de la Oficina Consejería de Comunicaciones (portal web y redes sociales)_x000a_- Profesionales de la Oficina Consejería de Comunicaciones (redes sociales, editores)  y Jefe de la Oficina Consejería de Comunicaciones (en caso de información sensible)_x000a_- Profesionales de la Oficina Consejería de Comunicaciones (prensa y redes sociales)_x000a__x000a__x000a__x000a__x000a__x000a_- Oficina Consejería de Comunicaciones"/>
    <s v="- Reporte de monitoreo indicando la materialización del riesgo de 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_x0009__x000a_- Información desactivada de las plataformas digitales_x000a_- Información ajustada para publicación_x000a_- Información publicada nuevamente en las plataformas digitales._x000a__x000a__x000a__x000a__x000a__x000a_- Riesgo de 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_x0009_, actualizado."/>
    <d v="2023-12-01T00:00:00"/>
    <s v="_x000a_Análisis antes de controles_x000a_Establecimiento de controles_x000a__x000a_"/>
    <s v="Se actualiza el número de veces que se realiza la actividad clave asociada al riesgo (probabilidad)._x000a_Se actualizaron los controles frente al riesgo."/>
    <m/>
    <m/>
    <m/>
    <m/>
    <m/>
    <m/>
    <m/>
    <m/>
    <m/>
    <m/>
    <m/>
    <m/>
    <m/>
    <m/>
    <m/>
    <m/>
    <m/>
    <m/>
    <m/>
    <m/>
    <m/>
    <m/>
    <m/>
    <m/>
    <m/>
    <m/>
    <m/>
    <m/>
    <m/>
    <m/>
    <m/>
    <m/>
    <m/>
  </r>
  <r>
    <x v="11"/>
    <s v="Mantener informados a los distintos grupos de valor e interés acerca de los programas, proyectos y gestión de la Administración Distrital a través de la formulación y la implementación de estrategias de comunicación pública con el propósito de interactuar y mantener la confianza por parte de la entidad y de la ciudadanía en general."/>
    <s v="Inicia con la identificación de necesidades, la realización del diagnóstico y el diseño del plan de comunicaciones continúa con el diseño e implementación de estrategias de comunicación y finaliza con el seguimiento a la ejecución de estrategias de comunicación pública."/>
    <s v="Jefe Oficina Consejería de Comunicaciones"/>
    <s v="Estratégico"/>
    <s v="Diseñar, revisar, ejecutar y divulgar las acciones de comunicación hacia la ciudadanía.  _x000a_Fase (actividad): Desconocimiento de los intereses comunicacionales del ciudadano que genere barreras de identificación y comprensión de mensajes."/>
    <s v="-"/>
    <s v="-"/>
    <s v="Posibilidad de afectación reputacional por resultados no satisfactorios en el reporte de Reales Cumplidos (Impacto) de la central de medios, debido a la elaboración de campañas de comunicación pública que no cumplen con los lineamientos de comunicación establecidos y las necesidades y/o intereses de la ciudadanía."/>
    <x v="0"/>
    <s v="Ejecución y administración de procesos"/>
    <s v="Oficina Consejería de Comunicaciones"/>
    <s v="- Deficiencias en la información de entrada para la realización de la campaña, estrategia o pieza comunicacional._x000a_- Desconocimiento de la metodología y lineamientos en materia de comunicaciones._x000a_- Ausencia de control en la aprobación de las campañas, estrategias y/o piezas comunicacionales._x000a_- Débil orientación para la consulta de los documentos soporte de la gestión del proceso, mejorar su adecuación, e implementar medidas para su fácil consulta y recuperación._x000a__x000a__x000a__x000a__x000a__x000a_"/>
    <s v="-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 Errores por parte de una Entidad externa al momento de diligenciar la información a divulgar en el formato FT1048 BRIEF._x000a_- Coyunturas políticas que impiden la definición de necesidades de comunicación._x000a__x000a__x000a__x000a__x000a__x000a__x000a_"/>
    <s v="- Pérdida de credibilidad._x000a_- Perdida de confianza interna en la administración._x000a_- Desconfianza en los productos desarrollados por la administración distrital._x000a_- Desinformación_x000a_- Pérdida de imagen externa._x000a_- Inconformidad de la ciudadanía con la información que se presenta de la gestión del distrito._x000a_- La administración distrital no logra comunicar de manera eficiente y localizada sus acciones de gobierno._x000a__x000a__x000a_"/>
    <s v="3. Consolidar una gestión pública eficiente, a través del desarrollo de capacidades institucionales, para contribuir a la generación de valor público."/>
    <s v="- -- Ningún trámite y/o procedimiento administrativo_x000a__x000a_"/>
    <s v="- Procesos misionales y estratégicos misionales en el Sistema de Gestión de Calidad_x000a__x000a__x000a__x000a_"/>
    <s v="16. Paz, justicia e instituciones sólidas"/>
    <s v="7867 Generación de los lineamientos de comunicación del Distrito para construir ciudad y ciudadanía"/>
    <s v="Baja (2)"/>
    <n v="0.4"/>
    <s v="Leve (1)"/>
    <s v="Mayor (4)"/>
    <s v="Leve (1)"/>
    <s v="Leve (1)"/>
    <s v="Moderado (3)"/>
    <s v="Mayor (4)"/>
    <s v="Mayor (4)"/>
    <n v="0.8"/>
    <s v="Alto"/>
    <s v="El proceso estima que el riesgo se ubica en una zona alta, debido a que la frecuencia con la que se realizó la actividad clave asociada al riesgo se presentó 6 veces en el último año, sin embargo, ante su materialización, podrían presentarse efectos significativos, como Imagen institucional perjudicada en el orden nacional o regional por hechos que afectan a un grupo o comunidad de usuarios o ciudadanos e incumplimiento en las metas y objetivos institucionales afectando el cumplimiento en las  metas de gobierno."/>
    <s v="- 1 El procedimiento 4140000-PR-369 Comunicación hacia la Ciudadanía (Actividad 3), indica que el(la) profesional del equipo Agencia en Casa, autorizado(a) por el (la) Jefe Oficina Consejería de Comunicaciones, cada vez que se reciba la solicitud de campañas (Brief) 4140000-FT-1048 verifica que se encuentre diligenciado completamente y que la información permita crear los diseños para la campaña, utilizando el formato denominado “Verificación de Campañas 4140000-FT-1065”. La(s) fuente(s) de información utilizadas es(son) el contenido de la solicitud de la campaña a través del formato (Brief) diligenciado 4140000-FT-1048. En caso de evidenciar observaciones, desviaciones o diferencias, se requiere por correo electrónico o en reunión al solicitante para aclarar su solicitud. De lo contrario, envía correo electrónico de aceptación a la solicitud de campaña y gestiona visto bueno por parte del (la) Jefe de la Oficina Consejería de Comunicaciones en el formato No 4140000-FT-1065. Tipo: Preventivo Implementación: Manual_x000a_- 2 El procedimiento 4140000-PR-369 Comunicación hacia la Ciudadanía (Actividad 5), indica que el(la) profesional que lidera el equipo interno Agencia en Casa de la Oficina Consejería de Comunicaciones, autorizado(a) por el(la) Jefe Oficina Consejería de Comunicaciones, una vez recibida la propuesta de diseño de campaña verifica que la misma se ajuste a los requerimientos plasmados en el formato Brief, así como la aplicación de los parámetros establecidos en el Manual de Marca vigente, utilizando el formato de verificación de campañas 4140000-FT- 1065. La(s) fuente(s) de información utilizadas es(son) la solicitud de campañas Brief y el Manual de Marca vigente. En caso de evidenciar observaciones, desviaciones o diferencias, remite correo electrónico o registra en la evidencia de reunión las observaciones de la propuesta de diseño de campaña. De lo contrario, envía correo electrónico o registra en la evidencia de reunión la aprobación de la propuesta de diseño de campaña. Tipo: Preventivo Implementación: Manual_x000a_- 3 El procedimiento 4140000-PR-369 Comunicación hacia la Ciudadanía (Actividad 6), indica que el (la) Jefe de la Oficina Consejería de Comunicaciones, autorizado(a) por el Manual de Funciones, una vez recibida la propuesta de campaña revisa que la misma cumpla con el objetivo de la campaña y en general con lo registrado en el formato Brief, así como la aplicación de los parámetros establecidos en el Manual de Marca vigente. La(s) fuente(s) de información utilizadas es(son) la(s) propuesta(s) de diseño de campaña y la solicitud de campañas Brief. En caso de evidenciar observaciones, desviaciones o diferencias, informa por correo electrónico o en reunión al (los) profesional(es) de agencia en casa, las observaciones y ajustes que se deben realizar. De lo contrario, envía correo electrónico o registra en evidencia de reunión la aprobación del diseño de campaña. Tipo: Preventivo Implementación: Manual_x000a_-  4 El procedimiento 4140000-PR-369 Comunicación hacia la Ciudadanía (Actividad 8), indica que el (la) Jefe de la Oficina Consejería de Comunicaciones, autorizado(a) por el Manual de Funciones, una vez recibidas las piezas producidas las revisa teniendo en cuenta la pertinencia y coherencia con el objetivo de la campaña y que las mismas respondan a la necesidad de comunicación registrada en el formato Brief, así como la aplicación de los parámetros establecidos en el Manual de Marca vigente. La(s) fuente(s) de información utilizadas es(son) las piezas comunicacionales producidas y la solicitud de campañas Brief. En caso de evidenciar observaciones, desviaciones o diferencias, se informa a los profesionales de los equipos de Agencia en Casa y Audiovisuales por correo electrónico o se registra en evidencia de reunión las observaciones para realizar los ajustes pertinentes. De lo contrario, se remite correo electrónico o se registra en evidencia de reunión la aprobación de las piezas producidas para divulgación. Tipo: Preventivo Implementación: Manual_x000a_-  5 El procedimiento 4140000-PR-369 Comunicación hacia la Ciudadanía (Actividad 10), indica que la (el) Jefe (a) de la Oficina Consejería de Comunicaciones y los profesionales del equipo administrativo de la Oficina Consejería de Comunicaciones, autorizado(a) por el Manual especifico de funciones y competencias laborales, durante el último trimestre de la vigencia verifican a través del reporte de la central de medios y/o de mediciones de opinión pública, que las acciones de comunicación priorizadas por la administración lleguen de manera localizada y de acuerdo a las necesidades y/o intereses del ciudadano, identificando el alcance de las mismas. La(s) fuente(s) de información utilizadas es(son) reporte de la central de medios y/o de mediciones de opinión pública. En caso de evidenciar observaciones, desviaciones o diferencias, se establecen las acciones que permitan fortalecer la identificación y comprensión de mensajes de interés para el ciudadano (Evidencia de reunión 2213100- FT-449 e informe de análisis). De lo contrario, se mantiene la misma estrategia de divulgación que ha evidenciado resultados positivos (Evidencia de reunión 2213100- FT-449 e informe de análisis). Tipo: Detec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Detectivo_x000a__x000a__x000a__x000a__x000a__x000a__x000a__x000a__x000a__x000a__x000a__x000a__x000a__x000a__x000a_"/>
    <s v="25%_x000a_2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30%_x000a__x000a__x000a__x000a__x000a__x000a__x000a__x000a__x000a__x000a__x000a__x000a__x000a__x000a__x000a_"/>
    <s v="- 1 El mapa de riesgos del proceso Gestión Estratégica de Comunicación e Información indica que el (la) Jefe de la Oficina Consejería de Comunicaciones, autorizado(a) por el Manual Específico de Funciones y Competencias Laborales y el líder de este proceso, cada vez que se identifique la materialización del riesgo, detecta y detiene la divulgación de la campaña o pieza comunicacional. Tipo: Correctivo Implementación: Manual_x000a_- 2 El mapa de riesgos del proceso Gestión Estratégica de Comunicación e Información indica que el (la) solicitante de la campaña o pieza comunicacional y los profesionales de la Oficina Consejería de Comunicaciones (Agencia en casa y audiovisual), autorizado(a) por el líder de este proceso, cada vez que se identifique la materialización del riesgo, ajusta el contenido de la campaña o pieza comunicacional y presenta al equipo de agencia en casa para revisión. Tipo: Correctivo Implementación: Manual_x000a_- 3 El mapa de riesgos del proceso Gestión Estratégica de Comunicación e Información indica que el (la) Jefe de la Oficina Consejería de Comunicaciones y los profesionales de la Oficina Consejería de Comunicaciones , autorizado(a) por el Manual Específico de Funciones y Competencias Laborales y el líder de este proceso, cada vez que se identifique la materialización del riesgo, divulga la campaña o pieza comunicacional ajustada.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3.6287999999999994E-2"/>
    <s v="Menor (2)"/>
    <n v="0.33750000000000002"/>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resultados no satisfactorios en el reporte de Reales Cumplidos (Impacto) de la central de medios, debido a la elaboración de campañas de comunicación pública que no cumplen con los lineamientos de comunicación establecidos y las necesidades y/o intereses de la ciudadanía. en el informe de monitoreo a la Oficina Asesora de Planeación._x000a_- Detectar y detener la divulgación de la campaña o pieza comunicacional._x000a_- Ajustar el contenido de la campaña o pieza comunicacional y presentar al líder creativo para revisión._x000a_- Divulgar la campaña o pieza comunicacional ajustada._x000a__x000a__x000a__x000a__x000a__x000a_- Actualizar el riesgo Posibilidad de afectación reputacional por resultados no satisfactorios en el reporte de Reales Cumplidos (Impacto) de la central de medios, debido a la elaboración de campañas de comunicación pública que no cumplen con los lineamientos de comunicación establecidos y las necesidades y/o intereses de la ciudadanía."/>
    <s v="- Oficina Consejería de Comunicaciones_x000a_- Jefe Oficina Consejería de Comunicaciones_x000a_- Solicitante de la campaña y profesionales de la Oficina Consejería de Comunicaciones (Agencia en casa y audiovisual)_x000a_- Profesionales y Jefe de la Oficina Consejería de Comunicaciones_x000a__x000a__x000a__x000a__x000a__x000a_- Oficina Consejería de Comunicaciones"/>
    <s v="- Reporte de monitoreo indicando la materialización del riesgo de Posibilidad de afectación reputacional por resultados no satisfactorios en el reporte de Reales Cumplidos (Impacto) de la central de medios, debido a la elaboración de campañas de comunicación pública que no cumplen con los lineamientos de comunicación establecidos y las necesidades y/o intereses de la ciudadanía._x000a_- Campaña o pieza comunicacional detenida._x000a_- Información de la campaña o pieza comunicacional ajustada para divulgación_x000a_- Campaña o pieza comunicacional ajustada y divulgada._x000a__x000a__x000a__x000a__x000a__x000a_- Riesgo de Posibilidad de afectación reputacional por resultados no satisfactorios en el reporte de Reales Cumplidos (Impacto) de la central de medios, debido a la elaboración de campañas de comunicación pública que no cumplen con los lineamientos de comunicación establecidos y las necesidades y/o intereses de la ciudadanía., actualizado."/>
    <d v="2023-12-01T00:00:00"/>
    <s v="_x000a_Análisis antes de controles_x000a_Establecimiento de controles_x000a__x000a_"/>
    <s v="Se actualiza el número de veces que se realiza la actividad clave asociada al riesgo (probabilidad)._x000a_Se actualizaron los controles frente al riesgo."/>
    <m/>
    <m/>
    <m/>
    <m/>
    <m/>
    <m/>
    <m/>
    <m/>
    <m/>
    <m/>
    <m/>
    <m/>
    <m/>
    <m/>
    <m/>
    <m/>
    <m/>
    <m/>
    <m/>
    <m/>
    <m/>
    <m/>
    <m/>
    <m/>
    <m/>
    <m/>
    <m/>
    <m/>
    <m/>
    <m/>
    <m/>
    <m/>
    <m/>
  </r>
  <r>
    <x v="11"/>
    <s v="Mantener informados a los distintos grupos de valor e interés acerca de los programas, proyectos y gestión de la Administración Distrital a través de la formulación y la implementación de estrategias de comunicación pública con el propósito de interactuar y mantener la confianza por parte de la entidad y de la ciudadanía en general."/>
    <s v="Inicia con la identificación de necesidades, la realización del diagnóstico y el diseño del plan de comunicaciones continúa con el diseño e implementación de estrategias de comunicación y finaliza con el seguimiento a la ejecución de estrategias de comunicación pública."/>
    <s v="Jefe Oficina Consejería de Comunicaciones"/>
    <s v="Estratégico"/>
    <s v="Adelantar las actividades necesarias para la publicación de información en los portales y micrositios web de la Secretaría General."/>
    <s v="-"/>
    <s v="-"/>
    <s v="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x v="0"/>
    <s v="Ejecución y administración de procesos"/>
    <s v="Oficina Consejería de Comunicaciones"/>
    <s v="- Desconocimiento del esquema de publicación de información._x000a_- No se publica adecuadamente la información en la plataforma_x000a_- El esquema de publicación de información se encuentra desactualizado._x000a_- La plataforma que aloja la información presenta fallas técnicas._x000a_- Desarticulación de las dependencias para la definición, aplicación y seguimiento al esquema de publicación._x000a__x000a__x000a__x000a__x000a_"/>
    <s v="- Modificaciones frecuentes a los requerimientos de publicación de información por parte de los entes gubernamentales._x000a_- Las fuentes externas de información proveen información inoportuna o imprecisa._x000a__x000a__x000a__x000a__x000a__x000a__x000a__x000a_"/>
    <s v="- Inconformidad de la ciudadanía con la información que se presenta de la gestión del distrito._x000a_- Hallazgos por parte de un ente de control_x000a_- Posible incumplimiento de la Ley de Transparencia 1712 de 2014_x000a_- Disminución de la interacción de la ciudadanía con el sitio web._x000a__x000a__x000a__x000a__x000a__x000a_"/>
    <s v="3. Consolidar una gestión pública eficiente, a través del desarrollo de capacidades institucionales, para contribuir a la generación de valor público."/>
    <s v="- Consulta del Registro Distrital (Consulta)_x000a_- Publicación de actos o documentos administrativos en el Registro Distrital (Trámite)_x000a_"/>
    <s v="- Procesos misionales y estratégicos misionales en el Sistema de Gestión de Calidad_x000a__x000a__x000a__x000a_"/>
    <s v="Sin asociación"/>
    <s v="No aplica"/>
    <s v="Media (3)"/>
    <n v="0.6"/>
    <s v="Leve (1)"/>
    <s v="Moderado (3)"/>
    <s v="Moderado (3)"/>
    <s v="Moderado (3)"/>
    <s v="Moderado (3)"/>
    <s v="Moderado (3)"/>
    <s v="Moderado (3)"/>
    <n v="0.6"/>
    <s v="Moderado"/>
    <s v="El proceso estima que el riesgo se ubica en una zona moderada, debido a que la frecuencia con la que se realizó la actividad clave asociada al riesgo se presentó 1182 veces en el último año, sin embargo, ante su materialización, podrían presentarse efectos significativos, como Imagen institucional perjudicada a nivel regional por hechos que afectan a algunos usuarios o ciudadanos, Inoportunidad en la disponibilidad de información y Reproceso de actividades y aumento de carga operativa."/>
    <s v="- 1 El procedimiento Publicación de información en los portales y micrositios web de la secretaría general PR-359 indica que Jefes de dependencia, autorizado(a) por el Manual de Funciones, conforme a la solicitud Revisan que la información enviada para publicar, actualizar o desactivar, cumpla con los criterios del lineamiento Estándares de gestión de información en los portales y micrositios web de la Secretaría General 4204000-OT- 060 y corresponda con el esquema de publicación de información (si aplica). La(s) fuente(s) de información utilizadas es(son) correo electrónico con la propuesta de información a publicar, actualizar o desactivar y el formato de Publicación, actualización o desactivación en los portales web o micrositios de la Secretaria General 4204000-FT-1025. En caso de evidenciar observaciones, desviaciones o diferencias, se informa al servidor encargado de producir la información, para realizar los ajustes correspondientes. De lo contrario, Correo electrónico con la Información a publicar, actualizar o desactivar con observaciones y el Formato No 4204000-FT-1025. Tipo: Preventivo Implementación: Manual_x000a_- 2 El procedimiento Publicación de información en los portales y micrositios web de la secretaría general PR-359 indica que el servidor responsable de la información de la dependencia, autorizado(a) por Jefes de Dependencia, conforme a la solicitud Verifica en el portal o micrositio que la información publicada y/o actualizada se pueda visualizar correctamente y que los anexos se puedan descargar y/o abrir. Para el caso de desactivación de información se verifica que el contenido no se visualice. La(s) fuente(s) de información utilizadas es(son) el portal o micrositio y el correo informativo de notificación. En caso de evidenciar observaciones, desviaciones o diferencias, se informa al delegado de publicar para realizar los ajustes pertinentes. De lo contrario, el correo electrónico de aceptación u observaciones. Tipo: Preventivo Implementación: Manual_x000a_- 3 El procedimiento Publicación de información en los portales y micrositios web de la secretaría general PR-359 indica que equipo de monitoreo del botón de transparencia conformado por profesionales de las Oficinas de Planeación, de Tecnologías de la Información y las Comunicaciones y de la Consejería de Comunicaciones, autorizado(a) por Jefes de Dependencia, mensualmente verifican aleatoriamente que las publicaciones realizadas se encuentren según lo dispuesto en el esquema de publicación y que las evidencias alojadas en la carpeta compartida correspondan a lo publicado en los portales web o micrositios. La(s) fuente(s) de información utilizadas es(son) portales web o micrositios de la Secretaría General, el control de contenidos y el esquema de publicación. En caso de evidenciar observaciones, desviaciones o diferencias, se informa mediante correo a las dependencias responsables de divulgar la información. De lo contrario, cuadros de seguimiento a las publicaciones diligenciado con observaciones o cumplimiento y/o correo electrónico si aplica.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Gestión Estratégica de Comunicación e Información indica que el(la) servidor responsable de la información de la dependencia, autorizado(a) por el líder de este proceso, cada vez que se identifique la materialización del riesgo, publica la información para consulta en los portales y micrositios web de la Secretaría General. Tipo: Correctivo Implementación: Manual_x000a_- 2 El mapa de riesgos del proceso Gestión Estratégica de Comunicación e Información indica que los profesionales de las oficinas de Planeación, de tecnologías de la información y las comunicaciones y de la Consejería de Comunicaciones, autorizado(a) por el líder de este proceso, cada vez que se identifique la materialización del riesgo, monitorean el esquema de publicación y generan alertas y recomendaciones para evitar que se presente nuevamente el incumplimiento de la publicación.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512"/>
    <s v="Menor (2)"/>
    <n v="0.33749999999999997"/>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en el informe de monitoreo a la Oficina Asesora de Planeación._x000a_- Publicar la información para consulta en los portales y micrositios web de la Secretaría General_x0009__x000a_- Monitorear el esquema de publicación y generar alertas y recomendaciones para evitar que se presente nuevamente el incumplimiento de la publicación_x0009__x0009__x0009__x0009__x0009__x0009__x000a__x000a__x000a__x000a__x000a__x000a__x000a_- Actualizar el riesgo 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s v="- Oficina Consejería de Comunicaciones_x000a_- El(la) servidor responsable de la información de la dependencia_x000a_- Los profesionales de las oficinas de Planeación, de tecnologías de la información y las comunicaciones y de la Consejería de Comunicaciones_x0009__x000a__x000a__x000a__x000a__x000a__x000a__x000a_- Oficina Consejería de Comunicaciones"/>
    <s v="- Reporte de monitoreo indicando la materialización del riesgo de 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_x000a_- Formatos 1025 de publicación, actualización y desactivación de información._x000a_- Correos electrónicos de alerta y recomendaciones y esquema de publicación_x000a__x000a__x000a__x000a__x000a__x000a__x000a_- Riesgo de 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 actualizado."/>
    <d v="2023-12-01T00:00:00"/>
    <s v="_x000a_Análisis antes de controles_x000a_Establecimiento de controles_x000a_Evaluación de controles_x000a_"/>
    <s v="Se actualiza el número de veces que se realiza la actividad clave asociada al riesgo (probabilidad)._x000a_Se actualizaron los controles frente al riesgo._x000a_Se ajusta la valoración residual"/>
    <m/>
    <m/>
    <m/>
    <m/>
    <m/>
    <m/>
    <m/>
    <m/>
    <m/>
    <m/>
    <m/>
    <m/>
    <m/>
    <m/>
    <m/>
    <m/>
    <m/>
    <m/>
    <m/>
    <m/>
    <m/>
    <m/>
    <m/>
    <m/>
    <m/>
    <m/>
    <m/>
    <m/>
    <m/>
    <m/>
    <m/>
    <m/>
    <m/>
  </r>
  <r>
    <x v="11"/>
    <s v="Mantener informados a los distintos grupos de valor e interés acerca de los programas, proyectos y gestión de la Administración Distrital a través de la formulación y la implementación de estrategias de comunicación pública con el propósito de interactuar y mantener la confianza por parte de la entidad y de la ciudadanía en general."/>
    <s v="Inicia con la identificación de necesidades, la realización del diagnóstico y el diseño del plan de comunicaciones continúa con el diseño e implementación de estrategias de comunicación y finaliza con el seguimiento a la ejecución de estrategias de comunicación pública."/>
    <s v="Jefe Oficina Consejería de Comunicaciones"/>
    <s v="Estratégico"/>
    <s v="Diseñar y emitir lineamientos en materia de comunicación pública._x000a_Fase (propósito): Descoordinación interinstitucional en la aplicación de los lineamientos dictados en materia de comunicación pública."/>
    <s v="-"/>
    <s v="-"/>
    <s v="Posibilidad de afectación económica (o presupuestal) por incumplimiento en la generación de lineamientos distritales en materia de comunicación pública, debido a debilidades en la definición, alcance y formalización de los mismos hacia las entidades distritales. "/>
    <x v="0"/>
    <s v="Ejecución y administración de procesos"/>
    <s v="Oficina Consejería de Comunicaciones"/>
    <s v="- Reproceso en las actividades de las distintas áreas y malgaste administrativo lo que perjudica los tiempos de entrega _x000a_- Entrega de la información de una manera inadecuada a la ciudadanía_x000a_- Deficiencias en la información entregada a las distintas áreas, lo que generaría una mala comunicación._x000a__x000a__x000a__x000a__x000a__x000a__x000a_"/>
    <s v="- Falta de interés por la información entregada por parte de las entidades en relación a la comunicación publica_x000a_- Incremento de tramites administrativos por requerimientos por parte de la ciudadanía por aclaración de la información entregada _x000a__x000a__x000a__x000a__x000a__x000a__x000a__x000a_"/>
    <s v="- Inconformidad de la ciudadanía con la información que se presenta de la gestión del distrito._x000a_- Reproceso de actividades por ajuste en las acciones de comunicación pública._x000a_- Pluralidad de agendas y objetivos de comunicación pública en las entidades distritales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7867 Generación de los lineamientos de comunicación del Distrito para construir ciudad y ciudadanía"/>
    <s v="Muy baja (1)"/>
    <n v="0.2"/>
    <s v="Leve (1)"/>
    <s v="Moderado (3)"/>
    <s v="Moderado (3)"/>
    <s v="Moderado (3)"/>
    <s v="Menor (2)"/>
    <s v="Menor (2)"/>
    <s v="Moderado (3)"/>
    <n v="0.6"/>
    <s v="Moderado"/>
    <s v="El proceso estima que el riesgo se ubica en una zona moderada, debido a que la frecuencia con la que se realizó la actividad clave asociada al riesgo se presentó 2 veces en el último año, sin embargo, ante su materialización, podrían presentarse efectos significativos, como Imagen institucional perjudicada a nivel regional por hechos que afectan a algunos usuarios o ciudadanos, Inoportunidad en la disponibilidad de información y Reproceso de actividades y aumento de carga operativa."/>
    <s v="- 1 En la “Guía: Pautas para la elaboración o actualización, divulgación y evaluación de lineamientos Distritales” indica que la (el) Jefe de la Oficina Consejería de Comunicaciones, autorizado(a) por el Manual especifico de funciones y competencias laborales, semestralmente valida la generación de documentos de obligatorio cumplimiento (Directivas, Circulares, Resoluciones, entre otros) por medio de las cuales las oficinas de comunicaciones del distrito deben adoptar los lineamientos en materia de comunicación pública definidos. La(s) fuente(s) de información utilizadas es(son) los documentos de obligatorio cumplimiento expedidos (Directivas, Circulares, Resoluciones, entre otros). En caso de evidenciar observaciones, desviaciones o diferencias, se solicita la oficialización de los lineamientos que requieran la expedición de un documento de obligatorio cumplimiento (Directivas, Circulares, Resoluciones, entre otros). De lo contrario, documentos de obligatorio cumplimiento expedidos (Directivas, Circulares, Resoluciones, entre otros) o la solicitud escrita de oficialización de los lineamientos definidos. Tipo: Preventivo Implementación: Manual_x000a__x000a__x000a__x000a__x000a__x000a__x000a__x000a__x000a__x000a__x000a__x000a__x000a__x000a__x000a__x000a__x000a__x000a__x000a_"/>
    <s v="- Documentado_x000a__x000a__x000a__x000a__x000a__x000a__x000a__x000a__x000a__x000a__x000a__x000a__x000a__x000a__x000a__x000a__x000a__x000a__x000a_"/>
    <s v="- Continua_x000a__x000a__x000a__x000a__x000a__x000a__x000a__x000a__x000a__x000a__x000a__x000a__x000a__x000a__x000a__x000a__x000a__x000a__x000a_"/>
    <s v="- Con registro_x000a__x000a__x000a__x000a__x000a__x000a__x000a__x000a__x000a__x000a__x000a__x000a__x000a__x000a__x000a__x000a__x000a__x000a__x000a_"/>
    <s v="- Preventivo_x000a__x000a__x000a__x000a__x000a__x000a__x000a__x000a__x000a__x000a__x000a__x000a__x000a__x000a__x000a__x000a__x000a__x000a__x000a_"/>
    <s v="25%_x000a__x000a__x000a__x000a__x000a__x000a__x000a__x000a__x000a__x000a__x000a__x000a__x000a__x000a__x000a__x000a__x000a__x000a__x000a_"/>
    <s v="- Manual_x000a__x000a__x000a__x000a__x000a__x000a__x000a__x000a__x000a__x000a__x000a__x000a__x000a__x000a__x000a__x000a__x000a__x000a__x000a_"/>
    <s v="15%_x000a__x000a__x000a__x000a__x000a__x000a__x000a__x000a__x000a__x000a__x000a__x000a__x000a__x000a__x000a__x000a__x000a__x000a__x000a_"/>
    <s v="40%_x000a__x000a__x000a__x000a__x000a__x000a__x000a__x000a__x000a__x000a__x000a__x000a__x000a__x000a__x000a__x000a__x000a__x000a__x000a_"/>
    <s v="- 1 El mapa de riesgos del proceso Gestión Estratégica de Comunicación e Información indica que el(la) jefe de la Oficina Consejería de Comunicaciones, autorizado(a) por el Manual Específico de Funciones y Competencias Laborales y el líder de este proceso, cada vez que se identifique la materialización del riesgo, identifica los lineamientos en materia de comunicación pública definidos por la dependencia, que no están soportados con documentos de obligatorio cumplimiento. Tipo: Correctivo Implementación: Manual_x000a_- 2 El mapa de riesgos del proceso Gestión Estratégica de Comunicación e Información indica que el(la) jefe de la Oficina Consejería de Comunicaciones, autorizado(a) por el Manual Específico de Funciones y Competencias Laborales y el líder de este proceso, cada vez que se identifique la materialización del riesgo, genera y divulga el documento de obligatorio cumplimiento que socialice el (los) lineamiento(s) en materia de comunicación pública.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2"/>
    <s v="Menor (2)"/>
    <n v="0.33749999999999997"/>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económica (o presupuestal) por incumplimiento en la generación de lineamientos distritales en materia de comunicación pública, debido a debilidades en la definición, alcance y formalización de los mismos hacia las entidades distritales.  en el informe de monitoreo a la Oficina Asesora de Planeación._x000a_- Identificar los lineamientos en materia de comunicación pública definidos por la dependencia, que no están soportados con documentos de obligatorio cumplimiento_x000a_- Generar y divulgar el documento de obligatorio cumplimiento que socialice el (los) lineamiento(s) en materia de comunicación pública_x000a__x000a__x000a__x000a__x000a__x000a__x000a_- Actualizar el riesgo Posibilidad de afectación económica (o presupuestal) por incumplimiento en la generación de lineamientos distritales en materia de comunicación pública, debido a debilidades en la definición, alcance y formalización de los mismos hacia las entidades distritales. "/>
    <s v="- Oficina Consejería de Comunicaciones_x000a_- Jefe Oficina Consejería de Comunicaciones_x000a_- Jefe Oficina Consejería de Comunicaciones_x000a__x000a__x000a__x000a__x000a__x000a__x000a_- Oficina Consejería de Comunicaciones"/>
    <s v="- Reporte de monitoreo indicando la materialización del riesgo de Posibilidad de afectación económica (o presupuestal) por incumplimiento en la generación de lineamientos distritales en materia de comunicación pública, debido a debilidades en la definición, alcance y formalización de los mismos hacia las entidades distritales. _x000a_- Comunicaciones escritas o digitales que evidencien la verificación, solicitud y/o expedición de los documentos de obligatorio cumplimiento._x000a_- Documentos de obligatorio cumplimiento (actas, resoluciones, circulares)_x000a__x000a__x000a__x000a__x000a__x000a__x000a_- Riesgo de Posibilidad de afectación económica (o presupuestal) por incumplimiento en la generación de lineamientos distritales en materia de comunicación pública, debido a debilidades en la definición, alcance y formalización de los mismos hacia las entidades distritales. , actualizado."/>
    <d v="2023-12-01T00:00:00"/>
    <s v="_x000a_Análisis antes de controles_x000a_Establecimiento de controles_x000a__x000a_"/>
    <s v="Se actualiza el número de veces que se realiza la actividad clave asociada al riesgo (probabilidad)._x000a_Se actualizaron los controles frente al riesgo."/>
    <m/>
    <m/>
    <m/>
    <m/>
    <m/>
    <m/>
    <m/>
    <m/>
    <m/>
    <m/>
    <m/>
    <m/>
    <m/>
    <m/>
    <m/>
    <m/>
    <m/>
    <m/>
    <m/>
    <m/>
    <m/>
    <m/>
    <m/>
    <m/>
    <m/>
    <m/>
    <m/>
    <m/>
    <m/>
    <m/>
    <m/>
    <m/>
    <m/>
  </r>
  <r>
    <x v="11"/>
    <s v="Mantener informados a los distintos grupos de valor e interés acerca de los programas, proyectos y gestión de la Administración Distrital a través de la formulación y la implementación de estrategias de comunicación pública con el propósito de interactuar y mantener la confianza por parte de la entidad y de la ciudadanía en general."/>
    <s v="Inicia con la identificación de necesidades, la realización del diagnóstico y el diseño del plan de comunicaciones continúa con el diseño e implementación de estrategias de comunicación y finaliza con el seguimiento a la ejecución de estrategias de comunicación pública."/>
    <s v="Jefe Oficina Consejería de Comunicaciones"/>
    <s v="Estratégico"/>
    <s v="Diseñar y emitir lineamientos en materia de comunicación pública._x000a_Fase (componente): Falta de adherencia de las entidades del Distrito que impidan la implementación de los lineamientos distritales en materia de comunicación pública."/>
    <s v="-"/>
    <s v="-"/>
    <s v="Posibilidad de afectación reputacional por falta de adherencia de las entidades del Distrito para la aplicación de lineamientos de comunicación pública, debido a inadecuado acompañamiento y seguimiento a las campañas y/o acciones de comunicación que ellas desarrollan."/>
    <x v="0"/>
    <s v="Ejecución y administración de procesos"/>
    <s v="Oficina Consejería de Comunicaciones"/>
    <s v="- Desconocimiento de los lineamientos generados en materia de comunicación publica._x000a_- Confusión en la manera de implementar los lineamientos de comunicación publica. _x000a__x000a__x000a__x000a__x000a__x000a__x000a__x000a_"/>
    <s v="- Débil divulgación de normativa externa que pueda dificultar la adecuada implementación, el cumplimiento y el conocimiento actual, respecto a los lineamientos distritales en materia de comunicación publica._x000a__x000a__x000a__x000a__x000a__x000a__x000a__x000a__x000a_"/>
    <s v="- Desconfianza en los productos desarrollados por la administración distrital._x000a_- Reproceso de actividades por ajuste en las acciones de comunicación pública.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7867 Generación de los lineamientos de comunicación del Distrito para construir ciudad y ciudadanía"/>
    <s v="Baja (2)"/>
    <n v="0.4"/>
    <s v="Leve (1)"/>
    <s v="Mayor (4)"/>
    <s v="Moderado (3)"/>
    <s v="Moderado (3)"/>
    <s v="Menor (2)"/>
    <s v="Menor (2)"/>
    <s v="Mayor (4)"/>
    <n v="0.8"/>
    <s v="Alto"/>
    <s v="El proceso estima que el riesgo se ubica en una zona alta, debido a que la frecuencia con la que se realizó la actividad clave asociada al riesgo se presentó 12 veces en el último año, sin embargo, ante su materialización, podrían presentarse efectos significativos, como Imagen institucional perjudicada a nivel regional por hechos que afectan a algunos usuarios o ciudadanos."/>
    <s v="- 1 En la “Guía: Pautas para la elaboración o actualización, divulgación y evaluación de lineamientos Distritales”, indica que La (el) Jefe de la Oficina Consejería de Comunicaciones, autorizado(a) por  el Manual especifico de funciones y competencias laborales, a demanda de acuerdo con las solicitudes que llegan verifica que las acciones de comunicación generadas por las diferentes oficinas de comunicaciones del Distrito, apliquen los lineamientos distritales en materia de comunicación pública definidos y socializados con anterioridad por la Oficina Consejería de Comunicaciones de la Secretaría General de la Alcaldía Mayor de Bogotá, estas verificaciones se podrán generar por medio de las revisiones y aprobaciones de campañas y/o acciones de comunicación que apoya el profesional de Agencia en casa de la Consejería de Comunicaciones. La(s) fuente(s) de información utilizadas es(son) las solicitudes de revisión y/o aprobaciones remitidas por las diferentes oficinas de comunicaciones del Distrito. En caso de evidenciar observaciones, desviaciones o diferencias, se solicitan los ajustes correspondientes a cada entidad. De lo contrario, se envían correos electrónicos o evidencias de reuniones con las aprobaciones y se actualiza la matriz de revisiones y/o aprobaciones internas. Tipo: Preventivo Implementación: Manual_x000a_- 2 En la propuesta denominada “Guía: Pautas para la elaboración o actualización, divulgación y evaluación de lineamientos Distritales”, indica que La (el) Jefe de la Oficina Consejería de Comunicaciones, autorizado(a) por el Manual especifico de funciones y competencias laborales, trimestralmente verifica en las reuniones con los jefes de comunicaciones del Distrito, que las acciones de comunicación planeadas y generadas por estas entidades, apliquen los lineamientos distritales en materia de comunicación pública definidos y socializados por la Oficina Consejería de Comunicaciones de la Secretaría General de la Alcaldía Mayor de Bogotá. La(s) fuente(s) de información utilizadas es(son) plan de comunicaciones de las entidades distritales. En caso de evidenciar observaciones, desviaciones o diferencias, se solicitan los ajustes correspondientes a cada entidad dejando el registro en la evidencia de la reunión. De lo contrario, se registra en la evidencia de reunión la aprobación de las acciones de comunicación. Tipo: Preventivo Implementación: Manual_x000a_- 3 En la “Guía: Pautas para la elaboración o actualización, divulgación y evaluación de lineamientos Distritales”, indica que La (el) Jefe de la Oficina Consejería de Comunicaciones, autorizado(a) por el Manual especifico de funciones y competencias laborales, trimestralmente verifica en las reuniones con los jefes de comunicaciones del Distrito, que las acciones de comunicación planeadas y generadas por estas entidades, apliquen los lineamientos distritales en materia de comunicación pública definidos y socializados por la Oficina Consejería de Comunicaciones de la Secretaría General de la Alcaldía Mayor de Bogotá. La(s) fuente(s) de información utilizadas es(son) plan de comunicaciones de las entidades distritales. En caso de evidenciar observaciones, desviaciones o diferencias, se solicitan los ajustes correspondientes a cada entidad dejando el registro en la evidencia de la reunión. De lo contrario, se registra en la evidencia de reunión la aprobación de las acciones de comunicación.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Gestión Estratégica de Comunicación e Información indica que el (la) Jefe de la Oficina Consejería de Comunicaciones, autorizado(a) por el Manual Específico de Funciones y Competencias Laborales , cada vez que se identifique la materialización del riesgo, remite una comunicación dirigida a la dependencia o entidad solicitando los ajustes necesarios para cumplir con lo indicado en los lineamientos de comunicación pública establecidos. Tipo: Correctivo Implementación: Manual_x000a_- 2 El mapa de riesgos del proceso Gestión Estratégica de Comunicación e Información indica que el (la) profesional de la Oficina Consejería de Comunicaciones (agencia en casa), autorizado(a) por el líder de este proceso, cada vez que se identifique la materialización del riesgo, orienta a las entidades distritales en el ajuste de las observaciones realizadas y en la aplicabilidad de los lineamientos de comunicación pública. Tipo: Correctivo Implementación: Manual_x000a_- 3 El mapa de riesgos del proceso Gestión Estratégica de Comunicación e Información indica que el (la) Jefe de la Oficina Consejería de Comunicaciones, autorizado(a) por el Manual Específico de Funciones y Competencias Laborales , cada vez que se identifique la materialización del riesgo, identifica que los ajustes solicitados cumplan con lo establecido en los lineamientos de comunicación pública.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0.1008"/>
    <s v="Menor (2)"/>
    <n v="0.33750000000000002"/>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falta de adherencia de las entidades del Distrito para la aplicación de lineamientos de comunicación pública, debido a inadecuado acompañamiento y seguimiento a las campañas y/o acciones de comunicación que ellas desarrollan. en el informe de monitoreo a la Oficina Asesora de Planeación._x000a_- Remitir una comunicación dirigida a la dependencia o entidad solicitando los ajustes necesarios para cumplir con lo indicado en los lineamientos de comunicación pública establecidos._x0009__x0009__x000a_- Orientar a las entidades distritales en el ajuste de las observaciones realizadas y en la aplicabilidad de los lineamientos de comunicación publica._x0009__x0009__x0009__x0009__x0009__x0009__x0009__x0009__x000a_- Identificar que los ajustes solicitados cumplan con lo establecido en los lineamientos de comunicación pública._x000a__x000a__x000a__x000a__x000a__x000a_- Actualizar el riesgo Posibilidad de afectación reputacional por falta de adherencia de las entidades del Distrito para la aplicación de lineamientos de comunicación pública, debido a inadecuado acompañamiento y seguimiento a las campañas y/o acciones de comunicación que ellas desarrollan."/>
    <s v="- Oficina Consejería de Comunicaciones_x000a_- el (la) Jefe de la Oficina Consejería de Comunicaciones_x000a_- el (la) profesional de la Oficina Consejería de Comunicaciones (agencia en casa)_x000a_- el (la) Jefe de la Oficina Consejería de Comunicaciones_x000a__x000a__x000a__x000a__x000a__x000a_- Oficina Consejería de Comunicaciones"/>
    <s v="- Reporte de monitoreo indicando la materialización del riesgo de Posibilidad de afectación reputacional por falta de adherencia de las entidades del Distrito para la aplicación de lineamientos de comunicación pública, debido a inadecuado acompañamiento y seguimiento a las campañas y/o acciones de comunicación que ellas desarrollan._x000a_- Oficios, Correos electrónicos con observaciones solicitando los ajustes necesarios para cumplir con lo indicado en los lineamientos establecidos_x000a_- Evidencias de reunión, correos electrónicos_x000a_- Oficios, Correos electrónicos con aprobaciones o vistos buenos._x000a__x000a__x000a__x000a__x000a__x000a_- Riesgo de Posibilidad de afectación reputacional por falta de adherencia de las entidades del Distrito para la aplicación de lineamientos de comunicación pública, debido a inadecuado acompañamiento y seguimiento a las campañas y/o acciones de comunicación que ellas desarrollan., actualizado."/>
    <d v="2023-12-01T00:00:00"/>
    <s v="Identificación del riesgo_x000a_Análisis antes de controles_x000a_Establecimiento de controles_x000a_Evaluación de controles_x000a_Tratamiento del riesgo"/>
    <s v="Se actualiza el número de veces que se realiza la actividad clave asociada al riesgo (probabilidad)._x000a_Se actualizaron los controles frente al riesgo._x000a_Se ajusta la valoración residual"/>
    <m/>
    <m/>
    <m/>
    <m/>
    <m/>
    <m/>
    <m/>
    <m/>
    <m/>
    <m/>
    <m/>
    <m/>
    <m/>
    <m/>
    <m/>
    <m/>
    <m/>
    <m/>
    <m/>
    <m/>
    <m/>
    <m/>
    <m/>
    <m/>
    <m/>
    <m/>
    <m/>
    <m/>
    <m/>
    <m/>
    <m/>
    <m/>
    <m/>
  </r>
  <r>
    <x v="12"/>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Garantizar el registro adecuado y oportuno de los hechos económicos de la Entidad, que permita elaborar y presentar los Estados Financieros."/>
    <s v="-"/>
    <s v="-"/>
    <s v="Posibilidad de afectación reputacional por hallazgos y sanciones impuestas por órganos de control, debido a errores (fallas o deficiencias) en el registro adecuado y oportuno de los hechos económicos de la entidad "/>
    <x v="0"/>
    <s v="Ejecución y administración de procesos"/>
    <s v="Subdirección Financiera"/>
    <s v="- Los funcionarios no son conscientes del la importancia de su revisión, análisis y registro adecuados de  la información._x000a_- Entrega inoportuna de información de entrada para analizar y registrar adecuadamente los hechos económicos._x000a_- La información de entrada que se requiere para el registro no es suficiente, clara, completa ni de calidad._x000a_- Desconocimiento, falta de compromiso por parte de las personas responsables de suministrar la información._x000a__x000a__x000a__x000a__x000a__x000a_"/>
    <s v="- Cambio en los criterios impartidos por el órgano rector contable (Dirección Distrital de Contabilidad de la Secretaría Distrital de Hacienda)._x000a__x000a__x000a__x000a__x000a__x000a__x000a__x000a__x000a_"/>
    <s v="- Pérdida de credibilidad en el reporte de estados financieros de la entidad._x000a_- Incumplimiento normativo en el registro de información._x000a_- Inoportunidad en la disponibilidad de información. _x000a_- Sanciones por parte del ente de control u otro ente regulador._x000a_- No fenecimiento de la cuenta fiscal por parte del ente de control._x000a__x000a__x000a__x000a__x000a_"/>
    <s v="7. Mejorar la oportunidad en la ejecución de los recursos, a través del fortalecimiento de una cultura financiera, para lograr una gestión pública efectiva."/>
    <s v="- -- Ningún trámite y/o procedimiento administrativo_x000a__x000a_"/>
    <s v="- Ningún otro proceso en el Sistema de Gestión de Calidad_x000a__x000a__x000a__x000a_"/>
    <s v="Sin asociación"/>
    <s v="No aplica"/>
    <s v="Baja (2)"/>
    <n v="0.4"/>
    <s v="Leve (1)"/>
    <s v="Moderado (3)"/>
    <s v="Menor (2)"/>
    <s v="Leve (1)"/>
    <s v="Moderado (3)"/>
    <s v="Moderado (3)"/>
    <s v="Moderado (3)"/>
    <n v="0.6"/>
    <s v="Moderado"/>
    <s v="El proceso estima que el riesgo se ubica en una zona moderado, debido a que la frecuencia con la que se realizó la actividad clave asociada al riesgo se presentó 12 veces en el último año, sin embargo, ante su materialización, podrían presentarse efectos significativos, relacionados con el incumplimiento de metas y objetivos y la afectación de la imagen a nivel distrital."/>
    <s v="- 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de la subdirección financiera envía correo electrónico a la dependencia manifestando la conformidad de la información. Tipo: Preventivo Implementación: Manual_x000a_- 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a la dependencia de aprobación de la información financiera recibida por las dependencias. Tipo: Detectivo Implementación: Manual_x000a_-  3 El procedimiento de Gestión Contable 2211400-PR-025 indica que el Profesional de la Subdirección Financiera,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Tipo: Preventivo Implementación: Manual_x000a_- 4 El procedimiento de Gestión Contable 2211400-PR-026 indica que el Profesional de la Subdirección Financiera, autorizado(a) por el Subdirector Financiero, mensualmente Valida la conciliación de los saldos contables de acuerdo con: a. La información de la Secretaría de Hacienda Distrital - Dirección Distrital de Tesorería b. Nómina y aportes patronales c. Almacén d. Facturación e. Cuentas de orden - Presupuesto f. Recursos Entregados en Administración Realiza seguimiento a los convenios, viáticos, procesos judiciales y cuentas por cobrar coactivas (SICO). La(s) fuente(s) de información utilizadas es(son) los saldos del estado financiero con corte al período que se informa, y la información suministrada por las dependencias. En caso de evidenciar observaciones, desviaciones o diferencias, se establecen las partidas conciliatorias para ser analizadas en el siguiente periodo por la dependencia que origina la información con el fin de normalizar la operación. De lo contrario, el Profesional de la Subdirección Financiera establece el formato validado de las cuentas conciliadas con saldo cero (0).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Preventivo_x000a_- Detectivo_x000a__x000a__x000a__x000a__x000a__x000a__x000a__x000a__x000a__x000a__x000a__x000a__x000a__x000a__x000a__x000a_"/>
    <s v="25%_x000a_1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40%_x000a_30%_x000a__x000a__x000a__x000a__x000a__x000a__x000a__x000a__x000a__x000a__x000a__x000a__x000a__x000a__x000a__x000a_"/>
    <s v="- 1 El mapa de riesgos del proceso de Gestión Financiera indica que el profesional especializado, autorizado(a) por el líder de este proceso, cada vez que se identifique la materialización del riesgo realiza los ajustes en los sistemas de información correspondientes. Tipo: Correctivo Implementación: Manual_x000a_- 2 El mapa de riesgos del proceso de Gestión Financiera indica que el profesional especializado, autorizado(a) por el líder de este proceso, cada vez que se identifique la materialización del riesgo genera los reportes que reflejen los ajustes. Tipo: Correctivo Implementación: Manual_x000a_- 3 El mapa de riesgos del proceso de Gestión Financiera indica que el profesional especializado, autorizado(a) por el líder de este proceso, cada vez que se identifique la materialización del riesgo analiza el grado de impacto del error presentado y prepara informe al líder del proceso para toma de decisiones.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7.0559999999999984E-2"/>
    <s v="Menor (2)"/>
    <n v="0.25312499999999999"/>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hallazgos y sanciones impuestas por órganos de control, debido a errores (fallas o deficiencias) en el registro adecuado y oportuno de los hechos económicos de la entidad  en el informe de monitoreo a la Oficina Asesora de Planeación._x000a_- Analizar el grado de impacto del error presentado y prepara informe al líder del proceso  para toma de decisiones_x000a_- Realizar los ajustes en los sistemas de información correspondientes._x000a_- Generar los reportes que reflejen los ajustes._x000a__x000a__x000a__x000a__x000a__x000a_- Actualizar el riesgo Posibilidad de afectación reputacional por hallazgos y sanciones impuestas por órganos de control, debido a errores (fallas o deficiencias) en el registro adecuado y oportuno de los hechos económicos de la entidad "/>
    <s v="- Subdirección Financiera_x000a_- Subdirector Financiero - Profesional Especializado (Contador)_x000a_- Profesional Especializado_x000a_- Profesional Especializado_x000a__x000a__x000a__x000a__x000a__x000a_- Subdirección Financiera"/>
    <s v="- Reporte de monitoreo indicando la materialización del riesgo de Posibilidad de afectación reputacional por hallazgos y sanciones impuestas por órganos de control, debido a errores (fallas o deficiencias) en el registro adecuado y oportuno de los hechos económicos de la entidad _x000a_- Decisión de realizar el ajuste de acuerdo al grado de complejidad_x000a_- Comprobante contable - aplicativo correspondiente_x000a_- Balance de prueba ajustado_x000a__x000a__x000a__x000a__x000a__x000a_- Riesgo de Posibilidad de afectación reputacional por hallazgos y sanciones impuestas por órganos de control, debido a errores (fallas o deficiencias) en el registro adecuado y oportuno de los hechos económicos de la entidad , actualizado."/>
    <d v="2023-12-01T00:00:00"/>
    <s v="_x000a__x000a_Establecimiento de controles_x000a__x000a_"/>
    <s v="Se actualizan los controles preventivos y detectivos frente al riesgo."/>
    <m/>
    <m/>
    <m/>
    <m/>
    <m/>
    <m/>
    <m/>
    <m/>
    <m/>
    <m/>
    <m/>
    <m/>
    <m/>
    <m/>
    <m/>
    <m/>
    <m/>
    <m/>
    <m/>
    <m/>
    <m/>
    <m/>
    <m/>
    <m/>
    <m/>
    <m/>
    <m/>
    <m/>
    <m/>
    <m/>
    <m/>
    <m/>
    <m/>
  </r>
  <r>
    <x v="12"/>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Garantizar el registro adecuado y oportuno de los hechos económicos de la Entidad, que permita elaborar y presentar los Estados Financieros."/>
    <s v="-"/>
    <s v="-"/>
    <s v="Posibilidad de afectación reputacional por hallazgos y sanciones impuestas por órganos de control  y la secretaria distrital de hacienda, debido a incumplimiento parcial de compromisos en la presentación de Estados Financieros "/>
    <x v="0"/>
    <s v="Ejecución y administración de procesos"/>
    <s v="Subdirección Financiera"/>
    <s v="- Los funcionarios no son conscientes de la presentación de los estados financieros de la Entidad a la Secretaría Distrital de Hacienda._x000a_- No socializar a  las dependencias la importancia de la entrega oportuna de la información financiera_x000a_- La entrega no oportuna de la información financiera por parte de las dependencias_x000a_- No verificar la oportunidad y la calidad de la entrega de la información financiera por parte de las dependencias_x000a__x000a__x000a__x000a__x000a__x000a_"/>
    <s v="- Fallas en la disponibilidad de los aplicativos._x000a__x000a__x000a__x000a__x000a__x000a__x000a__x000a__x000a_"/>
    <s v="- Sanciones por parte del ente de control u otro ente regulador._x000a_- Inoportunidad en la disponibilidad de información. _x000a_- Imagen institucional perjudicada._x000a__x000a__x000a__x000a__x000a__x000a__x000a_"/>
    <s v="7. Mejorar la oportunidad en la ejecución de los recursos, a través del fortalecimiento de una cultura financiera, para lograr una gestión pública efectiva."/>
    <s v="- -- Ningún trámite y/o procedimiento administrativo_x000a__x000a_"/>
    <s v="- Ningún otro proceso en el Sistema de Gestión de Calidad_x000a__x000a__x000a__x000a_"/>
    <s v="Sin asociación"/>
    <s v="No aplica"/>
    <s v="Baja (2)"/>
    <n v="0.4"/>
    <s v="Leve (1)"/>
    <s v="Mayor (4)"/>
    <s v="Mayor (4)"/>
    <s v="Leve (1)"/>
    <s v="Moderado (3)"/>
    <s v="Mayor (4)"/>
    <s v="Mayor (4)"/>
    <n v="0.8"/>
    <s v="Alto"/>
    <s v="El proceso estima que el riesgo se ubica en Alto, debido a que la frecuencia con la que se realizó la actividad clave asociada al riesgo se presentó 12 veces en el último año, sin embargo, ante su materialización, podrían presentarse efectos significativos, relacionados con el incumplimiento de metas y objetivos y la afectación de la imagen a nivel distrital y sanción por parte del ente de control u otro ente regulador."/>
    <s v="- 1 El Procedimiento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de la Subdirección Financiera envía correo electrónico manifestando la conformidad de la información entregada por las dependencias. Tipo: Preventivo Implementación: Manual_x000a_- 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de aprobación de la información financiera recibida por parte de las dependencias. Tipo: Preventivo Implementación: Manual_x000a_- 3 El procedimiento de Gestión Contable 2211400-PR-026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contador da Vo. Bo. al Balance prueba. Tipo: Preventivo Implementación: Manual_x000a_- 4 El procedimiento de Gestión Contable 2211400-PR-027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contador (a)entrega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Tipo: Preventivo Implementación: Manual_x000a_- 5 El procedimiento de Gestión Contable 2211400-PR-025 indica que el Profesional Especializado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specializado envía correo electrónico manifestando la conformidad de la información entregada por las dependencias. Tipo: Detectivo Implementación: Manual_x000a_- 6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contador (a)entrega revisados y verificados los documentos gestionados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para realizar la publicación de los estados financieros en los portales web o micrositios de la Secretaria General a través del formato 4204000-FT-1025. Tipo: Detectivo Implementación: Manual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Preventivo_x000a_- Preventivo_x000a_- Detectivo_x000a_- Detectivo_x000a__x000a__x000a__x000a__x000a__x000a__x000a__x000a__x000a__x000a__x000a__x000a__x000a__x000a_"/>
    <s v="25%_x000a_25%_x000a_25%_x000a_25%_x000a_1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40%_x000a_40%_x000a_30%_x000a_30%_x000a__x000a__x000a__x000a__x000a__x000a__x000a__x000a__x000a__x000a__x000a__x000a__x000a__x000a_"/>
    <s v="- 1 El mapa de riesgos del proceso de Gestión Financiera indica que el profesional especializado - contador(a), autorizado(a) por el líder de este proceso, cada vez que se identifique la materialización del riesgo analiza la situación presentada y busca alternativas con la Secretaría Distrital de Hacienda. Tipo: Correctivo Implementación: Manual_x000a_- 2 El mapa de riesgos del proceso de Gestión Financiera indica que el profesional especializado - contador(a), autorizado(a) por el líder de este proceso, cada vez que se identifique la materialización del riesgo presenta los estados financieros ante la Secretaría Distrital de Hacienda de manera extemporánea. Tipo: Correctivo Implementación: Manual_x000a_- 3 El mapa de riesgos del proceso de Gestión Financiera indica que el profesional especializado - contador(a), autorizado(a) por el líder de este proceso, cada vez que se identifique la materialización del riesgo establece un cronograma para controlar el cumplimiento de las etapas de consolidación, registro, suscripción y reporte a fin de evitar la ocurrencia del incumplimiento.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2.5401599999999996E-2"/>
    <s v="Menor (2)"/>
    <n v="0.33750000000000002"/>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hallazgos y sanciones impuestas por órganos de control  y la secretaria distrital de hacienda, debido a incumplimiento parcial de compromisos en la presentación de Estados Financieros  en el informe de monitoreo a la Oficina Asesora de Planeación._x000a_- Se analiza la situación presentada y se buscan alternativas con la Secretaría Distrital de Hacienda._x000a_- Se presentan los estados financieros ante la Secretaría Distrital de Hacienda de manera extemporánea._x000a_- Establecer un cronograma para controlar el cumplimiento de las etapas de consolidación, registro, suscripción y reporte a fin de evitar la ocurrencia del incumplimiento_x000a__x000a__x000a__x000a__x000a__x000a_- Actualizar el riesgo Posibilidad de afectación reputacional por  hallazgos y sanciones impuestas por órganos de control  y la secretaria distrital de hacienda, debido a incumplimiento parcial de compromisos en la presentación de Estados Financieros "/>
    <s v="- Subdirección Financiera_x000a_- Subdirector Financiero - Profesional Especializado (Contador)_x000a_- Subdirector Financiero - Profesional Especializado (Contador)_x000a_- Subdirector Financiero - Profesional Especializado (Contador)_x000a__x000a__x000a__x000a__x000a__x000a_- Subdirección Financiera"/>
    <s v="- Reporte de monitoreo indicando la materialización del riesgo de Posibilidad de afectación reputacional por  hallazgos y sanciones impuestas por órganos de control  y la secretaria distrital de hacienda, debido a incumplimiento parcial de compromisos en la presentación de Estados Financieros _x000a_- Solución conjunta con la Secretaría Distrital de Hacienda_x000a_- Estados Financieros presentados_x000a_- Cronograma  con las etapas de la consolidación, registro, suscripción y reporte_x000a__x000a__x000a__x000a__x000a__x000a_- Riesgo de Posibilidad de afectación reputacional por  hallazgos y sanciones impuestas por órganos de control  y la secretaria distrital de hacienda, debido a incumplimiento parcial de compromisos en la presentación de Estados Financieros , actualizado."/>
    <d v="2023-12-01T00:00:00"/>
    <s v="_x000a__x000a_Establecimiento de controles_x000a__x000a_"/>
    <s v="Se actualizan los controles preventivos y detectivos frente al riesgo."/>
    <m/>
    <m/>
    <m/>
    <m/>
    <m/>
    <m/>
    <m/>
    <m/>
    <m/>
    <m/>
    <m/>
    <m/>
    <m/>
    <m/>
    <m/>
    <m/>
    <m/>
    <m/>
    <m/>
    <m/>
    <m/>
    <m/>
    <m/>
    <m/>
    <m/>
    <m/>
    <m/>
    <m/>
    <m/>
    <m/>
    <m/>
    <m/>
    <m/>
  </r>
  <r>
    <x v="12"/>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Gestionar los Certificados de Disponibilidad Presupuestal y de Registro Presupuestal"/>
    <s v="-"/>
    <s v="-"/>
    <s v="Posibilidad de afectación reputacional por hallazgos y sanciones impuestas por órganos de control, debido a errores (fallas o deficiencias) al gestionar los Certificados de Disponibilidad Presupuestal y de Registro Presupuestal"/>
    <x v="0"/>
    <s v="Ejecución y administración de procesos"/>
    <s v="Subdirección Financiera"/>
    <s v="- Errores involuntarios al transcribir la información de la solicitud del CDP._x000a_- La Información de entrada no es suficiente, clara, completa y de calidad._x000a_- Entrega inoportuna de solicitudes para gestionar adecuadamente los Certificados de Disponibilidad Presupuestal y de Registro Presupuestal._x000a_- Presiones o exigencias externas al proceso que afectan la gestión de Certificados de Disponibilidad Presupuestal y de Registro Presupuestal._x000a_- Falta de articulación entre los Sistemas de Información internos de la Secretaría General lo que genera la doble digitación de información._x000a__x000a__x000a__x000a__x000a_"/>
    <s v="- Fallas en la disponibilidad de los aplicativos._x000a__x000a__x000a__x000a__x000a__x000a__x000a__x000a__x000a_"/>
    <s v="- Incumplimiento normativo._x000a_- Interrupción o atraso en las operaciones de la entidad._x000a_- Intervención por parte de organismos de control._x000a_- Imagen institucional afectada._x000a__x000a__x000a__x000a__x000a__x000a_"/>
    <s v="7. Mejorar la oportunidad en la ejecución de los recursos, a través del fortalecimiento de una cultura financiera, para lograr una gestión pública efectiva."/>
    <s v="- -- Ningún trámite y/o procedimiento administrativo_x000a__x000a_"/>
    <s v="- Ningún otro proceso en el Sistema de Gestión de Calidad_x000a__x000a__x000a__x000a_"/>
    <s v="Sin asociación"/>
    <s v="No aplica"/>
    <s v="Alta (4)"/>
    <n v="0.8"/>
    <s v="Leve (1)"/>
    <s v="Leve (1)"/>
    <s v="Menor (2)"/>
    <s v="Moderado (3)"/>
    <s v="Leve (1)"/>
    <s v="Leve (1)"/>
    <s v="Moderado (3)"/>
    <n v="0.6"/>
    <s v="Alto"/>
    <s v="El proceso estima que el riesgo se ubica en Alto, debido a que la frecuencia con la que se realizó la actividad clave asociada al riesgo se presentó 6382 veces en el último año, sin embargo, ante su materialización, podrían presentarse efectos significativos, relacionados con el incumplimiento de metas y objetivos y la afectación de la imagen a nivel distrital y sanción por parte del ente de control u otro ente regulador."/>
    <s v="- 1 El procedimiento de Gestión de Certificados de Disponibilidad Presupuestal (CDP) 2211400-PR-332 indica que el Jefe de la Oficina Asesora de Planeación, autorizado(a) por el Manual Específico de Funciones y Competencias Laborales, cada vez que reciba una solicitud de disponibilidad verifica que en la solicitud de expedición de CDP se tenga coherencia entre el objeto registrado en el plan contractual, la actividad y la meta del respectivo proyecto de inversión. La(s) fuente(s) de información utilizadas es(son) la solicitud de disponibilidad aprobada - Sistema de Gestión Contractual. En caso de evidenciar observaciones, desviaciones o diferencias, informa a la dependencia solicitante para su corrección y trámite mediante correo electrónico. De lo contrario, el Jefe de la Oficina Asesora de Planeación envía la aprobación de la solicitud a través del Sistema de Gestión Contractual. Tipo: Preventivo Implementación: Manual_x000a_- 2 El procedimiento de Gestión de Certificados de Disponibilidad Presupuestal (CDP) 2211400-PR-332 indica que el Profesional y/o Técnico Operativo de la Subdirección Financiera, autorizado(a) por el Subdirector Financiero, una vez aprobada la solicitud en el Sistema de Gestión Contractual en el Sistema SIPRES verifica que el solicitante sea el responsable del rubro presupuestal, el objeto, el valor, definición del rubro presupuestal, concepto de gasto a afectar y fuente de financiación. La(s) fuente(s) de información utilizadas es(son) información registrada en el Sistema de Gestión Contractual. En caso de evidenciar observaciones, desviaciones o diferencias, se procede a devolver la solicitud de CDP a la dependencia solicitante mediante correo electrónico para su corrección o ajuste. De lo contrario, el Profesional y/o Técnico Operativo de la Subdirección Financiera envía el Archivo digital de CDP en el Sistema de información Hacendario SDH (Bogdata). Tipo: Preventivo Implementación: Manual_x000a_- 3 El procedimiento de Gestión de Certificados de Disponibilidad Presupuestal (CDP) 2211400-PR-332 indica que el responsable del Presupuesto, autorizado(a) por el Estatuto Orgánico de Presupuesto Distrital y el Manual Específico de Funciones y Competencias Laborales, cada vez que se informe la expedición del CDP Revisa que el CDP se encuentra ajustado a los requerimientos presupuestales vigentes: a) Objeto b) Valor c) Rubro d) Concepto de gasto a afectar e) Fuente de financiación. La(s) fuente(s) de información utilizadas es(son) el CDP expedido. En caso de evidenciar observaciones, desviaciones o diferencias, lo devuelve por el Sistema de Información del Presupuesto Distrital al Técnico de la Subdirección Financiera para su ajuste. De lo contrario, el responsable del Presupuesto envía el CDP firmado electrónicamente. Tipo: Detectivo Implementación: Manual_x000a_- 4 El procedimiento de Gestión de Certificados de Registro Presupuestal 2211400-PR-346 indica que el Profesional de la Subdirección Financiera, autorizado(a) por el Subdirector Financiero, cada vez que se reciba una solicitud de Certificado de Registro Presupuestal, verifica que la solicitud del Certificado de Registro Presupuestal cuente con los soportes pertinentes según sea el caso: 1. Para el caso de nómina y aportes patronales, anexa la Relación de Autorización (RA) junto con las liquidaciones que arroja el Sistema de Autoliquidación de Nómina –PERNO 2. En el caso de servicios públicos, el Ordenador del Gasto debe remitir el memorando de solicitud de expedición de Registro Presupuestal, junto con la certificación de facturación discriminada por centros de costo y la correspondiente factura a pagar o relación equivalente en caso de cuentas padre 3. En el caso de resoluciones, estas deben enviarse debidamente numeradas, firmadas y con todos los documentos de soporte 4. En el caso de contratos y convenios, debe entregarse copia de los mismos posterior a la numeración, fechado y firma de los intervinientes Adicionalmente, se revisa en la solicitud: 1. El valor 2. El rubro a afectar 3. El proyecto correspondiente al rubro 4. Coherencia con los soportes anexos 5. Si está ajustado a los requerimientos de la norma presupuestal vigente. La(s) fuente(s) de información utilizadas es(son) la solicitud de expedición del Certificado de Registro Presupuestal, la información dispuesta en el Sistema de Gestión Contractual, el soporte SECOP y las características presupuestales de la solicitud. En caso de evidenciar observaciones, desviaciones o diferencias, devuelve al solicitante para su corrección y trámite a través de correo electrónico. De lo contrario, el Profesional de la Subdirección Financiera envía el memorando 2211600-FT-011 con visto bueno al CRP. Tipo: Preventivo Implementación: Manual_x000a_- 5 El procedimiento de Gestión de Certificados de Disponibilidad Presupuestal (CDP) 2211400-PR-332 indica que el Profesional y/o Técnico Operativo de la Subdirección Financiera, autorizado(a) por el Subdirector Financiero, una vez aprobada la solicitud en el Sistema de Gestión Contractual en el Sistema SIPRES verifica que el solicitante sea el responsable del rubro presupuestal, el objeto, el valor, definición del rubro presupuestal, concepto de gasto a afectar y fuente de financiación. La(s) fuente(s) de información utilizadas es(son) información registrada en el Sistema de Gestión Contractual. En caso de evidenciar observaciones, desviaciones o diferencias, se procede a devolver la solicitud de CDP a la dependencia solicitante mediante correo electrónico para su corrección o ajuste. De lo contrario, el Profesional y/o Técnico Operativo de la Subdirección Financiera envía el Archivo digital del CDP en el Sistema de información Hacendario SDH (Bogdata). Tipo: Detectivo Implementación: Manual_x000a_- 6 El procedimiento de Gestión de Certificados de Registro Presupuestal 2211400-PR-346 indica que el responsable del Presupuesto -Subdirector Financiero-, autorizado(a) por el Manual Específico de Funciones y Competencias Laborales, cada vez que se tramita en el Sistema BOGDATA una solicitud de Certificado de Registro Presupuestal, revisa en el Certificado de Registro Presupuestal los siguientes elementos: 1. El valor corresponda, 2. El rubro a afectar, 3. El proyecto correspondiente al rubro, 4. El documento digital previo y 5. Si está ajustado a los requerimientos presupuestales vigentes. La(s) fuente(s) de información utilizadas es(son) el Certificado de Registro Presupuestal expedido a través del SISTEMA DE INFORMACION FINANCIERA DE LA SDH BOGDATA. En caso de evidenciar observaciones, desviaciones o diferencias, anula en el SISTEMA DE INFORMACIÓN FINANCIERA DE LA SDH BOGDATA si está repetido el documento o devuelve en el SISTEMA DE INFORMACIÓN FINANCIERA DE LA SDH BOGDATA e informa mediante correo electrónico al Profesional de la Subdirección Financiera para los ajustes necesarios. De lo contrario, el responsable del Presupuesto -Subdirector Financiero envía el Certificado de Registro Presupuestal expedido y firmado. Tipo: Detectivo Implementación: Manual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Detectivo_x000a_- Preventivo_x000a_- Detectivo_x000a_- Detectivo_x000a__x000a__x000a__x000a__x000a__x000a__x000a__x000a__x000a__x000a__x000a__x000a__x000a__x000a_"/>
    <s v="25%_x000a_25%_x000a_15%_x000a_25%_x000a_1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30%_x000a_40%_x000a_30%_x000a_30%_x000a__x000a__x000a__x000a__x000a__x000a__x000a__x000a__x000a__x000a__x000a__x000a__x000a__x000a_"/>
    <s v="- 1 El mapa de riesgos del proceso de Gestión Financiera indica que el profesional , autorizado(a) por el líder de este proceso, cada vez que se identifique la materialización del riesgo informa a la dependencia solicitante el error presentado en la expedición del CDP. Tipo: Correctivo Implementación: Manual_x000a_- 2 El mapa de riesgos del proceso de Gestión Financiera indica que el profesional , autorizado(a) por el líder de este proceso, cada vez que se identifique la materialización del riesgo, anula, sustituye, cancela el certificado de CDP.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9270400000000001E-2"/>
    <s v="Menor (2)"/>
    <n v="0.33749999999999997"/>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hallazgos y sanciones impuestas por órganos de control, debido a errores (fallas o deficiencias) al gestionar los Certificados de Disponibilidad Presupuestal y de Registro Presupuestal en el informe de monitoreo a la Oficina Asesora de Planeación._x000a_- Informar a la dependencia solicitante el error presentado en la expedición del CDP._x000a_- Anular, sustituir, cancelar el certificado de CDP_x000a__x000a__x000a__x000a__x000a__x000a__x000a_- Actualizar el riesgo Posibilidad de afectación reputacional por  hallazgos y sanciones impuestas por órganos de control, debido a errores (fallas o deficiencias) al gestionar los Certificados de Disponibilidad Presupuestal y de Registro Presupuestal"/>
    <s v="- Subdirección Financiera_x000a_- Subdirector Financiero - Profesional Universitario - Técnico Operativo_x000a_- Subdirector Financiero - Profesional Universitario - Técnico Operativo_x000a__x000a__x000a__x000a__x000a__x000a__x000a_- Subdirección Financiera"/>
    <s v="- Reporte de monitoreo indicando la materialización del riesgo de Posibilidad de afectación reputacional por  hallazgos y sanciones impuestas por órganos de control, debido a errores (fallas o deficiencias) al gestionar los Certificados de Disponibilidad Presupuestal y de Registro Presupuestal_x000a_- Correo electrónico_x000a_- Certificado nuevo_x000a__x000a__x000a__x000a__x000a__x000a__x000a_- Riesgo de Posibilidad de afectación reputacional por  hallazgos y sanciones impuestas por órganos de control, debido a errores (fallas o deficiencias) al gestionar los Certificados de Disponibilidad Presupuestal y de Registro Presupuestal, actualizado."/>
    <d v="2023-12-01T00:00:00"/>
    <s v="_x000a__x000a_Establecimiento de controles_x000a__x000a_"/>
    <s v="Se actualiza el número de veces que se realiza la actividad clave asociada al riesgo (probabilidad)._x000a_Se actualizan los controles preventivos y detectivos frente al riesgo."/>
    <m/>
    <m/>
    <m/>
    <m/>
    <m/>
    <m/>
    <m/>
    <m/>
    <m/>
    <m/>
    <m/>
    <m/>
    <m/>
    <m/>
    <m/>
    <m/>
    <m/>
    <m/>
    <m/>
    <m/>
    <m/>
    <m/>
    <m/>
    <m/>
    <m/>
    <m/>
    <m/>
    <m/>
    <m/>
    <m/>
    <m/>
    <m/>
    <m/>
  </r>
  <r>
    <x v="12"/>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Coordinar las actividades necesarias para garantizar el pago de las obligaciones adquiridas por la Secretaria General de conformidad con las normas vigentes"/>
    <s v="-"/>
    <s v="-"/>
    <s v="Posibilidad de afectación económica (o presupuestal) por sanción moratoria o pago de  intereses, debido a errores (fallas o deficiencias) en el pago oportuno de las obligaciones adquiridas por la Secretaria General            "/>
    <x v="0"/>
    <s v="Ejecución y administración de procesos"/>
    <s v="Subdirección Financiera"/>
    <s v="- Errores involuntarios en la liquidación de las cuentas._x000a_- Entrega inoportuna de solicitudes de pago._x000a_- La Información de entrada no es suficiente, clara, completa y de calidad._x000a_- Presión por parte de personas externas al proceso que afectan el normal desarrollo de la gestión de pago._x000a__x000a__x000a__x000a__x000a__x000a_"/>
    <s v="- Fallas en la disponibilidad de los aplicativos._x000a__x000a__x000a__x000a__x000a__x000a__x000a__x000a__x000a_"/>
    <s v="- Congelamiento de recursos programados y no ejecutados._x000a_- Sanciones por parte del ente de control u otro ente regulador._x000a_- Incumplimiento de metas y objetivos institucionales afectando la ejecución presupuestal._x000a_- Inconformismo, reclamaciones o quejas esporádicas por el no pago de la obligación._x000a__x000a__x000a__x000a__x000a__x000a_"/>
    <s v="7. Mejorar la oportunidad en la ejecución de los recursos, a través del fortalecimiento de una cultura financiera, para lograr una gestión pública efectiva."/>
    <s v="- -- Ningún trámite y/o procedimiento administrativo_x000a__x000a_"/>
    <s v="- Todos los procesos en el Sistema de Gestión de Calidad_x000a__x000a__x000a__x000a_"/>
    <s v="Sin asociación"/>
    <s v="No aplica"/>
    <s v="Muy alta (5)"/>
    <n v="1"/>
    <s v="Leve (1)"/>
    <s v="Leve (1)"/>
    <s v="Menor (2)"/>
    <s v="Leve (1)"/>
    <s v="Leve (1)"/>
    <s v="Menor (2)"/>
    <s v="Menor (2)"/>
    <n v="0.4"/>
    <s v="Alto"/>
    <s v="El proceso estima que el riesgo se ubica en Alto, debido a que la frecuencia con la que se realizó la actividad clave asociada al riesgo se presentó 7949 veces en el último año, sin embargo, ante su materialización, podrían presentarse efectos significativos, relacionados con el incumplimiento de metas y objetivos y la afectación de la imagen a nivel distrital y sanción por parte del ente de control u otro ente regulador."/>
    <s v="- 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Tipo: Preventivo Implementación: Manual_x000a_- 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 Tipo: Preventivo Implementación: Manual_x000a_- 3 El procedimiento de Gestión de Pagos 2211400-PR-333 indica que el Profesional de la Subdirección Financiera, autorizado(a) por el Subdirector Financiero, cada vez que se reciba una cuenta por pagar liquidada y se reciba una causación contable,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_x000a_- 4 El procedimiento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Detectivo_x000a_- Detectivo_x000a__x000a__x000a__x000a__x000a__x000a__x000a__x000a__x000a__x000a__x000a__x000a__x000a__x000a__x000a__x000a_"/>
    <s v="25%_x000a_25%_x000a_1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30%_x000a_30%_x000a__x000a__x000a__x000a__x000a__x000a__x000a__x000a__x000a__x000a__x000a__x000a__x000a__x000a__x000a__x000a_"/>
    <s v="- 1 El mapa de riesgos del proceso de Gestión Financiera indica que el equipo operativo del proceso de Gestión Financiera, autorizado(a) por subdirector financiero, cada vez que se identifique la materialización del riesgo verifica la conformidad de los documentos soporte de pago y solicita a la dependencia los ajustes que se requieran. Una vez subsanado aplica el procedimiento de acuerdo con los lineamientos impartidos por la secretaria general y la secretaria de hacienda distrital. Tipo: Correctivo Implementación: Manual_x000a_- 2 El mapa de riesgos del proceso de Gestión Financiera indica que el equipo operativo del proceso de Gestión Financiera, autorizado(a) por subdirector financiero, cada vez que se identifique la materialización del riesgo informa a la dependencia cuando se generen intereses moratorios por cuentas por pagar radicadas.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764"/>
    <s v="Menor (2)"/>
    <n v="0.22500000000000003"/>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económica (o presupuestal) por sanción moratoria o pago de  intereses, debido a errores (fallas o deficiencias) en el pago oportuno de las obligaciones adquiridas por la Secretaria General             en el informe de monitoreo a la Oficina Asesora de Planeación._x000a_- Verificar la conformidad de los documentos soporte de pago y solicita a la dependencia los ajustes que se requieran. Una vez subsanado aplica el procedimiento de acuerdo con los lineamientos  impartidos por la secretaria general y  la secretaria de hacienda distrital_x000a_- Informar a la dependencia cuando se generen intereses moratorios por cuentas por pagar radicadas_x000a__x000a__x000a__x000a__x000a__x000a__x000a_- Actualizar el riesgo Posibilidad de afectación económica (o presupuestal) por sanción moratoria o pago de  intereses, debido a errores (fallas o deficiencias) en el pago oportuno de las obligaciones adquiridas por la Secretaria General            "/>
    <s v="- Subdirección Financiera_x000a_- Subdirector Financiero - Equipo de trabajo del proceso_x000a_- Subdirector Financiero - Equipo de trabajo del proceso_x000a__x000a__x000a__x000a__x000a__x000a__x000a_- Subdirección Financiera"/>
    <s v="- Reporte de monitoreo indicando la materialización del riesgo de Posibilidad de afectación económica (o presupuestal) por sanción moratoria o pago de  intereses, debido a errores (fallas o deficiencias) en el pago oportuno de las obligaciones adquiridas por la Secretaria General            _x000a_- Documentos soportes y registros en el sistema Bogdata_x000a_- Memorando o correo electrónico informando los intereses moratorios generados_x000a__x000a__x000a__x000a__x000a__x000a__x000a_- Riesgo de Posibilidad de afectación económica (o presupuestal) por sanción moratoria o pago de  intereses, debido a errores (fallas o deficiencias) en el pago oportuno de las obligaciones adquiridas por la Secretaria General            , actualizado."/>
    <d v="2023-12-01T00:00:00"/>
    <s v="_x000a_Análisis antes de controles_x000a_Establecimiento de controles_x000a__x000a_"/>
    <s v="Se actualiza el número de veces que se realiza la actividad clave asociada al riesgo (probabilidad)._x000a_Se actualizan los controles preventivos y detectivos frente al riesgo."/>
    <m/>
    <m/>
    <m/>
    <m/>
    <m/>
    <m/>
    <m/>
    <m/>
    <m/>
    <m/>
    <m/>
    <m/>
    <m/>
    <m/>
    <m/>
    <m/>
    <m/>
    <m/>
    <m/>
    <m/>
    <m/>
    <m/>
    <m/>
    <m/>
    <m/>
    <m/>
    <m/>
    <m/>
    <m/>
    <m/>
    <m/>
    <m/>
    <m/>
  </r>
  <r>
    <x v="12"/>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Coordinar las actividades necesarias para garantizar el pago de las obligaciones adquiridas por la Secretaría General, de conformidad con las normas vigentes."/>
    <s v="-"/>
    <s v="-"/>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x v="1"/>
    <s v="Ejecución y administración de procesos"/>
    <s v="Subdirección Financiera"/>
    <s v="- Conflicto de interés._x000a_- Posibilidad que los controles de seguimiento no sean eficientes y permitan filtrar información sobre las características o el pago a realizar._x000a_- Los funcionarios no son conscientes de los efectos legales y disciplinarios que podría tener la presentación de conductas dudosas._x000a_- Información de entrada manipulada para efectuar los pagos._x000a_- Interpretación inadecuada de la normatividad relacionada con las política tributarias, para favorecer intereses propios o particulares._x000a_- Presiones indebidas para tramitar cuentas de cobro.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Registro de hechos económicos no fidedigno._x000a_- Reproceso de actividades para el pago de obligaciones y sus correspondientes registros._x000a_- Estados financieros no razonables._x000a_- Detrimento del presupuesto._x000a__x000a__x000a_"/>
    <s v="7. Mejorar la oportunidad en la ejecución de los recursos, a través del fortalecimiento de una cultura financiera, para lograr una gestión pública efectiva."/>
    <s v="- -- Ningún trámite y/o procedimiento administrativo_x000a__x000a_"/>
    <s v="- Direccionamiento Estratégico_x000a_- Contratación_x000a_- Procesos de control en el Sistema de Gestión de Calidad_x000a__x000a_"/>
    <s v="Sin asociación"/>
    <s v="No aplica"/>
    <s v="Muy baja (1)"/>
    <n v="0.2"/>
    <s v="Leve (1)"/>
    <s v="Moderado (3)"/>
    <s v="Mayor (4)"/>
    <s v="Moderado (3)"/>
    <s v="Menor (2)"/>
    <s v="Moderado (3)"/>
    <s v="Catastrófico (5)"/>
    <n v="1"/>
    <s v="Extremo"/>
    <s v="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
    <s v="- 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Tipo: Preventivo Implementación: Manual_x000a_- 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Tipo: Preventivo Implementación: Manual_x000a_- 3 El procedimiento de Gestión de Pagos 2211400-PR-333 indica que el Profesional de la Subdirección Financiera, autorizado(a) por el Subdirector Financiero, cada vez que se reciba una cuenta por pagar liquidada y se reciba una causación contable,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_x000a_- 4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Detectivo_x000a_- Detectivo_x000a__x000a__x000a__x000a__x000a__x000a__x000a__x000a__x000a__x000a__x000a__x000a__x000a__x000a__x000a__x000a_"/>
    <s v="25%_x000a_25%_x000a_1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30%_x000a_30%_x000a__x000a__x000a__x000a__x000a__x000a__x000a__x000a__x000a__x000a__x000a__x000a__x000a__x000a__x000a__x000a_"/>
    <s v="- 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 Tipo: Correctivo Implementación: Manual_x000a_- 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 Tipo: Correctivo Implementación: Manual_x000a_- 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 Tipo: Correctivo Implementación: Manual_x000a_- 4 El mapa de riesgos del proceso de Gestión Financiera indica que el equipo operativo del proceso de Gestión Financiera, autorizado(a) por subdirector financiero, cada vez que se identifique la materialización del riesgo Realizar el registro contable de los reintegros. Tipo: Correctivo Implementación: Manual_x000a__x000a__x000a__x000a__x000a__x000a_"/>
    <s v="- Documentado_x000a_- Documentado_x000a_- Documentado_x000a_- Documentado_x000a__x000a__x000a__x000a__x000a__x000a_"/>
    <s v="- Continua_x000a_- Continua_x000a_- Continua_x000a_- Continua_x000a__x000a__x000a__x000a__x000a__x000a_"/>
    <s v="- Con registro_x000a_- Con registro_x000a_- Con registro_x000a_- Con registro_x000a__x000a__x000a__x000a__x000a__x000a_"/>
    <s v="- Correctivo_x000a_- Correctivo_x000a_- Correctivo_x000a_- Correctivo_x000a__x000a__x000a__x000a__x000a__x000a_"/>
    <s v="10%_x000a_10%_x000a_10%_x000a_10%_x000a__x000a__x000a__x000a__x000a__x000a_"/>
    <s v="- Manual_x000a_- Manual_x000a_- Manual_x000a_- Manual_x000a__x000a__x000a__x000a__x000a__x000a_"/>
    <s v="15%_x000a_15%_x000a_15%_x000a_15%_x000a__x000a__x000a__x000a__x000a__x000a_"/>
    <s v="25%_x000a_25%_x000a_25%_x000a_25%_x000a__x000a__x000a__x000a__x000a__x000a_"/>
    <s v="Muy baja (1)"/>
    <n v="3.5279999999999999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Desarrollar conciliación automática de los saldos entre el sistema PERNO VS Sistema Contable LIMAY_x000a__x000a__x000a__x000a__x000a__x000a__x000a__x000a__x000a__x000a__x000a__x000a__x000a__x000a__x000a__x000a__x000a__x000a__x000a_"/>
    <s v="- Subdirector Financiero_x000a__x000a__x000a__x000a__x000a__x000a__x000a__x000a__x000a__x000a__x000a__x000a__x000a__x000a__x000a__x000a__x000a__x000a__x000a_"/>
    <s v="-"/>
    <s v="-"/>
    <s v="01/04/2024_x000a__x000a__x000a__x000a__x000a__x000a__x000a__x000a__x000a__x000a__x000a__x000a__x000a__x000a__x000a__x000a__x000a__x000a__x000a_"/>
    <s v="31/10/2024_x000a__x000a__x000a__x000a__x000a__x000a__x000a__x000a__x000a__x000a__x000a__x000a__x000a__x000a__x000a__x000a__x000a__x000a__x000a_"/>
    <s v="-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_x000a_- Solicitar ante la Tesorería Distrital la liquidación de los valores no descontados, intereses de mora y sanción (si hay lugar) correspondientes._x000a_- Expedir el recibo de código de barras a través del aplicativo de Tesorera Distrital de conceptos varios, generando los valores a consignar._x000a_- Realizar la consignación de los valores pendientes y remitir al expediente de contratación._x000a_- Realizar el registro contable de los reintegros._x000a__x000a__x000a__x000a__x000a_- Actualizar el riesgo Posibilidad de afectación reputacional por hallazgos y sanciones impuestas por órganos de control, debido a realizar cobros indebidos en el pago de las cuentas de cobro, no realizar descuentos o pagar valores superiores en beneficio propio o de un tercero a que no hay lugar  "/>
    <s v="- Subdirección Financiera_x000a_- Subdirector Financiero_x000a_- Subdirector Financiero_x000a_- Subdirector Financiero_x000a_- Profesional de la Subdirección Financiera_x000a__x000a__x000a__x000a__x000a_- Subdirección Financiera"/>
    <s v="-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_x000a_- Oficio a la Tesorería Distrital solicitando la liquidación de los valores no descontados, intereses de mora y sanción (si hay lugar) correspondientes._x000a_- Recibo de código de barras a través del aplicativo de Tesorera Distrital de conceptos varios._x000a_- Recibo de consignación y oficio o memorando enviado a la Dirección de contratación._x000a_- Registro en el aplicativo contable._x000a__x000a__x000a__x000a__x000a_- Riesg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 actualizado."/>
    <d v="2023-12-01T00:00:00"/>
    <s v="_x000a__x000a_Establecimiento de controles_x000a__x000a_Tratamiento del riesgo"/>
    <s v="Se actualizan los controles preventivos y detectivos frente al riesgo._x000a_Se define la propuesta de acción de tratamiento a 2024."/>
    <m/>
    <m/>
    <m/>
    <m/>
    <m/>
    <m/>
    <m/>
    <m/>
    <m/>
    <m/>
    <m/>
    <m/>
    <m/>
    <m/>
    <m/>
    <m/>
    <m/>
    <m/>
    <m/>
    <m/>
    <m/>
    <m/>
    <m/>
    <m/>
    <m/>
    <m/>
    <m/>
    <m/>
    <m/>
    <m/>
    <m/>
    <m/>
    <m/>
  </r>
  <r>
    <x v="12"/>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Garantizar el registro adecuado y oportuno de los hechos económicos de la Entidad, que permite elaborar y presentar los estados financieros."/>
    <s v="-"/>
    <s v="-"/>
    <s v="Posibilidad de afectación reputacional por hallazgos y sanciones impuestas por órganos de control, debido a uso indebido de información privilegiada para el inadecuado registro de los hechos económicos, con el fin de obtener beneficios propios o de terceros  "/>
    <x v="1"/>
    <s v="Ejecución y administración de procesos"/>
    <s v="Subdirección Financiera"/>
    <s v="- Conflicto de interés._x000a_- No se tienen establecidos controles adecuados para el tratamiento de la información sobre los hechos económicos._x000a_- Los funcionarios no son conscientes de los efectos legales y disciplinarios que podría tener la presentación de conductas dudosas._x000a_- Información de entrada manipulada para registrar los hechos económicos._x000a_- Interpretación inadecuada de la normatividad relacionada con las política contables, para favorecer intereses propios o particulares._x000a_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No fenecimiento de la cuenta._x000a_- Registro de hechos económicos no fidedigno._x000a_- Reproceso de actividades para el registro de hechos económicos._x000a_- Estados financieros no razonables._x000a__x000a__x000a_"/>
    <s v="7. Mejorar la oportunidad en la ejecución de los recursos, a través del fortalecimiento de una cultura financiera, para lograr una gestión pública efectiva."/>
    <s v="- -- Ningún trámite y/o procedimiento administrativo_x000a__x000a_"/>
    <s v="- Direccionamiento Estratégico_x000a_- Gestión de Recursos Físicos_x000a_- Gestión Estratégica de Talento Humano_x000a_- Contratación_x000a_"/>
    <s v="Sin asociación"/>
    <s v="No aplica"/>
    <s v="Muy baja (1)"/>
    <n v="0.2"/>
    <s v="Moderado (3)"/>
    <s v="Menor (2)"/>
    <s v="Mayor (4)"/>
    <s v="Moderado (3)"/>
    <s v="Menor (2)"/>
    <s v="Menor (2)"/>
    <s v="Catastrófico (5)"/>
    <n v="1"/>
    <s v="Extremo"/>
    <s v="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
    <s v="- 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 Tipo: Preventivo Implementación: Manual_x000a_- 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a la dependencia de aprobación de la información financiera recibida por las dependencias. Tipo: Detectivo Implementación: Manual_x000a_- 3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Tipo: Preventivo Implementación: Manual_x000a_- 4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Preventivo_x000a_- Detectivo_x000a__x000a__x000a__x000a__x000a__x000a__x000a__x000a__x000a__x000a__x000a__x000a__x000a__x000a__x000a__x000a_"/>
    <s v="25%_x000a_1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40%_x000a_30%_x000a__x000a__x000a__x000a__x000a__x000a__x000a__x000a__x000a__x000a__x000a__x000a__x000a__x000a__x000a__x000a_"/>
    <s v="- 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 Tipo: Correctivo Implementación: Manual_x000a_- 2 El mapa de riesgos del proceso de Gestión Financiera indica que el equipo operativo del proceso de Gestión Financiera, autorizado(a) por subdirector financiero, cada vez que se identifique la materialización del riesgo reporta el registro contable para el siguiente period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3.5279999999999992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Efectuar la conciliación de las CXP entre el sistema contable (LIMAY) y el sistema de información presupuestal  (Bogdata) previo al término del reporte _x000a__x000a__x000a__x000a__x000a__x000a__x000a__x000a__x000a__x000a__x000a__x000a__x000a__x000a__x000a__x000a__x000a__x000a__x000a_"/>
    <s v="- Subdirector Financiero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29/02/2024_x000a__x000a__x000a__x000a__x000a__x000a__x000a__x000a__x000a__x000a__x000a__x000a__x000a__x000a__x000a__x000a__x000a__x000a__x000a_"/>
    <s v="-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_x000a_- Realizar los ajustes correspondientes al registro contable indebido, o complementar la información que corresponda a los hechos reales._x000a_- Reportar el registro contable para el siguiente periodo._x000a__x000a__x000a__x000a__x000a__x000a__x000a_- Actualizar el riesgo Posibilidad de afectación reputacional por  hallazgos y sanciones impuestas por órganos de control, debido a uso indebido de información privilegiada para el inadecuado registro de los hechos económicos, con el fin de obtener beneficios propios o de terceros  "/>
    <s v="- Subdirección Financiera_x000a_- Profesional de la Subdirección Financiera_x000a_- Profesional de la Subdirección Financiera_x000a__x000a__x000a__x000a__x000a__x000a__x000a_- Subdirección Financiera"/>
    <s v="-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_x000a_- Registro contable ajustado en LIMAY._x000a_- Comprobante de contabilidad._x000a__x000a__x000a__x000a__x000a__x000a__x000a_- Riesgo de Posibilidad de afectación reputacional por  hallazgos y sanciones impuestas por órganos de control, debido a uso indebido de información privilegiada para el inadecuado registro de los hechos económicos, con el fin de obtener beneficios propios o de terceros  , actualizado."/>
    <d v="2023-12-01T00:00:00"/>
    <s v="_x000a__x000a_Establecimiento de controles_x000a__x000a_Tratamiento del riesgo"/>
    <s v="Se actualizan los controles preventivos y detectivos frente al riesgo._x000a_Se define la propuesta de acción de tratamiento a 2024."/>
    <m/>
    <m/>
    <m/>
    <m/>
    <m/>
    <m/>
    <m/>
    <m/>
    <m/>
    <m/>
    <m/>
    <m/>
    <m/>
    <m/>
    <m/>
    <m/>
    <m/>
    <m/>
    <m/>
    <m/>
    <m/>
    <m/>
    <m/>
    <m/>
    <m/>
    <m/>
    <m/>
    <m/>
    <m/>
    <m/>
    <m/>
    <m/>
    <m/>
  </r>
  <r>
    <x v="13"/>
    <s v="Asesorar y representar jurídicamente a la Secretaría General de la Alcaldía Mayor Bogotá D.C. mediante el análisis, trámite, defensa y solución de asuntos de carácter jurídico que surjan en el desarrollo de las funciones.  "/>
    <s v="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
    <s v="Jefe de Oficina Jurídica"/>
    <s v="Apoyo"/>
    <s v="Gestionar la defensa judicial y extrajudicial de la Secretaria General"/>
    <s v="-"/>
    <s v="-"/>
    <s v="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
    <x v="0"/>
    <s v="Ejecución y administración de procesos"/>
    <s v="Oficina Jurídica"/>
    <s v="- Disposición y consulta de la normatividad, falta un normograma integral con  la totalidad y clasificación de las normas _x000a_- Falta de monitoreo de la actualización  de la normativa Distrital y de los procesos y procedimientos internos de acuerdo con las modificaciones legales recientes._x000a_- Posible configuración de Conflicto de Interés entre el apoderado de la Secretaría General y los demandantes_x000a_- Confusión entre normas y directrices a nivel institucional como Secretaría General y directrices a nivel Distrital_x000a_- No se cuenta con   equipos asignados a todos los/as servidores/as. Los equipos (su mayoría) no cuentan con los dispositivos requeridos para operar bajo las nuevas condiciones de trabajo (micrófonos, cámaras, entre otros)_x000a__x000a__x000a__x000a__x000a__x000a__x000a_"/>
    <s v="- Constante actualización de directrices Nacionales y Distritales que no surten suficientes procesos de socialización. _x000a_-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 Manifestaciones que generan alteraciones en el orden público, en las cuales se vean afectadas las instalaciones de la entidad._x000a__x000a__x000a__x000a__x000a__x000a__x000a_"/>
    <s v="- Eventos que afecten la situación jurídica de la organización debido al  incumplimiento o desacato de la normatividad legal que constituirían detrimento patrimonial por pago de condenas._x000a_- Adelantar Planes de Acción en le marco de la Política de Prevención del Daño Antijurídico y análisis de impacto litigioso._x000a_- Afectación reputacional por decisiones adversas que identificaron acciones u omisiones de funcionarios y/o colaboradores de la Entidad._x000a_- Hallazgos por parte de los Entes de Control.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Baja (2)"/>
    <n v="0.4"/>
    <s v="Menor (2)"/>
    <s v="Leve (1)"/>
    <s v="Menor (2)"/>
    <s v="Leve (1)"/>
    <s v="Leve (1)"/>
    <s v="Menor (2)"/>
    <s v="Menor (2)"/>
    <n v="0.4"/>
    <s v="Moderado"/>
    <s v="El proceso estima que el riesgo se ubica en una zona moderado, debido a que la frecuencia con la que se realizó la actividad clave asociada al riesgo se presentó 21 veces en el último año, sin embargo, ante su materialización, podrían presentarse efectos significativos, en el pago de indemnizaciones por acciones legales en los  procesos de defensa judicial y extrajudicial que se adelantan en la Secretaría General."/>
    <s v="- 1 El procedimiento 4203000-PR-355 “gestión jurídica para la defensa de los intereses de la secretaría general” (actividad No. 2) indica que el apoderado de la Entidad, autorizado(a) por el Decreto 1069 de 2015, cada vez que se requiera registrar en el expediente físico y en el Sistema de Información de Procesos Judiciales “SIPROJ”,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Tipo: Preventivo Implementación: Manual_x000a_- 2 El procedimiento 4203000-PR-355 “gestión jurídica para la defensa de los intereses de la secretaría general”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 Tipo: Preventivo Implementación: Manual_x000a_- 3 El procedimiento 4203000-PR-355 “gestión jurídica para la defensa de los intereses de la secretaría general”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008"/>
    <s v="Menor (2)"/>
    <n v="0.30000000000000004"/>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 en el informe de monitoreo a la Oficina Asesora de Planeación._x000a_- Estudia, evalúa y analiza casos concretos, en esta instancia y evidenciará si el apoderado requirió insumos necesarios para defender los intereses de la Secretaría General y si preparó adecuada defensa_x000a__x000a__x000a__x000a__x000a__x000a__x000a__x000a_- Actualizar el riesgo 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
    <s v="- Oficina Jurídica_x000a_- Comité de Conciliación_x000a__x000a__x000a__x000a__x000a__x000a__x000a__x000a_- Oficina Jurídica"/>
    <s v="- Reporte de monitoreo indicando la materialización del riesgo de 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_x000a_- Realiza recomendaciones para prevenir la recurrencia de la causa que originó el proceso o la sentencia lo cual se consigna en el acta de Comité de Conciliación_x000a__x000a__x000a__x000a__x000a__x000a__x000a__x000a_- Riesgo de 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 actualizado."/>
    <d v="2023-12-06T00:00:00"/>
    <s v="Identificación del riesgo_x000a_Análisis antes de controles_x000a_Establecimiento de controles_x000a_Evaluación de controles_x000a_"/>
    <s v="De acuerdo con la actualización de la DOFA, se ajusto los factores del riesgo y las causas externas. _x000a_Se realizó el análisis de controles de la probabilidad por el criterio de exposición y se actualizo la valoración del impacto._x000a_Se realizó el análisis después de controles teniendo en cuenta la valoración obtenida con los controles definidos._x000a_Se ajustó el número de veces que se ejecuta la actividad clave  en un periodo de un año_x000a_Se eliminó un control detectivo _x000a_Se ajustó el tipo de control 3 de preventivo a detectivo en el control "/>
    <m/>
    <m/>
    <m/>
    <m/>
    <m/>
    <m/>
    <m/>
    <m/>
    <m/>
    <m/>
    <m/>
    <m/>
    <m/>
    <m/>
    <m/>
    <m/>
    <m/>
    <m/>
    <m/>
    <m/>
    <m/>
    <m/>
    <m/>
    <m/>
    <m/>
    <m/>
    <m/>
    <m/>
    <m/>
    <m/>
    <m/>
    <m/>
    <m/>
  </r>
  <r>
    <x v="13"/>
    <s v="Asesorar y representar jurídicamente a la Secretaría General de la Alcaldía Mayor Bogotá D.C. mediante el análisis, trámite, defensa y solución de asuntos de carácter jurídico que surjan en el desarrollo de las funciones.  "/>
    <s v="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
    <s v="Jefe de Oficina Jurídica"/>
    <s v="Apoyo"/>
    <s v="Elaborar y revisar los actos administrativos que deba suscribir la entidad"/>
    <s v="-"/>
    <s v="-"/>
    <s v="Posibilidad de afectación reputacional por interposición de demandas y emisión de decisiones contrarias a los intereses de la Secretaría General, debido a errores (fallas o deficiencias) en la emisión de actos administrativos de carácter general"/>
    <x v="0"/>
    <s v="Ejecución y administración de procesos"/>
    <s v="Oficina Jurídica"/>
    <s v="- Falta de monitoreo de la actualización  de la normativa Distrital y de los procesos y procedimientos internos de acuerdo con las modificaciones legales recientes._x000a_- Disposición y consulta de la normatividad, falta un normograma integral con  la totalidad y clasificación de las normas _x000a_- Confusión entre normas y directrices a nivel institucional como Secretaría General y directrices a nivel Distrital_x000a_- Falta de información allegada dentro de los antecedentes del acto administrativo que puede llegar a generar análisis incompleto._x000a__x000a__x000a__x000a__x000a__x000a_"/>
    <s v="- Constante actualización de directrices Nacionales y Distritales que no surten suficientes procesos de socialización._x000a_- Falta de recursos que podría darse por los recortes presupuestales, humanos y técnicos que influirían directamente en la no sostenibilidad en el tiempo de los programas e iniciativas de los proyectos de inversión y en los servicios_x000a__x000a__x000a__x000a__x000a__x000a__x000a__x000a_"/>
    <s v="- Hallazgos por parte de los Entes de Control_x000a_- Eventos que afecten la situación jurídica de la organización debido al incumplimiento o desacato de la normatividad legal._x000a_- Afectación reputacional por decisiones adversas que identificaron falta de información en la emisión de los actos administrativos de carácter general.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Alta (4)"/>
    <n v="0.8"/>
    <s v="Leve (1)"/>
    <s v="Leve (1)"/>
    <s v="Leve (1)"/>
    <s v="Leve (1)"/>
    <s v="Leve (1)"/>
    <s v="Leve (1)"/>
    <s v="Leve (1)"/>
    <n v="0.2"/>
    <s v="Moderado"/>
    <s v="El proceso estima que el riesgo se ubica en una zona moderado, debido a que la frecuencia con la que se realizó la actividad clave asociada al riesgo se presentó 1623 veces en el último año, sin embargo, ante su materialización, podrían presentarse efectos significativos como la posible revocatoria de actos administrativos debido a su falta de legalidad."/>
    <s v="- 1 El procedimiento 4203000-PR-357 &quot;Elaboración o revisión de actos administrativos&quot; (actividad No. 3) indica que el Jefe de la Oficina Jurídica, autorizado(a) por el Manual de Funciones, cada vez que se requiera revisa el proyecto de acto administrativo e identifica los errores, fallas o deficiencias en el proyecto de acto administrativo y realiza las observaciones y comentarios a que haya lugar. La(s) fuente(s) de información utilizadas es(son) Decreto (Ext), Circular 2211600-FT-020, Directiva, 4203000-FT-998. En caso de evidenciar observaciones, desviaciones o diferencias, se devolverá a través de memorando SIGA a la dependencia solicitante. De lo contrario, continua con el procedimiento de elaboración o revisión de actos administrativos. Tipo: Detectivo Implementación: Manual_x000a_- 2 El procedimiento 4203000-PR-357 &quot;Elaboración o revisión de actos administrativos&quot; (actividad No. 4) indica que Secretario General , autorizado(a) por Manual de Funciones, cada vez que se requiera verifica y firma el proyecto de acto administrativo y continúa con la actividad del ID 5. La(s) fuente(s) de información utilizadas es(son) Decreto (Ext), Circular 2211600-FT-020, Directiva, 4203000-FT-998, Resolución 4203000-FT-997, Revocatoria Directa 4203000-FT-994. En caso de evidenciar observaciones, desviaciones o diferencias, se devuelve al ID 2. De lo contrario, continua con el procedimiento de elaboración o revisión de actos administrativos. Tipo: Preven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Sin registro_x000a__x000a__x000a__x000a__x000a__x000a__x000a__x000a__x000a__x000a__x000a__x000a__x000a__x000a__x000a__x000a__x000a__x000a_"/>
    <s v="- Detectivo_x000a_- Preventivo_x000a__x000a__x000a__x000a__x000a__x000a__x000a__x000a__x000a__x000a__x000a__x000a__x000a__x000a__x000a__x000a__x000a__x000a_"/>
    <s v="15%_x000a_2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30%_x000a_40%_x000a__x000a__x000a__x000a__x000a__x000a__x000a__x000a__x000a__x000a__x000a__x000a__x000a__x000a__x000a__x000a__x000a__x000a_"/>
    <s v="- 1 El mapa de riesgos del proceso Gestión Jurídica indica que Secretario(a) General, autorizado(a) por el Manual de Funciones, cada vez que se identifique la materialización del riesgo devuelve a la Oficina Jurídica para que realice los ajustes correspondientes.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Baja (2)"/>
    <n v="0.33600000000000002"/>
    <s v="Leve (1)"/>
    <n v="0.15000000000000002"/>
    <s v="Bajo"/>
    <s v="El proceso estima que el riesgo se ubica en una zona baja, debido a que los controles establecidos son los adecuados y la calificación de los criterios es satisfactoria, ubicando el riesgo en la escala de probabilidad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interposición de demandas y emisión de decisiones contrarias a los intereses de la Secretaría General, debido a errores (fallas o deficiencias) en la emisión de actos administrativos de carácter general en el informe de monitoreo a la Oficina Asesora de Planeación._x000a_- Devuelve a la Oficina Jurídica para que realice los ajustes correspondientes._x000a__x000a__x000a__x000a__x000a__x000a__x000a__x000a_- Actualizar el riesgo Posibilidad de afectación reputacional por interposición de demandas y emisión de decisiones contrarias a los intereses de la Secretaría General, debido a errores (fallas o deficiencias) en la emisión de actos administrativos de carácter general"/>
    <s v="- Oficina Jurídica_x000a_- Secretario(a) General_x000a__x000a__x000a__x000a__x000a__x000a__x000a__x000a_- Oficina Jurídica"/>
    <s v="- Reporte de monitoreo indicando la materialización del riesgo de Posibilidad de afectación reputacional por interposición de demandas y emisión de decisiones contrarias a los intereses de la Secretaría General, debido a errores (fallas o deficiencias) en la emisión de actos administrativos de carácter general_x000a_- Acto Administrativo con observaciones._x000a__x000a__x000a__x000a__x000a__x000a__x000a__x000a_- Riesgo de Posibilidad de afectación reputacional por interposición de demandas y emisión de decisiones contrarias a los intereses de la Secretaría General, debido a errores (fallas o deficiencias) en la emisión de actos administrativos de carácter general, actualizado."/>
    <d v="2023-12-06T00:00:00"/>
    <s v="Identificación del riesgo_x000a_Análisis antes de controles_x000a_Establecimiento de controles_x000a__x000a_"/>
    <s v="De acuerdo con la actualización de la DOFA, se ajusto los factores del riesgo y las causas externas. _x000a_Se realizó el análisis de controles de la probabilidad por el criterio de exposición y se actualizo la valoración del impacto._x000a_Se ajustó el número de veces que se ejecuta la actividad clave  en un periodo de un año"/>
    <m/>
    <m/>
    <m/>
    <m/>
    <m/>
    <m/>
    <m/>
    <m/>
    <m/>
    <m/>
    <m/>
    <m/>
    <m/>
    <m/>
    <m/>
    <m/>
    <m/>
    <m/>
    <m/>
    <m/>
    <m/>
    <m/>
    <m/>
    <m/>
    <m/>
    <m/>
    <m/>
    <m/>
    <m/>
    <m/>
    <m/>
    <m/>
    <m/>
  </r>
  <r>
    <x v="13"/>
    <s v="Asesorar y representar jurídicamente a la Secretaría General de la Alcaldía Mayor Bogotá D.C. mediante el análisis, trámite, defensa y solución de asuntos de carácter jurídico que surjan en el desarrollo de las funciones.  "/>
    <s v="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
    <s v="Jefe de Oficina Jurídica"/>
    <s v="Apoyo"/>
    <s v="Emitir los conceptos jurídicos que sean competencia de la Secretaria General, o que surjan en desarrollo de sus funciones"/>
    <s v="-"/>
    <s v="-"/>
    <s v="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
    <x v="0"/>
    <s v="Ejecución y administración de procesos"/>
    <s v="Oficina Jurídica"/>
    <s v="- Disposición y consulta de la normatividad, falta un normograma integral con  la totalidad y clasificación de las normas _x000a_- Falta de monitoreo de la actualización  de la normativa Distrital y de los procesos y procedimientos internos de acuerdo con las modificaciones legales recientes._x000a_- Confusión entre normas y directrices a nivel institucional como Secretaría General y directrices a nivel Distrital_x000a_- Divergencias en lo resuelto por los operadores judiciales en casos análogos que generan inseguridad jurídica._x000a_- Falta de información allegada dentro de los antecedentes del conceptos y/o consultas que puede llegar a generar análisis incompleto._x000a__x000a__x000a__x000a__x000a_"/>
    <s v="- Constante actualización de directrices Nacionales y Distritales que no surten suficientes procesos de socialización._x000a_- Falta de recursos que podría darse por los recortes presupuestales, humanos y técnicos que influirían directamente en la no sostenibilidad en el tiempo de los programas e iniciativas de los proyectos de inversión y en los servicios_x000a__x000a__x000a__x000a__x000a__x000a__x000a__x000a_"/>
    <s v="- Eventos que afecten la situación jurídica de la organización debido al  incumplimiento o desacato de la normatividad legal._x000a_- Afectación reputacional por decisiones adversas que identificaron falta de información en la emisión de los conceptos y/o consultas._x000a_- Hallazgos por parte de los Entes de Control._x000a_- Necesidad de la emisión de concepto y/o consulta que unifique criterios.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Baja (2)"/>
    <n v="0.4"/>
    <s v="Leve (1)"/>
    <s v="Menor (2)"/>
    <s v="Leve (1)"/>
    <s v="Leve (1)"/>
    <s v="Menor (2)"/>
    <s v="Leve (1)"/>
    <s v="Menor (2)"/>
    <n v="0.4"/>
    <s v="Moderado"/>
    <s v="El proceso estima que el riesgo se ubica en una zona moderada, debido a que la frecuencia con la que se realizó la actividad clave asociada al riesgo se presentó 22 veces en el último año, sin embargo, ante su materialización, podrían presentarse efectos significativos ante la emisión de conceptos que no se ajusten adecuadamente a la normatividad vigente."/>
    <s v="- 1 El procedimiento 4203000-PR-354 &quot;Emisión de Conceptos Jurídicos&quot; (actividad No. 6) indica que el Jefe de la Oficina Jurídica, autorizado(a) por el Manual de Funciones, cada vez que se proyecte un concepto los antecedentes, la normativa y jurisprudencia vigente en la materia. La(s) fuente(s) de información utilizadas es(son) Concepto Jurídico 4203000-FT-985. En caso de evidenciar observaciones, desviaciones o diferencias, lo devuelve al profesional de la Oficina Jurídica para que realice las correcciones correspondientes. De lo contrario, continua con el procedimiento de emisión de concepto o consulta. Tipo: Preventivo Implementación: Manual_x000a_- 2 El procedimiento 4203000-PR-354 &quot;Emisión de Conceptos Jurídicos&quot; (actividad No. 6) indica que el Jefe de la Oficina Jurídica, autorizado(a) por el Manual de Funciones, cada vez que se proyecte un concepto los antecedentes, la normativa y jurisprudencia vigente en la materia. La(s) fuente(s) de información utilizadas es(son) Concepto Jurídico 4203000-FT-985. En caso de evidenciar observaciones, desviaciones o diferencias, lo devuelve al profesional de la Oficina Jurídica para que realice las correcciones correspondientes. De lo contrario, continua con el procedimiento de emisión de concepto o consulta.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Jurídica indica que el jefe de la Oficina Jurídica, autorizado por el manual de funciones, cada vez que se identifique la materialización del riesgo devuelve al profesional de la Oficina Jurídica para que realice los ajustes correspondientes, lo cual se debe consignar en el concepto o consulta.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6799999999999998"/>
    <s v="Menor (2)"/>
    <n v="0.30000000000000004"/>
    <s v="Bajo"/>
    <s v="El proceso estima que el riesgo se ubica en una zona muy baja, debido a que los controles establecidos son los adecuados y la calificación de los criterios es satisfactoria, ubicando el riesgo en la escala de probabilidad baja,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en el informe de monitoreo a la Oficina Asesora de Planeación._x000a_- Devolver al profesional de la Oficina Asesora Jurídica para que realice los ajustes correspondientes, lo cual se consigna en el proyecto de concepto o consulta._x000a__x000a__x000a__x000a__x000a__x000a__x000a__x000a_- Actualizar el riesgo 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
    <s v="- Oficina Jurídica_x000a_- Oficina Jurídica_x000a__x000a__x000a__x000a__x000a__x000a__x000a__x000a_- Oficina Jurídica"/>
    <s v="- Reporte de monitoreo indicando la materialización del riesgo de 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_x000a_- Proyecto de concepto o consulta con observaciones_x000a__x000a__x000a__x000a__x000a__x000a__x000a__x000a_- Riesgo de 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 actualizado."/>
    <d v="2023-12-06T00:00:00"/>
    <s v="Identificación del riesgo_x000a_Análisis antes de controles_x000a_Establecimiento de controles_x000a__x000a_"/>
    <s v="De acuerdo con la actualización de la DOFA, se ajusto los factores del riesgo y las causas externas. _x000a_Se realizó el análisis de controles de la probabilidad por el criterio de exposición y se actualizo la valoración del impacto._x000a_Se realizó el análisis después de controles teniendo en cuenta la valoración obtenida con los controles definidos._x000a_Se ajustó el número de veces que se ejecuta la actividad clave  en un periodo de un año. _x000a_Se ajustó la redacción del riesgo correctivo. "/>
    <m/>
    <m/>
    <m/>
    <m/>
    <m/>
    <m/>
    <m/>
    <m/>
    <m/>
    <m/>
    <m/>
    <m/>
    <m/>
    <m/>
    <m/>
    <m/>
    <m/>
    <m/>
    <m/>
    <m/>
    <m/>
    <m/>
    <m/>
    <m/>
    <m/>
    <m/>
    <m/>
    <m/>
    <m/>
    <m/>
    <m/>
    <m/>
    <m/>
  </r>
  <r>
    <x v="13"/>
    <s v="Asesorar y representar jurídicamente a la Secretaría General de la Alcaldía Mayor Bogotá D.C. mediante el análisis, trámite, defensa y solución de asuntos de carácter jurídico que surjan en el desarrollo de las funciones.  "/>
    <s v="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
    <s v="Jefe de Oficina Jurídica"/>
    <s v="Apoyo"/>
    <s v="Gestionar la defensa judicial y extrajudicial de la Secretaria General"/>
    <s v="-"/>
    <s v="-"/>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x v="1"/>
    <s v="Ejecución y administración de procesos"/>
    <s v="Oficina Jurídica "/>
    <s v="- Disposición y consulta de la normatividad, falta un normograma integral con  la totalidad y clasificación de las normas _x000a_- Falta de monitoreo de la actualización  de la normativa Distrital y de los procesos y procedimientos internos de acuerdo con las modificaciones legales recientes._x000a_- Posible configuración de Conflicto de Interés entre el apoderado de la Secretaría General y los demandantes_x000a_- Confusión entre normas y directrices a nivel institucional como Secretaría General y directrices a nivel Distrital_x000a__x000a__x000a__x000a__x000a__x000a_"/>
    <s v="- Constante actualización de directrices Nacionales y Distritales que no surten suficientes procesos de socialización. _x000a_-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_x000a__x000a__x000a__x000a__x000a__x000a__x000a_"/>
    <s v="- Eventos que afecten la situación jurídica de la organización debido al  incumplimiento o desacato de la normatividad legal que constituirían detrimento patrimonial por pago de condenas._x000a_- Adelantar Planes de Acción en le marco de la Política de Prevención del Daño Antijurídico y análisis de impacto litigioso_x000a_- Afectación reputacional por decisiones adversas que identificaron acciones u omisiones de funcionarios y/o colaboradores de la Entidad._x000a_- Hallazgos por parte de los Entes de Control.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Menor (2)"/>
    <s v="Leve (1)"/>
    <s v="Menor (2)"/>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203000-PR-355 “gestión jurídica para la defensa de los intereses de la secretaría general” (actividad No. 2) indica que el apoderado de la Entidad, autorizado(a) por el Decreto 1069 de 2015, cada vez que se requiera registrar en el expediente físico y en el Sistema de Información de Procesos Judiciales “SIPROJ”, analiza si la solicitud de conciliación cumple con los requisitos, elabora ficha de análisis e informa al área técnica la solicitud de conciliación. La(s) fuente(s) de información utilizadas es(son) solicitud de conciliación analizada y registrada previamente  por parte del apoderado en  Sistema de Información de Procesos Judiciales.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Tipo: Preventivo Implementación: Manual_x000a_- 2 El procedimiento 4203000-PR-355 “gestión jurídica para la defensa de los intereses de la secretaría general”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 Tipo: Preventivo Implementación: Manual_x000a_- 3 El procedimiento 4203000-PR-355 “gestión jurídica para la defensa de los intereses de la secretaría general”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Tipo: Preventivo Implementación: Manual_x000a_- 4 El procedimiento 4203000-PR-355 “Gestión jurídica para la defensa de los intereses de la secretaría general”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Preventivo_x000a_- Detectivo_x000a__x000a__x000a__x000a__x000a__x000a__x000a__x000a__x000a__x000a__x000a__x000a__x000a__x000a__x000a__x000a_"/>
    <s v="25%_x000a_2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40%_x000a_30%_x000a__x000a__x000a__x000a__x000a__x000a__x000a__x000a__x000a__x000a__x000a__x000a__x000a__x000a__x000a__x000a_"/>
    <s v="- 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Tipo: Correctivo Implementación: Manual_x000a_-  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3.0239999999999996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Verificar que los contratistas y funcionarios públicos responsables de ejercer la defensa judicial de la Entidad, diligencien y registren en SIDEAP y SIGEPII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_x000a__x000a__x000a__x000a__x000a__x000a__x000a__x000a__x000a__x000a__x000a__x000a__x000a__x000a__x000a__x000a__x000a__x000a_"/>
    <s v="- Jefe de Oficina Jurídica _x000a__x000a__x000a__x000a__x000a__x000a__x000a__x000a__x000a__x000a__x000a__x000a__x000a__x000a__x000a__x000a__x000a__x000a__x000a_"/>
    <s v="-"/>
    <s v="-"/>
    <s v="01/03/2024_x000a__x000a__x000a__x000a__x000a__x000a__x000a__x000a__x000a__x000a__x000a__x000a__x000a__x000a__x000a__x000a__x000a__x000a__x000a_"/>
    <s v="28/04/2024_x000a__x000a__x000a__x000a__x000a__x000a__x000a__x000a__x000a__x000a__x000a__x000a__x000a__x000a__x000a__x000a__x000a__x000a__x000a_"/>
    <s v="- Reportar el presunto hech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l operador disciplinario, y a la Oficina Asesora de Planeación en el informe de monitoreo en caso que tenga fallo._x000a_-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_x000a_- Estudia, evalúa y analiza el caso, realiza recomendaciones para prevenir la recurrencia de la causa que originó el proceso o la sentencia lo cual se consigna en el acta de Comité de Conciliación_x000a__x000a__x000a__x000a__x000a__x000a__x000a_- Actualizar el riesgo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 Oficina Jurídica _x000a_- Comité de Conciliación _x000a_- Comité de Conciliación _x000a__x000a__x000a__x000a__x000a__x000a__x000a_- Oficina Jurídica "/>
    <s v="- Notificación realizada del presunto hech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_x000a_- Acta del Comité de Conciliación _x000a_- Acta del Comité de Conciliación _x000a__x000a__x000a__x000a__x000a__x000a__x000a_- Riesg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ctualizado."/>
    <d v="2023-12-06T00:00:00"/>
    <s v="Identificación del riesgo_x000a__x000a_Establecimiento de controles_x000a__x000a_Tratamiento del riesgo"/>
    <s v="De acuerdo con la actualización de la DOFA, se ajusto los factores del riesgo y las causas externas. _x000a_Se realizó el análisis de controles de la probabilidad por el criterio de frecuencia y se actualizo la valoración del impacto._x000a_Se realizó el análisis después de controles teniendo en cuenta la valoración obtenida con los controles definidos._x000a_Se definió el impacto de acuerdo con la valoración obtenida del criterio corrupción._x000a_Se ajustó la redacción de los controles preventivos  y detectivos_x000a_Se definió la acción de tratamiento a 2024"/>
    <m/>
    <m/>
    <m/>
    <m/>
    <m/>
    <m/>
    <m/>
    <m/>
    <m/>
    <m/>
    <m/>
    <m/>
    <m/>
    <m/>
    <m/>
    <m/>
    <m/>
    <m/>
    <m/>
    <m/>
    <m/>
    <m/>
    <m/>
    <m/>
    <m/>
    <m/>
    <m/>
    <m/>
    <m/>
    <m/>
    <m/>
    <m/>
    <m/>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Estructurar canales de relacionamiento con la ciudadanía_x000a_Fase (propósito) Generar las condiciones necesarias para que la experiencia de la ciudadanía en la interacción con la Administración Distrital sea favorable."/>
    <s v="-"/>
    <s v="-"/>
    <s v="Posibilidad de afectación reputacional por debilidades en la ejecución que afecten la puesta en operación de nuevos medios de relacionamiento con la ciudadanía, debido a errores (fallas o deficiencias) en el diseño y estructuración de estos"/>
    <x v="0"/>
    <s v="Ejecución y administración de procesos"/>
    <s v="Subsecretaría de Servicio al Ciudadano"/>
    <s v="- Dificultad en la articulación de actividades comunes a las dependencias._x000a__x000a__x000a__x000a__x000a__x000a__x000a__x000a__x000a_"/>
    <s v="- Dificultades en la coordinación entre las administraciones locales, distritales y nacionales para la prestación de servicios o ejecución de programas._x000a__x000a__x000a__x000a__x000a__x000a__x000a__x000a__x000a_"/>
    <s v="- Incumplimiento de metas en planes institucionales._x000a_- Deterioro de la imagen institucional y pérdida de confianza de la ciudadanía por incumplimiento de expectativas._x000a_- Reducción del nivel de satisfacción de la ciudadanía por el incumplimiento de la implementación de los medios de relacionamiento con la ciudadanía.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Ningún otro proceso en el Sistema de Gestión de Calidad_x000a__x000a__x000a__x000a_"/>
    <s v="16. Paz, justicia e instituciones sólidas"/>
    <s v="7870 Servicio a la ciudadanía, moderno, eficiente y de calidad"/>
    <s v="Muy baja (1)"/>
    <n v="0.2"/>
    <s v="Menor (2)"/>
    <s v="Menor (2)"/>
    <s v="Menor (2)"/>
    <s v="Menor (2)"/>
    <s v="Menor (2)"/>
    <s v="Menor (2)"/>
    <s v="Menor (2)"/>
    <n v="0.4"/>
    <s v="Bajo"/>
    <s v="El proceso estima que el riesgo se ubica en una zona baja, debido a que la frecuencia con la que se realizó la actividad clave asociada al riesgo durante el último año se presentó (1) vez, frente a su materialización podrían presentarse efectos menores para el proceso."/>
    <s v="- 1 El procedimiento &quot;Estructuración de Canales de Relacionamiento con la Ciudadanía&quot; 2212100-PR-041 indica que Subsecretario(a)de Servicio a la Ciudadanía y los Profesionales de la Subsecretaria de Servicio a la Ciudadanía designados, autorizado(a) por Subsecretario(a) de Servicio a la Ciudadanía, cada vez que se realice la estructuración de un medio de relacionamiento con la ciudadanía verifica la viabilidad técnica y la pertinencia en el diseño para la atención de las necesidades ciudadanas identificadas. La(s) fuente(s) de información utilizadas es(son) actividad 2 (Evaluar la viabilidad de un nuevo canal de relacionamiento con la ciudadanía) del Procedimiento Estructuración de Canales de Relacionamiento con la Ciudadanía. En caso de evidenciar observaciones, desviaciones o diferencias, realiza los ajustes necesarios, dejando como evidencia la Evidencia Reunión2213100-FT449 de diseño del canal de relacionamiento. De lo contrario, se continúa con la siguiente actividad del procedimiento, dejando la misma evidencia. Tipo: Preventivo Implementación: Manual_x000a_- 2 El procedimiento &quot;Estructuración de Canales de Relacionamiento con la Ciudadanía&quot; 2212100-PR-041 indica que Subsecretario(a) de Servicio a la Ciudadanía, autorizado(a)  por el Manual de Funciones y Competencias Laborales, cada vez que se realice la estructuración de un medio de relacionamiento con la ciudadanía verifica que la implementación de todos los componentes de la estructuración del canal de relacionamiento con la ciudadanía corresponda al diseño planteado. La(s) fuente(s) de información utilizadas es(son) actividad 3 (Ejecutar las actividades para la estructuración del canal de relacionamiento con la ciudadanía) del Procedimiento Estructuración de canales de Relacionamiento con la Ciudadanía. En caso de evidenciar observaciones, desviaciones o diferencias, realiza los ajustes necesarios para que lo implementado corresponda al diseño, dejando como evidencia la Evidencia Reunión2213100-FT-449 de ejecución de actividades, el Acta subcomité de autocontrol 2210112-FT-281 y los Contratos o convenios suscritos. De lo contrario, se continúa con la siguiente actividad del procedimiento, dejando la misma evidencia. Tipo: Preventivo Implementación: Manual_x000a_- 3 El procedimiento &quot;Estructuración de Canales de Relacionamiento con la Ciudadanía&quot; 2212100-PR-041 indica que Subsecretario(a) de Servicio a la Ciudadanía, autorizado(a) por El Manual de Funciones y Competencias Laborares, cada vez que se realice la estructuración de un medio de relacionamiento con la ciudadanía verifica que se legalicen las condiciones de participación en la operación del canal de relacionamiento con la ciudadanía; de acuerdo con la naturaleza de la entidad participante, se suscriben Convenios  interadministrativos, de Asociación, de Cooperación Institucional, Contratos de Arrendamiento o Contratos de Comodato, Acuerdos de Niveles de Servicio, de acuerdo con la necesidad del servicio y a la particularidad del mismo, conforme a los procedimientos del proceso de contratación. La(s) fuente(s) de información utilizadas es(son) actividad 3 (Ejecutar las actividades para la estructuración del canal de relacionamiento con la ciudadanía) del Procedimiento Estructuración de Canales de Relacionamiento con la Ciudadanía. En caso de evidenciar observaciones, desviaciones o diferencias, toma las acciones pertinentes para el logro del perfeccionamiento de los convenios y contratos dejando como evidencia la Evidencia Reunión2213100-FT-449 de ejecución de actividades, el Acta subcomité de autocontrol2210112-FT-281 y los Contratos o convenios suscritos. De lo contrario, se continúa con la siguiente actividad del procedimiento, dejando la misma evidencia. Tipo: Preventivo Implementación: Manual_x000a_- 4 El procedimiento &quot;Estructuración de Canales de Relacionamiento con la Ciudadanía&quot; 2212100-PR-041 indica que el Subsecretario(a) de Servicio a la Ciudadanía, autorizado(a) por Subsecretario(a) de Servicio a la Ciudadanía, cada vez que se realice la estructuración de un medio de relacionamiento con la ciudadanía realiza seguimiento al cumplimiento del cronograma de acciones y metas, ejecución presupuestal y contractual. La(s) fuente(s) de información utilizadas es(son) actividad 4 (Realizar seguimiento a la ejecución de las actividades para la estructuración del canal de relacionamiento con la ciudadanía) del Procedimiento Estructuración de Canales de Relacionamiento con la Ciudadanía. En caso de evidenciar observaciones, desviaciones o diferencias, solicita los ajustes correspondientes en el Subcomité de Autocontrol y mesas de trabajo con el personal interno o externo asignado para este fin quedando como evidencia la Evidencia Reunión2213100-FT-449 de ejecución de actividades, el Acta subcomité de autocontrol 2210112-FT-281 y los Contratos o convenios suscritos. De lo contrario, se continúa con la siguiente actividad del procedimiento, dejando la misma evidencia. Tipo: Detectivo Implementación: Manual_x000a_- 5 El procedimiento &quot;Estructuración de Canales de Relacionamiento con la Ciudadanía&quot; 2212100-PR-041 indica que Subsecretario(a) de Servicio a la Ciudadanía, autorizado(a) por Subsecretario(a) de Servicio a la Ciudadanía, cada vez que se realice la estructuración de un medio de relacionamiento con la ciudadanía Verifica una vez terminado el montaje e instalación, la calidad y el cumplimiento de las especificaciones técnicas de cada uno de los elementos que componen el canal de relacionamiento con la ciudadanía; realiza las pruebas que sean pertinentes. La(s) fuente(s) de información utilizadas es(son) actividad 4 (Realizar seguimiento a la ejecución de las actividades para la estructuración del canal de relacionamiento con la ciudadanía) del Procedimiento Estructuración de Canales de Relacionamiento con la Ciudadanía. En caso de evidenciar observaciones, desviaciones o diferencias, solicita por escrito los ajustes a que haya lugar quedando como evidencia la Evidencia Reunión2213100-FT-449 de ejecución de actividades, el Acta subcomité de autocontrol 2210112-FT-281 y los Contratos o convenios suscritos. De lo contrario, se continúa con la siguiente actividad del procedimiento, dejando la misma evidencia. Tipo: Detec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Detectivo_x000a_- Detectivo_x000a__x000a__x000a__x000a__x000a__x000a__x000a__x000a__x000a__x000a__x000a__x000a__x000a__x000a__x000a_"/>
    <s v="25%_x000a_25%_x000a_2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30%_x000a_30%_x000a__x000a__x000a__x000a__x000a__x000a__x000a__x000a__x000a__x000a__x000a__x000a__x000a__x000a__x000a_"/>
    <s v="- 1 El mapa de riesgos del proceso Gobierno Abierto y Relacionamiento con la Ciudadanía indica que Subsecretario de Servicio a la Ciudadanía y Profesional (es) asignado (s) en el proyecto, autorizado(a) por el Manual Específico de Funciones y Competencias Laborales, cada vez que se identifique la materialización del riesgo evalúa la situación presentada de acuerdo a la etapa en la que se encuentra el proyecto. Tipo: Correctivo Implementación: Manual_x000a_- 2 El mapa de riesgos del proceso Gobierno Abierto y Relacionamiento con la Ciudadanía indica que Subsecretario de Servicio a la Ciudadanía y Profesional (es) asignado (s) en el proyecto, autorizado(a) por el Manual Específico de Funciones y Competencias Laborales, cada vez que se identifique la materialización del riesgo elabora el plan de trabajo (actividades, responsables, fechas). Tipo: Correctivo Implementación: Manual_x000a_- 3 El mapa de riesgos del proceso Gobierno Abierto y Relacionamiento con la Ciudadanía indica que Subsecretario de Servicio a la Ciudadanía y Profesional (es) asignado (s) en el proyecto, autorizado(a) por el Manual Específico de Funciones y Competencias Laborales, cada vez que se identifique la materialización del riesgo ejecuta del plan de trabajo.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2.1167999999999999E-2"/>
    <s v="Leve (1)"/>
    <n v="0.16875000000000001"/>
    <s v="Bajo"/>
    <s v="El proceso estima que el riesgo se ubica en una zona baja, debido a que los controles establecidos son los adecuados y la calificación de los criterios es satisfactoria, ubicando el riesgo en la escala de probabilidad más baja con un impacto leve,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debilidades en la ejecución que afecten la puesta en operación de nuevos medios de relacionamiento con la ciudadanía, debido a errores (fallas o deficiencias) en el diseño y estructuración de estos en el informe de monitoreo a la Oficina Asesora de Planeación._x000a_- Evaluar la situación presentada de acuerdo a la etapa en la que se encuentra el proyecto._x000a_- Elaborar plan de trabajo (actividades, responsables, fechas)._x000a_- Ejecutar del plan de trabajo._x000a__x000a__x000a__x000a__x000a__x000a_- Actualizar el riesgo Posibilidad de afectación reputacional por debilidades en la ejecución que afecten la puesta en operación de nuevos medios de relacionamiento con la ciudadanía, debido a errores (fallas o deficiencias) en el diseño y estructuración de estos"/>
    <s v="- Subsecretaría de Servicio al Ciudadano_x000a_- Subsecretario de Servicio a la Ciudadanía - Profesionales asignados en el proyecto_x000a_- Subsecretario de Servicio a la Ciudadanía - Profesionales asignados en el proyecto_x000a_- Subsecretario de Servicio a la Ciudadanía - Profesionales asignados en el proyecto_x000a__x000a__x000a__x000a__x000a__x000a_- Subsecretaría de Servicio al Ciudadano"/>
    <s v="- Reporte de monitoreo indicando la materialización del riesgo de Posibilidad de afectación reputacional por debilidades en la ejecución que afecten la puesta en operación de nuevos medios de relacionamiento con la ciudadanía, debido a errores (fallas o deficiencias) en el diseño y estructuración de estos_x000a_- Acta con la decisión de acciones a tomar_x000a_- Plan de trabajo para la corrección de la situación_x000a_- Plan de trabajo ejecutado_x000a__x000a__x000a__x000a__x000a__x000a_- Riesgo de Posibilidad de afectación reputacional por debilidades en la ejecución que afecten la puesta en operación de nuevos medios de relacionamiento con la ciudadanía, debido a errores (fallas o deficiencias) en el diseño y estructuración de estos, actualizado."/>
    <d v="2023-11-23T00:00:00"/>
    <s v="Identificación del riesgo_x000a__x000a__x000a__x000a_"/>
    <s v="Se ajusta la valoración de la perspectiva del impacto antes de controles en lo referente a &quot;operativo&quot; e &quot;información&quot;."/>
    <m/>
    <m/>
    <m/>
    <m/>
    <m/>
    <m/>
    <m/>
    <m/>
    <m/>
    <m/>
    <m/>
    <m/>
    <m/>
    <m/>
    <m/>
    <m/>
    <m/>
    <m/>
    <m/>
    <m/>
    <m/>
    <m/>
    <m/>
    <m/>
    <m/>
    <m/>
    <m/>
    <m/>
    <m/>
    <m/>
    <m/>
    <m/>
    <m/>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Administrar el Sistema Unificado Distrital de Inspección, Vigilancia y Control - SUDIVC, a través de la coordinación y articulación de acciones conjuntas con las entidades que hacen parte del SUDIVC_x000a_Capacitar o cualificar a los servidores públicos en temáticas de funcionalidad del Sistema Distrital para la Gestión de Peticiones Ciudadanas, servicio a la Ciudadanía, al igual que en competencias de Inspección, Vigilancia y Control."/>
    <s v="-"/>
    <s v="-"/>
    <s v="Posibilidad de afectación reputacional por hallazgos de entes e instancias de control internos o externos, debido a incumplimiento de compromisos de acciones conjuntas y en la ejecución de la gestión de seguimiento y monitoreo de la función de Inspección, Vigilancia y Control"/>
    <x v="0"/>
    <s v="Ejecución y administración de procesos"/>
    <s v="Subdirección de Seguimiento a la Gestión de Inspección, Vigilancia y Control - SSGIVC"/>
    <s v="- Desconocimiento por parte de algunos funcionarios acerca de las funciones de la entidad y elementos de la plataforma estratégica._x000a_- Falta de mayor divulgación en todos los niveles de la Organización, frente al cumplimiento de las metas, programas y proyectos._x000a_- Dificultades en la transferencia de conocimiento entre los servidores que se vinculan y retiran de la entidad._x000a_- Fallas de conectividad e interoperabilidad. _x000a__x000a__x000a__x000a__x000a__x000a_"/>
    <s v="- Fallas de interoperabilidad con instancias externas._x000a_- La información necesaria para el seguimiento a la gestión de las entidades participantes en la prestación de los servicios a la Ciudadanía, no es suficiente, clara, completa o de calidad._x000a_- Dificultades en la coordinación de las diferentes secretarias para la prestación de servicios públicos o ejecución de programas, así como la articulación con Entidades del orden nacional_x000a_- Pérdida de credibilidad y de confianza que dificulte el ejercicio de las funciones de la Secretaría General. _x000a__x000a__x000a__x000a__x000a__x000a_"/>
    <s v="- Incumplimiento de objetivos y metas institucionales_x000a_- Percepción negativa de los grupos de valor frente a la entidad_x000a_- Hallazgos por parte de entes de control_x000a_- Pérdida de información o información no veraz_x000a__x000a__x000a__x000a__x000a__x000a_"/>
    <s v="5. Fortalecer la prestación del servicio a la ciudadanía con oportunidad, eficiencia y transparencia, a través del uso de la tecnología y la cualificación de los servidores."/>
    <s v="- Cualificación a servidores con funciones de IVC_x000a_- Sensibilización a comerciantes en temas de IVC_x000a_"/>
    <s v="- Ningún otro proceso en el Sistema de Gestión de Calidad_x000a__x000a__x000a__x000a_"/>
    <s v="Sin asociación"/>
    <s v="No aplica"/>
    <s v="Media (3)"/>
    <n v="0.6"/>
    <s v="Leve (1)"/>
    <s v="Moderado (3)"/>
    <s v="Moderado (3)"/>
    <s v="Leve (1)"/>
    <s v="Menor (2)"/>
    <s v="Menor (2)"/>
    <s v="Moderado (3)"/>
    <n v="0.6"/>
    <s v="Moderado"/>
    <s v="El proceso estima que el riesgo se ubica en una zona moderada, debido a que la frecuencia con la que se realizó la actividad clave asociada al riesgo se presentó 40 veces en el último año y el principal efecto radica en la ocurrencia de hallazgos de control interno y externo."/>
    <s v="- 1 El procedimiento &quot;Gestión, seguimiento y coordinación del Sistema Unificado Distrital de Inspección, Vigilancia y Control&quot; 2212500-PR-310 indica que el profesional de la Subdirección de Seguimiento a la Gestión de Inspección, Vigilancia y Control, autorizado(a) por el Subdirector de Seguimiento a la Gestión de Inspección, Vigilancia y Control, semestralmente socializa y retroalimenta con las entidades que conforman el SUDIVC la herramienta de reporte del seguimiento y monitoreo de la gestión de las entidades con funciones de IVC. La(s) fuente(s) de información utilizadas es(son) la herramienta existente de reporte del seguimiento y monitoreo de la gestión y datos reportados por las entidades con funciones de IVC. En caso de evidenciar observaciones, desviaciones o diferencias, se realizan los ajustes a la herramienta y se reportan al subdirector de Seguimiento a la Gestión de IVC. De lo contrario, quedará como registro Correo electrónico de socialización de la herramienta de reporte a la gestión o Evidencia Reunión 2213100-FT-449 de socialización de la herramienta de reporte a la gestión. Tipo: Preventivo Implementación: Manual_x000a_- 2 El procedimiento &quot;Gestión, seguimiento y coordinación del Sistema Unificado Distrital de Inspección, Vigilancia y Control&quot; 2212500-PR-310 indica que el profesional de la Subdirección de Seguimiento a la Gestión de Inspección, Vigilancia y Control, autorizado(a) por el Subdirector de Seguimiento a la Gestión de Inspección, Vigilancia y Control, bimestralmente (cuando existe interoperabilidad) y semestralmente (cuando no existe interoperabilidad) revisa por base de datos, si se presentaron rechazos en las visitas transmitidas por las entidades a través del Web Service dispuesto (cuando existe interoperabilidad) o verifica que la información de las visitas entregada por las entidades que pertenecen al SUDIVC, esté acorde con los lineamientos establecidos en la herramienta de reporte del seguimiento y monitoreo de la gestión de las entidades con funciones de IVC (cuando no existe interoperabilidad). La(s) fuente(s) de información utilizadas es(son) la base de datos de interoperabilidad del sistema de información de IVC, resultado de las visitas remitidas por las entidades (cuando existe interoperabilidad) o la herramienta de reporte del seguimiento y monitoreo de la gestión diligenciada por cada entidad del SUDIVC o el reporte de cada entidad (cuando no existe interoperabilidad). En caso de evidenciar observaciones, desviaciones o diferencias, Solicita mediante correo electrónico a la entidad, la corrección y reenvío de los datos con copia al subdirector de Seguimiento a la Gestión de IVC. De lo contrario, reporta por correo electrónico al subdirector la conformidad de la información recibida y socializa semestralmente a las entidades el informe de actividades de Seguimiento y Monitoreo a la gestión de Inspección, Vigilancia y Control (Acta 2211600-FT-008). Tipo: Detectivo Implementación: Manual_x000a_- 3 El procedimiento &quot;Gestión, seguimiento y coordinación del Sistema Unificado Distrital de Inspección, Vigilancia y Control&quot; 2212500-PR-310 indica que el profesional o técnico operativo de la Subdirección de Seguimiento a la Gestión de Inspección, Vigilancia y Control, autorizado(a) por el Subdirector de Seguimiento a la Gestión de Inspección, Vigilancia y Control, mensualmente verifica y valida el cumplimiento de las actividades establecidas en el plan operativo de la Subdirección de Seguimiento a la Gestión de Inspección, Vigilancia y Control. La(s) fuente(s) de información utilizadas es(son) los informes de acciones de cualificación, sensibilización, seguimiento a visitas multidisciplinarias, seguimiento a la gestión de las entidades, actualización de matrices, implementación de contenidos virtuales, actualización normativa y de implementación del sistema de información de IVC, el plan operativo y el instrumento de seguimiento del plan operativo de la Subdirección de Seguimiento a la Gestión de Inspección, Vigilancia y Control. En caso de evidenciar observaciones, desviaciones o diferencias, envía reporte por correo electrónico al subdirector y responsable para ajustar las actividades del plan operativo a realizar en el siguiente periodo. De lo contrario, informa en el subcomité de autocontrol de la Subdirección de Seguimiento a la Gestión de Inspección, Vigilancia y Control la conformidad con las actividades realizadas (Acta 4201000-FT-281). Tipo: Preventivo Implementación: Manual_x000a_- 4 El procedimiento &quot;Gestión, seguimiento y coordinación del Sistema Unificado Distrital de Inspección, Vigilancia y Control&quot; 2212500-PR-310 indica que el profesional o técnico operativo de la Subdirección de Seguimiento a la Gestión de Inspección, Vigilancia y Control, autorizado(a) por el Subdirector de Seguimiento a la Gestión de Inspección, Vigilancia y Control, mensualmente revisa que el informe de seguimiento a la gestión de las entidades del SUDIVC esté acorde con lo establecido en el instrumento de seguimiento del plan operativo de la Subdirección de Seguimiento a la Gestión de Inspección, Vigilancia y Control. La(s) fuente(s) de información utilizadas es(son) el informe mensual de seguimiento a la gestión de las entidades con funciones de inspección, vigilancia y control y el instrumento de seguimiento del plan operativo de la Subdirección de Seguimiento a la Gestión de Inspección, Vigilancia y Control. En caso de evidenciar observaciones, desviaciones o diferencias, se reportan al subdirector por correo electrónico para que solicite el ajuste al informe mensual de seguimiento a entidades con funciones de inspección, vigilancia y control. De lo contrario, se consolidan los resultados del seguimiento, en el informe de seguimiento a las entidades con funciones de inspección, vigilancia y control.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Preventivo_x000a_- Detectivo_x000a__x000a__x000a__x000a__x000a__x000a__x000a__x000a__x000a__x000a__x000a__x000a__x000a__x000a__x000a__x000a_"/>
    <s v="25%_x000a_1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40%_x000a_30%_x000a__x000a__x000a__x000a__x000a__x000a__x000a__x000a__x000a__x000a__x000a__x000a__x000a__x000a__x000a__x000a_"/>
    <s v="- 1 El mapa de riesgos del proceso de Gobierno abierto y relacionamiento con la ciudadanía indica que el subdirector de seguimiento a la gestión de inspección, vigilancia y control, autorizado(a) por el manual específico de funciones y competencias laborales, cada vez que se identifique la materialización del riesgo convocará a la(s) entidad(s) que presentaron errores fallas o deficiencias en el reporte de la información, a una reunión extraordinaria de seguimiento a compromisos. Tipo: Correctivo Implementación: Manual_x000a_- 2 El mapa de riesgos del proceso de Gobierno abierto y relacionamiento con la Ciudadanía indica que el Profesional Universitario o técnico operativo, autorizado(a) por el subdirector de seguimiento a la gestión de inspección, vigilancia y control, cada vez que se identifique la materialización del riesgo informa y reprograma sesión de cualificación, sensibilización o Visita multidisciplinaria. Tipo: Correctivo Implementación: Manual_x000a_- 3 El mapa de riesgos del proceso de Gobierno abierto y relacionamiento con la Ciudadanía indica que el Profesional Universitario o técnico operativo, autorizado(a) por el subdirector de seguimiento a la gestión de inspección, vigilancia y control, cada vez que se identifique la materialización del riesgo realiza la jornada de cualificación, sensibilización o visita multidisciplinaria de acuerdo con la reprogramación.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0.10584"/>
    <s v="Menor (2)"/>
    <n v="0.25312499999999999"/>
    <s v="Bajo"/>
    <s v="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hallazgos de entes e instancias de control internos o externos, debido a incumplimiento de compromisos de acciones conjuntas y en la ejecución de la gestión de seguimiento y monitoreo de la función de Inspección, Vigilancia y Control en el informe de monitoreo a la Oficina Asesora de Planeación._x000a_- Convocar a la(s) entidad(s) que presentaron errores fallas o deficiencias en el reporte de la información a una reunión extraordinaria de seguimiento a compromisos._x000a_- Informar y reprogramar sesión de cualificación, sensibilización o Visita multidisciplinaria_x000a_- Realizar la jornada de cualificación, sensibilización o visita multidisciplinaria de acuerdo con la reprogramación _x000a__x000a__x000a__x000a__x000a__x000a_- Actualizar el riesgo Posibilidad de afectación reputacional por hallazgos de entes e instancias de control internos o externos, debido a incumplimiento de compromisos de acciones conjuntas y en la ejecución de la gestión de seguimiento y monitoreo de la función de Inspección, Vigilancia y Control"/>
    <s v="- Subdirección de Seguimiento a la Gestión de Inspección, Vigilancia y Control - SSGIVC_x000a_- Subdirector de Seguimiento a la Gestión de Inspección, vigilancia y Control._x000a_- Profesional Universitario o técnico operativo asignado por el subdirector de Inspección Vigilancia y Control_x000a_- Profesional Universitario o técnico operativo asignado por el subdirector de Inspección Vigilancia y Control_x000a__x000a__x000a__x000a__x000a__x000a_- Subdirección de Seguimiento a la Gestión de Inspección, Vigilancia y Control - SSGIVC"/>
    <s v="- Reporte de monitoreo indicando la materialización del riesgo de Posibilidad de afectación reputacional por hallazgos de entes e instancias de control internos o externos, debido a incumplimiento de compromisos de acciones conjuntas y en la ejecución de la gestión de seguimiento y monitoreo de la función de Inspección, Vigilancia y Control_x000a_- Acta (s) de compromiso._x000a_- Oficio o correo electrónico_x000a_- Informe de cualificación, de sensibilización o de Visita multidisciplinaria_x000a__x000a__x000a__x000a__x000a__x000a_- Riesgo de Posibilidad de afectación reputacional por hallazgos de entes e instancias de control internos o externos, debido a incumplimiento de compromisos de acciones conjuntas y en la ejecución de la gestión de seguimiento y monitoreo de la función de Inspección, Vigilancia y Control, actualizado."/>
    <d v="2023-11-23T00:00:00"/>
    <s v="Identificación del riesgo_x000a__x000a__x000a__x000a_"/>
    <s v="Se ajusta el nombre del riesgo._x000a_Se relacionan los servicios &quot;Cualificación a servidores con funciones de IVC&quot; y &quot;Sensibilización a comerciantes en temas de IVC&quot; asociados al riesgo._x000a_Se ajustan las causas internas y externas."/>
    <m/>
    <m/>
    <m/>
    <m/>
    <m/>
    <m/>
    <m/>
    <m/>
    <m/>
    <m/>
    <m/>
    <m/>
    <m/>
    <m/>
    <m/>
    <m/>
    <m/>
    <m/>
    <m/>
    <m/>
    <m/>
    <m/>
    <m/>
    <m/>
    <m/>
    <m/>
    <m/>
    <m/>
    <m/>
    <m/>
    <m/>
    <m/>
    <m/>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Administrar canales de relacionamiento con la ciudadanía_x000a_Fase (componente):Fortalecer e implementar en los canales de atención disponibles en la Red CADE, estrategias de atención de servicio a la ciudadanía acorde a sus características poblacionales y particulares. "/>
    <s v="-"/>
    <s v="-"/>
    <s v="Posibilidad de afectación reputacional por no prestación del servicio, debido a interrupciones en el modelo multicanal que impidan a la ciudadanía acceder a la oferta institucional de trámites y servicios de las entidades que hacen parte de la Red CADE"/>
    <x v="0"/>
    <s v="Daños a activos fijos/ eventos externos"/>
    <s v="Dirección del Sistema Distrital de Servicio a la Ciudadanía"/>
    <s v="- Fallas en el funcionamiento de plataformas tecnológicas que soportan los canales de atención a la ciudadanía_x000a_- Fallas de conectividad e interoperabilidad._x000a__x000a__x000a__x000a__x000a__x000a__x000a__x000a_"/>
    <s v="- Manifestaciones que generan alteraciones en el orden público, en las cuales se vean afectadas las instalaciones de la entidad._x000a__x000a__x000a__x000a__x000a__x000a__x000a__x000a__x000a_"/>
    <s v="- Pérdida de credibilidad y de confianza que dificulte el ejercicio de las funciones de la Secretaría General. _x000a_- Incremento en las PQRS de la ciudadanía en relación con el servicio prestado en la Red CADE._x000a_- Insatisfacción de la ciudadanía respecto a la prestación del servicio._x000a_- Incumplimiento de las obligaciones con las entidades participes en los canales de la Red CADE._x000a_- Falta de disponibilidad y oportunidad en la información a entregar en la prestación del servicio_x000a_- Incumplimiento de objetivos y metas institucionales._x000a__x000a__x000a__x000a_"/>
    <s v="5. Fortalecer la prestación del servicio a la ciudadanía con oportunidad, eficiencia y transparencia, a través del uso de la tecnología y la cualificación de los servidores."/>
    <s v="- Información general y orientación de Trámites y Servicios a la ciudadanía en los canales de atención de la RED CADE_x000a__x000a_"/>
    <s v="- Ningún otro proceso en el Sistema de Gestión de Calidad_x000a__x000a__x000a__x000a_"/>
    <s v="16. Paz, justicia e instituciones sólidas"/>
    <s v="7870 Servicio a la ciudadanía, moderno, eficiente y de calidad"/>
    <s v="Media (3)"/>
    <n v="0.6"/>
    <s v="Leve (1)"/>
    <s v="Moderado (3)"/>
    <s v="Menor (2)"/>
    <s v="Menor (2)"/>
    <s v="Menor (2)"/>
    <s v="Leve (1)"/>
    <s v="Moderado (3)"/>
    <n v="0.6"/>
    <s v="Moderado"/>
    <s v="El proceso estima que el riesgo se ubica en zona moderado, debido a que la frecuencia con la que se realizó la actividad clave asociada fue a diario durante los horarios de atención de los canales de relacionamiento durante el último año, sin embargo, ante su materialización podrían presentarse afectaciones moderadas para el proceso. "/>
    <s v="- 1 El Procedimiento &quot;Administración del Modelo Multicanal de Relacionamiento con la Ciudadanía&quot; 4222000-PR-036 indica que el técnico operativo de soporte tecnológico, autorizado(a) por el/la profesional responsable del medio de interacción (Canal presencial CADE y SuperCADE), diariamente verifica en los CADE y SUPERCADE el funcionamiento de los equipos activos de la Secretaría General acorde con lo establecido en el instructivo. La(s) fuente(s) de información utilizadas es(son) condiciones generales definidas para la prestación del servicio. En caso de evidenciar observaciones, desviaciones o diferencias, realiza el soporte técnico y en caso de no contar con solución inmediata se escala a soporte@alcaldiabogota.gov.co el reporte de incidencias de GLPI queda como evidencia. De lo contrario, se reporta en el formulario de verificación de condiciones de apertura.  Tipo: Preventivo Implementación: Manual_x000a_- 2 El Procedimiento &quot;Administración del Modelo Multicanal de Relacionamiento con la Ciudadanía&quot; 4222000-PR-036 indica que el soporte técnico del operador de la Línea 195, autorizado(a) por el Director (a) del Sistema Distrital de Servicio a la Ciudadanía, diariamente verifica la disposición de los canales telefónicos, funcionamiento de internet y de aplicativos de operación, acorde al anexo técnico funcional del contrato interadministrativo celebrado para la operación de la Línea 195. La(s) fuente(s) de información utilizadas es(son) los aplicativos, los canales telefónicos y virtual. En caso de evidenciar observaciones, desviaciones o diferencias, se genera una incidencia, se reporta al operador y al profesional responsable de la Línea 195, dejando como evidencia los correos electrónicos. De lo contrario, la bitácora de validación de funcionamiento Línea 195 da cuenta de la disposición de los canales antes descritos.  Tipo: Preventivo Implementación: Manual_x000a_- 3 El Procedimiento &quot;Administración del Modelo Multicanal de Relacionamiento con la Ciudadanía&quot; 4222000-PR-036 indica que el/la profesional responsable del medio de relacionamiento (Canal presencial CADE y SuperCADE) , autorizado(a) por  el Director (a) del Sistema Distrital de Servicio a la Ciudadanía , diariamente  verifica las condiciones para la normal prestación del servicio relacionadas con aspectos de seguridad y orden público acorde con lo establecido en el instructivo &quot;Canal Presencial&quot;. La(s) fuente(s) de información utilizadas es(son) el entorno externo inmediato y los reportes de las condiciones de seguridad y orden público. En caso de evidenciar observaciones, desviaciones o diferencias, se reporta y define tratamiento ante el/la Director(a) del Sistema Distrital de Servicio a la Ciudadanía o la instancia correspondiente, dejando como evidencia el formulario de verificación de condiciones de apertura. De lo contrario, el mismo formulario de verificación de condiciones de apertura, evidencia las condiciones necesarias para la prestación del servicio.  Tipo: Preventivo Implementación: Manual_x000a_- 4 El Procedimiento &quot;Administración del Modelo Multicanal de Relacionamiento con la Ciudadanía&quot; 4222000-PR-036 indica que el/la profesional responsable del medio de relacionamiento (Canal presencial CADE y SuperCADE) , autorizado(a) por  el Director (a) del Sistema Distrital de Servicio a la Ciudadanía , mensualmente valida la interrupción de la prestación del servicio en el punto de atención relacionadas con aspectos de seguridad y orden público. La(s) fuente(s) de información utilizadas es(son) el formulario de verificación condiciones de apertura. En caso de evidenciar observaciones, desviaciones o diferencias, registra las interrupciones presentadas en el informe administrativo Red CADE 4222000-FT-339. De lo contrario, el mismo Informe administrativo, da cuenta de la validación de las condiciones adecuadas para la prestación del servicio. Tipo: Detectivo Implementación: Manual_x000a_- 5 El Procedimiento &quot;Administración del Modelo Multicanal de Relacionamiento con la Ciudadanía&quot; 4222000-PR-036 indica que el/la profesional responsable del medio de relacionamiento (Canal presencial CADE y SuperCADE) , autorizado(a) por  Director (a) del Sistema Distrital de Servicio a la Ciudadanía , mensualmente valida la interrupción de la prestación del servicio en el punto de atención por fallas en la continuidad en el funcionamiento de los equipos activos de la Secretaría General. La(s) fuente(s) de información utilizadas es(son) reporte de incidencias GLPI. En caso de evidenciar observaciones, desviaciones o diferencias, registra las interrupciones presentadas en el informe administrativo Red CADE 4222000-FT-339. De lo contrario, el mismo Informe administrativo, da cuenta de la validación de las condiciones adecuadas para la prestación del servicio. Tipo: Detec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Aleatoria_x000a_- Aleatori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Detectivo_x000a_- Detectivo_x000a__x000a__x000a__x000a__x000a__x000a__x000a__x000a__x000a__x000a__x000a__x000a__x000a__x000a__x000a_"/>
    <s v="25%_x000a_25%_x000a_2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30%_x000a_30%_x000a__x000a__x000a__x000a__x000a__x000a__x000a__x000a__x000a__x000a__x000a__x000a__x000a__x000a__x000a_"/>
    <s v="- 1 El mapa de riesgos del proceso Gestión del Sistema Distrital de Servicio a la Ciudadanía indica que Profesional responsable del medio de interacción (CADE y SuperCADE), autorizado(a) por el Director (a) del Sistema Distrital de Servicio a la Ciudadanía, cada vez que se identifique la materialización del riesgo implementa estrategias de atención para las entidades: entrega de turnos manuales, atención en las entidades verificando el tipo de solicitud del ciudadano(a) y si es posible recibir documentación y tramitarla con posterioridad al restablecimiento del servicio, registrar los datos del  ciudadano(a) para contactarle e informarle el resultado de su solicitud. Tipo: Correctivo Implementación: Manual_x000a_- 2 El mapa de riesgos del proceso Gestión del Sistema Distrital de Servicio a la Ciudadanía indica que Profesional responsable del medio de interacción (CADE y SuperCADE), autorizado(a) por el Director (a) del Sistema Distrital de Servicio a la Ciudadanía, cada vez que se identifique la materialización del riesgo solicita apoyo de la Policía Nacional para las sedes afectadas, gestionando unidades adicionales de vigilancia e implementos o estrategias de mitigación de daños o pérdidas de bienes de la Secretaría General y de las entidades.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6.3504000000000005E-2"/>
    <s v="Menor (2)"/>
    <n v="0.33749999999999997"/>
    <s v="Bajo"/>
    <s v="El proceso estima que el riesgo se ubica en zona baja, debido a que los controles establecidos son los adecuados y la calificación de criterios es satisfactoria, ubicando el riesgo en la escala de probabilidad más baja con un impacto menor,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no prestación del servicio, debido a interrupciones en el modelo multicanal que impidan a la ciudadanía acceder a la oferta institucional de trámites y servicios de las entidades que hacen parte de la Red CADE en el informe de monitoreo a la Oficina Asesora de Planeación._x000a_- Implementar estrategias de atención para las entidades: entrega de turnos manuales, atención en las entidades verificando el tipo de solicitud del ciudadano(a) y si es posible recibir documentación y tramitarla con posterioridad al restablecimiento del servicio, registrar los datos del  ciudadano(a) para contactarle e informarle el resultado de su solicitud._x000a_- Solicitar apoyo de la Policía Nacional para las sedes afectadas, gestionando unidades adicionales de vigilancia e implementos o estrategias de mitigación de daños o pérdidas de bienes de la Secretaría General y de las entidades._x000a__x000a__x000a__x000a__x000a__x000a__x000a_- Actualizar el riesgo Posibilidad de afectación reputacional por no prestación del servicio, debido a interrupciones en el modelo multicanal que impidan a la ciudadanía acceder a la oferta institucional de trámites y servicios de las entidades que hacen parte de la Red CADE"/>
    <s v="- Dirección del Sistema Distrital de Servicio a la Ciudadanía_x000a_- Profesional responsable del medio de interacción (CADE y SuperCADE)_x000a_- Profesional responsable del medio de interacción (CADE y SuperCADE)_x000a__x000a__x000a__x000a__x000a__x000a__x000a_- Dirección del Sistema Distrital de Servicio a la Ciudadanía"/>
    <s v="- Reporte de monitoreo indicando la materialización del riesgo de Posibilidad de afectación reputacional por no prestación del servicio, debido a interrupciones en el modelo multicanal que impidan a la ciudadanía acceder a la oferta institucional de trámites y servicios de las entidades que hacen parte de la Red CADE_x000a_- Reporte de ciudadanos(as) y trámites efectivos atendidos por cada entidad, en contingencia._x000a_- Reporte de desempeño jornada de atención considerando los reportes realizados a los entes correspondientes_x000a__x000a__x000a__x000a__x000a__x000a__x000a_- Riesgo de Posibilidad de afectación reputacional por no prestación del servicio, debido a interrupciones en el modelo multicanal que impidan a la ciudadanía acceder a la oferta institucional de trámites y servicios de las entidades que hacen parte de la Red CADE, actualizado."/>
    <d v="2023-11-23T00:00:00"/>
    <s v="Identificación del riesgo_x000a_Análisis antes de controles_x000a_Establecimiento de controles_x000a__x000a_"/>
    <s v="Se ajusta la identificación del riesgo, incluyendo el servicio relacionado._x000a_Se ajustan las causas internas._x000a_Se ajusta el análisis antes de controles, teniendo en cuenta el impacto de la materialización del riesgo en materia de imagen, medidas de control interno o externo._x000a_Se ajusta la redacción de controles en cuanto a los centros de costo relacionados a los documentos."/>
    <m/>
    <m/>
    <m/>
    <m/>
    <m/>
    <m/>
    <m/>
    <m/>
    <m/>
    <m/>
    <m/>
    <m/>
    <m/>
    <m/>
    <m/>
    <m/>
    <m/>
    <m/>
    <m/>
    <m/>
    <m/>
    <m/>
    <m/>
    <m/>
    <m/>
    <m/>
    <m/>
    <m/>
    <m/>
    <m/>
    <m/>
    <m/>
    <m/>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Administrar canales de relacionamiento con la ciudadanía_x000a_Fase (componente): Documentos de lineamientos técnicos"/>
    <s v="-"/>
    <s v="-"/>
    <s v="Posibilidad de afectación reputacional por información inconsistente, debido a errores (fallas o deficiencias) en el seguimiento a la gestión de las entidades participantes en los medios de interacción de la Red CADE"/>
    <x v="0"/>
    <s v="Ejecución y administración de procesos"/>
    <s v="Dirección del Sistema Distrital de Servicio a la Ciudadanía"/>
    <s v="- Dificultad en la articulación de actividades comunes a las dependencias._x000a_- Alta rotación de personal generando retrasos en la curva de aprendizaje._x000a_- Dificultades en la transferencia de conocimiento entre los servidores que se vinculan y retiran de la entidad._x000a__x000a__x000a__x000a__x000a__x000a__x000a_"/>
    <s v="- La información necesaria en relación con la normatividad nacional y distrital, para el seguimiento a la gestión de las entidades participantes en las estrategias para el relacionamiento con la Ciudadanía, no es suficiente, clara, completa o de calidad._x000a__x000a__x000a__x000a__x000a__x000a__x000a__x000a__x000a_"/>
    <s v="- Pérdida de credibilidad y de confianza que dificulte el ejercicio de las funciones de la Secretaría General. _x000a_- Incremento en las peticiones de la ciudadanía en relación con el servicio prestado por las entidades en la Red CADE._x000a_- Insatisfacción de la ciudadanía respecto a la prestación del servicio._x000a_- Intervenciones o hallazgos por partes de entes de control u otro ente regulador, interno o externo._x000a_- Incumplimiento de objetivos y metas institucionales.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de apoyo en el Sistema de Gestión de Calidad_x000a__x000a__x000a__x000a_"/>
    <s v="16. Paz, justicia e instituciones sólidas"/>
    <s v="7870 Servicio a la ciudadanía, moderno, eficiente y de calidad"/>
    <s v="Baja (2)"/>
    <n v="0.4"/>
    <s v="Leve (1)"/>
    <s v="Leve (1)"/>
    <s v="Menor (2)"/>
    <s v="Leve (1)"/>
    <s v="Leve (1)"/>
    <s v="Leve (1)"/>
    <s v="Menor (2)"/>
    <n v="0.4"/>
    <s v="Moderado"/>
    <s v="El proceso estima que el riesgo se ubica en zona moderado, debido a que la frecuencia con la que se realizó la actividad clave asociada fue mensual dependiendo los tiempos establecidos ya sea contrato o convenio, ante su materialización, podrían presentarse afectaciones menores para el proceso."/>
    <s v="- 1 El Procedimiento &quot;Administración del Modelo Multicanal de Relacionamiento con la Ciudadanía&quot; 4222000-PR-036 indica que el Profesional apoyo a la supervisión, autorizado(a) por Director (a) Distrital de Servicio a la Ciudadanía, mensual o trimestralmente verifica el cumplimiento de las obligaciones de los convenios y contratos suscritos con las entidades que hacen parte de la Red CADE. La(s) fuente(s) de información utilizadas es(son) convenios, contratos e informes administrativos. En caso de evidenciar observaciones, desviaciones o diferencias, registra las interrupciones presentadas en el Informe final/parcial de supervisión contrato y/o convenio 4231000-FT-964. De lo contrario, el mismo Informe, da cuenta de la validación del seguimiento al cumplimiento de obligaciones. Tipo: Preventivo Implementación: Manual_x000a_- 2 El Procedimiento &quot;Administración del Modelo Multicanal de Relacionamiento con la Ciudadanía&quot; 4222000-PR-036 indica que Director (a) Distrital de Servicio a la Ciudadanía, autorizado(a) por Director (a) Distrital de Servicio a la Ciudadanía, cuatrimestralmente valida el cumplimiento de las obligaciones de los convenios y contratos suscritos con las entidades que hacen parte de la Red CADE mediante reunión de seguimiento con el profesional jurídico líder y los profesionales apoyo a la supervisión. La(s) fuente(s) de información utilizadas es(son) convenios, contratos e informes administrativos e informes parciales de supervisión. En caso de evidenciar observaciones, desviaciones o diferencias, queda evidenciado en el formato de evidencia de Reunión 4211000-FT-449, de seguimiento contractual. De lo contrario, en el mismo formato se da cuenta del cumplimiento por parte de las entidades participantes en la Red CADE.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el Sistema Distrital de Servicio a la Ciudadanía indica que el Servidor(a) asignado(a), autorizado(a) por el Director (a) del Sistema Distrital de Servicio a la Ciudadanía, cada vez que se identifique la materialización del riesgo realiza reinducción en el protocolo establecido para el apoyo a la supervisión de convenios y contratos.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6799999999999998"/>
    <s v="Menor (2)"/>
    <n v="0.30000000000000004"/>
    <s v="Bajo"/>
    <s v="El proceso estima que el riesgo se ubica en zona baja, debido a que los controles establecidos son los adecuados y la calificación de criterios es satisfactoria, ubicando el riesgo en la escala de probabilidad más baja con un impacto menor,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información inconsistente, debido a errores (fallas o deficiencias) en el seguimiento a la gestión de las entidades participantes en los medios de interacción de la Red CADE en el informe de monitoreo a la Oficina Asesora de Planeación._x000a_- Realizar reinducción en el protocolo establecido para el apoyo a la supervisión de convenios y contratos._x000a__x000a__x000a__x000a__x000a__x000a__x000a__x000a_- Actualizar el riesgo Posibilidad de afectación reputacional por información inconsistente, debido a errores (fallas o deficiencias) en el seguimiento a la gestión de las entidades participantes en los medios de interacción de la Red CADE"/>
    <s v="- Dirección del Sistema Distrital de Servicio a la Ciudadanía_x000a_- Servidor(a) asignado(a) por el (la) Director (a) del Sistema Distrital de Servicio a la Ciudadanía_x000a__x000a__x000a__x000a__x000a__x000a__x000a__x000a_- Dirección del Sistema Distrital de Servicio a la Ciudadanía"/>
    <s v="- Reporte de monitoreo indicando la materialización del riesgo de Posibilidad de afectación reputacional por información inconsistente, debido a errores (fallas o deficiencias) en el seguimiento a la gestión de las entidades participantes en los medios de interacción de la Red CADE_x000a_- Servidores (as) con reinducción en el protocolo de apoyo a la supervisión de contratos y convenios._x000a__x000a__x000a__x000a__x000a__x000a__x000a__x000a_- Riesgo de Posibilidad de afectación reputacional por información inconsistente, debido a errores (fallas o deficiencias) en el seguimiento a la gestión de las entidades participantes en los medios de interacción de la Red CADE, actualizado."/>
    <d v="2023-11-23T00:00:00"/>
    <s v="Identificación del riesgo_x000a__x000a_Establecimiento de controles_x000a__x000a_"/>
    <s v="Se modifica la causa inmediata, ajustándola para evitar reiteración en la redacción; y la causa raíz modificando canales de interacción por relacionamiento._x000a_Se ajustan las causas internas._x000a_Se ajustan los controles detectivos y preventivos, acorde con la actualización del procedimiento Administración del Modelo Multicanal de Relacionamiento con la Ciudadanía - Versión 16  (4222000-PR-036)._x000a_Se ajusta la redacción de controles en cuanto a los centros de costo relacionados a los documentos."/>
    <m/>
    <m/>
    <m/>
    <m/>
    <m/>
    <m/>
    <m/>
    <m/>
    <m/>
    <m/>
    <m/>
    <m/>
    <m/>
    <m/>
    <m/>
    <m/>
    <m/>
    <m/>
    <m/>
    <m/>
    <m/>
    <m/>
    <m/>
    <m/>
    <m/>
    <m/>
    <m/>
    <m/>
    <m/>
    <m/>
    <m/>
    <m/>
    <m/>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Administrar canales de relacionamiento con la ciudadanía_x000a_Capacitar o cualificar a los servidores públicos en temáticas de funcionalidad del Sistema Distrital para la Gestión de Peticiones Ciudadanas, servicio a la Ciudadanía, al igual que en competencias de Inspección, Vigilancia y Control."/>
    <s v="-"/>
    <s v="-"/>
    <s v="Posibilidad de afectación reputacional por inconformidad de los usuarios (entidades) del sistema distrital para la gestión de peticiones, debido a incumplimiento parcial de compromisos en la atención de soporte funcional en los tiempos promedio definidos"/>
    <x v="0"/>
    <s v="Usuarios, productos y prácticas"/>
    <s v="Dirección del Sistema Distrital de Servicio a la Ciudadanía"/>
    <s v="- Fallas en el funcionamiento de plataformas tecnológicas que soportan los canales de atención a la ciudadanía_x000a__x000a__x000a__x000a__x000a__x000a__x000a__x000a__x000a_"/>
    <s v="- Presiones o motivaciones de los ciudadanos que incitan al servidor público a realizar conductas contrarias al deber ser._x000a__x000a__x000a__x000a__x000a__x000a__x000a__x000a__x000a_"/>
    <s v="- Demora en la gestión de peticiones por parte de las entidades distritales._x000a_- Pérdida de credibilidad ante las entidades que utilizan el Sistema para la gestión de peticiones ciudadanas._x000a_- Incumplimiento de objetivos y metas institucionales._x000a__x000a__x000a__x000a__x000a__x000a__x000a_"/>
    <s v="5. Fortalecer la prestación del servicio a la ciudadanía con oportunidad, eficiencia y transparencia, a través del uso de la tecnología y la cualificación de los servidores."/>
    <s v="- Asesoría e información técnica y funcional del Sistema Distrital para la Gestión de peticiones ciudadanas_x000a__x000a_"/>
    <s v="- Todos los procesos en el Sistema de Gestión de Calidad_x000a__x000a__x000a__x000a_"/>
    <s v="Sin asociación"/>
    <s v="No aplica"/>
    <s v="Media (3)"/>
    <n v="0.6"/>
    <s v="Leve (1)"/>
    <s v="Menor (2)"/>
    <s v="Menor (2)"/>
    <s v="Leve (1)"/>
    <s v="Leve (1)"/>
    <s v="Menor (2)"/>
    <s v="Menor (2)"/>
    <n v="0.4"/>
    <s v="Moderado"/>
    <s v="El proceso estima que el riesgo se ubica en una zona moderada, debido a que la frecuencia con la que se realizó la actividad clave asociada al riesgo se presentó 261 veces en el último año, sin embargo, ante su materialización podrían presentarse efectos significativos para el proceso."/>
    <s v="- 1 El Procedimiento &quot;Administración del Modelo Multicanal de Relacionamiento con la Ciudadanía&quot; 4222000-PR-036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diariamente identifica y clasifica las incidencias de soporte funcional, verificando que estas cuenten con la información completa para su atención acorde con lo establecido en la Guía para la Administración Funcional del Sistema Distrital para la Gestión de Peticiones Ciudadanas. La(s) fuente(s) de información utilizadas es(son) los tiempos de solución establecidos en dicha guía. En caso de evidenciar observaciones, desviaciones o diferencias, se solicita ampliación de la información por medio del aplicativo mesa de ayuda, quedando como evidencia el registro en este. De lo contrario, se continua con la clasificación, quedando como evidencia el registro en el aplicativo mesa de ayuda. Tipo: Preventivo Implementación: Manual_x000a_- 2 El Procedimiento &quot;Administración del Modelo Multicanal de Relacionamiento con la Ciudadanía&quot; 4222000-PR-036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dos veces por semana verifica que las incidencias pendientes en la mesa de ayuda se encuentren dentro los tiempos de atención establecidos acorde con lo establecido en la Guía para la Administración Funcional del Sistema Distrital para la Gestión de Peticiones Ciudadanas. La(s) fuente(s) de información utilizadas es(son) los tiempos de solución establecidos en la Guía para la Administración Funcional del Sistema Distrital para la Gestión de Peticiones Ciudadanas y el reporte generado en el aplicativo mesa de ayuda. En caso de evidenciar observaciones, desviaciones o diferencias, remite un correo electrónico a los servidores de la mesa de ayuda para revisar las actuaciones a realizar de conformidad con el procedimiento, quedando como evidencia este correo. De lo contrario, se continua con la gestión respectiva, quedando como evidencia el mismo correo. Tipo: Preventivo Implementación: Manual_x000a_- 3 El Procedimiento &quot;Administración del Modelo Multicanal de Relacionamiento con la Ciudadanía&quot; 4222000-PR-036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anualmente identifica posibles acciones correctivas o de mejora (cuando aplique) y valida que no existan incidencias a ser escaladas a la Oficina de Tecnologías de la Información y las Comunicaciones – OTIC acorde con lo establecido en la Guía para la Administración Funcional del Sistema Distrital para la Gestión de Peticiones Ciudadanas.  La(s) fuente(s) de información utilizadas es(son) reporte anual de incidencias de la mesa de ayuda. En caso de evidenciar observaciones, desviaciones o diferencias, se socializa al Director(a) del Sistema Distrital de Servicio a la Ciudadanía, quedando como evidencia el correo electrónico con socialización de retroalimentación o  evidencia Reunión de socialización. De lo contrario, también se socializa con el Director(a) del Sistema Distrital de Servicio a la Ciudadanía, quedando como evidencia el mismo soporte.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de Gestión del Sistema Distrital de Servicio a la Ciudadanía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cada vez que se identifique la materialización del riesgo re-clasifica la incidencia e indica al solicitante los motivos por los cuales la solicitud no pudo ser atendida en los tiempos definidos. Tipo: Correctivo Implementación: Manual_x000a_- 2 El mapa de riesgos del proceso de Gestión del Sistema Distrital de Servicio a la Ciudadanía indica que Profesional Universitario y/o Técnico Operativo de la Dirección del Sistema Distrital de Servicio a la Ciudadanía designados a soporte funcional del Sistema Distrital para la Gestión de Peticiones Ciudadanas, autorizado(a) por el Director(a) del Sistema Distrital de Servicio a la Ciudadanía, cada vez que se identifique la materialización del riesgo realiza reinducción en las actividades relacionadas al Soporte Funcional del Sistema Distrital para la Gestión de Peticiones Ciudadanas.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512"/>
    <s v="Menor (2)"/>
    <n v="0.22500000000000003"/>
    <s v="Bajo"/>
    <s v="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inconformidad de los usuarios (entidades) del sistema distrital para la gestión de peticiones, debido a incumplimiento parcial de compromisos en la atención de soporte funcional en los tiempos promedio definidos en el informe de monitoreo a la Oficina Asesora de Planeación._x000a_- Re-clasificar la incidencia e indicar al solicitante los motivos por los cuales la solicitud no pudo ser atendida en los tiempos definidos._x000a_- Realiza reinducción en las actividades relacionadas al Soporte Funcional del Sistema Distrital para la Gestión de Peticiones Ciudadanas._x000a__x000a__x000a__x000a__x000a__x000a__x000a_- Actualizar el riesgo Posibilidad de afectación reputacional por inconformidad de los usuarios (entidades) del sistema distrital para la gestión de peticiones, debido a incumplimiento parcial de compromisos en la atención de soporte funcional en los tiempos promedio definidos"/>
    <s v="- Dirección del Sistema Distrital de Servicio a la Ciudadanía_x000a_- Profesional, técnico o auxiliar responsable de la atención del soporte_x000a_- Profesional, técnico o auxiliar responsable de la atención del soporte_x000a__x000a__x000a__x000a__x000a__x000a__x000a_- Dirección del Sistema Distrital de Servicio a la Ciudadanía"/>
    <s v="- Reporte de monitoreo indicando la materialización del riesgo de Posibilidad de afectación reputacional por inconformidad de los usuarios (entidades) del sistema distrital para la gestión de peticiones, debido a incumplimiento parcial de compromisos en la atención de soporte funcional en los tiempos promedio definidos_x000a_- Incidencia re-clasificada en la Mesa de ayuda Bogotá te escucha, con indicación de los motivos por los cuales no se pudo atender dentro de los tiempos establecidos_x000a_- Servidores(as) del equipo de soporte funcional con reinducción._x000a__x000a__x000a__x000a__x000a__x000a__x000a_- Riesgo de Posibilidad de afectación reputacional por inconformidad de los usuarios (entidades) del sistema distrital para la gestión de peticiones, debido a incumplimiento parcial de compromisos en la atención de soporte funcional en los tiempos promedio definidos, actualizado."/>
    <d v="2023-11-23T00:00:00"/>
    <s v="Identificación del riesgo_x000a_Análisis antes de controles_x000a_Establecimiento de controles_x000a_Evaluación de controles_x000a_Tratamiento del riesgo"/>
    <s v="Se ajusta la identificación del riesgo, incluyendo el  servicio relacionado._x000a_Se ajustan las causas internas y externas._x000a_Se ajusta el establecimiento de controles, incluyendo en la descripción para los controles frente a la probabilidad, la Guía para la Administración Funcional del Sistema Distrital para la Gestión de Peticiones Ciudadanas_x000a_Se ajusta la redacción de controles en cuanto a los centros de costo relacionados a los documentos._x000a_Se ajustan los controles correctivos acorde con el ajuste efectuado en las acciones de contingencia del riesgo._x000a_Se ajustan las acciones de contingencia."/>
    <m/>
    <m/>
    <m/>
    <m/>
    <m/>
    <m/>
    <m/>
    <m/>
    <m/>
    <m/>
    <m/>
    <m/>
    <m/>
    <m/>
    <m/>
    <m/>
    <m/>
    <m/>
    <m/>
    <m/>
    <m/>
    <m/>
    <m/>
    <m/>
    <m/>
    <m/>
    <m/>
    <m/>
    <m/>
    <m/>
    <m/>
    <m/>
    <m/>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Medir y analizar la calidad en la prestación del servicio en los canales de relacionamiento con la Ciudadanía de la administración distrital_x000a_Evaluar los criterios de calidad en las respuestas emitidas a las peticiones ciudadanas."/>
    <s v="-"/>
    <s v="-"/>
    <s v="Posibilidad de afectación reputacional por inconformidad de las partes interesadas objeto de medición, debido a errores (fallas o deficiencias) en la medición y análisis de la calidad en la prestación de los servicios en los diferentes canales de servicio a la Ciudadanía."/>
    <x v="0"/>
    <s v="Usuarios, productos y prácticas"/>
    <s v="Dirección Distrital de Calidad del Servicio "/>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Baja confiabilidad de la información recopilada._x000a_- Errores en la emisión de notificaciones y oficios dirigidos a entidades distritales por incumplimiento en criterios de calidad._x000a_- Pérdida de liderazgo de la Secretaría General y deterioro de la imagen Institucional._x000a_- Incumplimiento de compromisos con entidades frente a la retroalimentación de la calidad del servicio._x000a_- Incumplimiento de objetivos y metas institucionales._x000a_- Hallazgos por parte de entes de control.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misionales en el Sistema de Gestión de Calidad_x000a__x000a__x000a__x000a_"/>
    <s v="Sin asociación"/>
    <s v="No aplica"/>
    <s v="Baja (2)"/>
    <n v="0.4"/>
    <s v="Leve (1)"/>
    <s v="Menor (2)"/>
    <s v="Menor (2)"/>
    <s v="Leve (1)"/>
    <s v="Leve (1)"/>
    <s v="Leve (1)"/>
    <s v="Menor (2)"/>
    <n v="0.4"/>
    <s v="Moderado"/>
    <s v="El proceso estima que el riesgo se ubica en una zona moderada, debido a que la frecuencia con la que se realizó la actividad clave asociada al riesgo se presentó 12 veces en el último año, sin embargo, ante su materialización, podría presentarse falta de credibilidad ante las partes interesadas. "/>
    <s v="- 1 El procedimiento Seguimiento y Medición del Servicio a la Ciudadanía (4221000-PR-044) indica que el(la) Director(a) de la Dirección Distrital de Calidad del Servicio, autorizado(a) por el(la) Subsecretario(a) de Servicio a la Ciudadanía, mensualmente valida que las comunicaciones oficiales relacionadas con los informes mensuales de calidad cumplan con los parámetros establecidos en la Guía para la evaluación de calidad de las respuestas emitidas a las peticiones ciudadanas y manejo del sistema distrital para la gestión de peticiones ciudadanas (4221000-GS-021). La(s) fuente(s) de información utilizadas es(son) la comunicación proyectada. En caso de evidenciar observaciones, desviaciones o diferencias, se devuelve la comunicación para realizar los respectivos ajustes a través del aplicativo SIGA. De lo contrario, la comunicación se envía a través del mismo aplicativo. Tipo: Preventivo Implementación: Manual_x000a_- 2 El procedimiento Seguimiento y medición del servicio a la Ciudadanía 4221000-PR-044 indica que el(la) director(a) de la Dirección Distrital de Calidad del Servicio, autorizado(a) por el(la) Subsecretario(a) de Servicio a la Ciudadanía, mensualmente revisa que los reportes de los monitoreos de calidad cumplan y sean coherentes con los criterios establecidos en las herramientas de monitoreo del Modelo de seguimiento, acompañamiento y evaluación del servicio. La(s) fuente(s) de información utilizadas es(son) el informe de monitoreo a los puntos de atención ciudadana. En caso de evidenciar observaciones, desviaciones o diferencias, se devuelve el informe de monitoreo a los puntos de atención ciudadana para realizar los respectivos ajustes a través del aplicativo SIGA. De lo contrario, el informe se aprueba y envía a los puntos de atención ciudadana a través del mismo aplicativo. Tipo: Preventivo Implementación: Manual_x000a_- 3 El procedimiento Seguimiento y medición del servicio a la Ciudadanía (4221000-PR-044) indica que el(la) Director(a) de la Dirección Distrital de Calidad del Servicio, autorizado(a) por el(la) Subsecretario(a) de Servicio a la Ciudadanía, anualmente (una vez emitido el informe de encuesta de satisfacción ciudadana) revisa el informe de encuesta de satisfacción ciudadana de acuerdo con datos de la Encuesta de Satisfacción Normalizada. La(s) fuente(s) de información utilizadas es(son) el informe e infografía de la encuesta de satisfacción ciudadana. En caso de evidenciar observaciones, desviaciones o diferencias, el informe e infografía se devuelve a través de correo electrónico, para realizar los respectivos ajustes. De lo contrario, tanto el informe e infografía de la encuesta de satisfacción ciudadana, se aprueban. Tipo: Preventivo Implementación: Manual_x000a_- 4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se indica, en el mismo formato de evidencia de reunión, la conformidad a la operación y/o a las herramientas de seguimiento y evaluación.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Preventivo_x000a_- Detectivo_x000a__x000a__x000a__x000a__x000a__x000a__x000a__x000a__x000a__x000a__x000a__x000a__x000a__x000a__x000a__x000a_"/>
    <s v="25%_x000a_2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40%_x000a_30%_x000a__x000a__x000a__x000a__x000a__x000a__x000a__x000a__x000a__x000a__x000a__x000a__x000a__x000a__x000a__x000a_"/>
    <s v="- 1 El mapa de riesgos del proceso de Gobierno abierto y relacionamiento con la Ciudadanía indica que Profesional asignado, autorizado(a) por el / la Director(a) Distrital de Calidad del Servicio, cada vez que se identifique la materialización del riesgo realiza cualificaciones al equipo de trabajo de Seguimiento y Medición, respecto al uso y manejo de los instrumentos que se diseñan para realizar la medición de la calidad en la prestación de los servicios.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6.0479999999999992E-2"/>
    <s v="Menor (2)"/>
    <n v="0.30000000000000004"/>
    <s v="Bajo"/>
    <s v="El proceso estima que el riesgo se ubica en una zona baja, debido a que los controles establecidos son los adecuados y la calificación de los criterios es satisfactoria, ubicando el riesgo en la escala de probabilidad mas baja con un impacto menor,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inconformidad de las partes interesadas objeto de medición, debido a errores (fallas o deficiencias) en la medición y análisis de la calidad en la prestación de los servicios en los diferentes canales de servicio a la Ciudadanía. en el informe de monitoreo a la Oficina Asesora de Planeación._x000a_- Realizar cualificaciones al equipo de trabajo de Seguimiento y Medición, respecto al uso y manejo de los instrumentos que se diseñan para realizar la medición de la calidad en la prestación de los servicios_x000a__x000a__x000a__x000a__x000a__x000a__x000a__x000a_- Actualizar el riesgo Posibilidad de afectación reputacional por inconformidad de las partes interesadas objeto de medición, debido a errores (fallas o deficiencias) en la medición y análisis de la calidad en la prestación de los servicios en los diferentes canales de servicio a la Ciudadanía."/>
    <s v="- Dirección Distrital de Calidad del Servicio _x000a_- Profesional asignado_x000a__x000a__x000a__x000a__x000a__x000a__x000a__x000a_- Dirección Distrital de Calidad del Servicio "/>
    <s v="- Reporte de monitoreo indicando la materialización del riesgo de Posibilidad de afectación reputacional por inconformidad de las partes interesadas objeto de medición, debido a errores (fallas o deficiencias) en la medición y análisis de la calidad en la prestación de los servicios en los diferentes canales de servicio a la Ciudadanía._x000a_- Acta de reunión donde se evidencia la cualificación al equipo en el uso y manejo de los instrumentos_x000a__x000a__x000a__x000a__x000a__x000a__x000a__x000a_- Riesgo de Posibilidad de afectación reputacional por inconformidad de las partes interesadas objeto de medición, debido a errores (fallas o deficiencias) en la medición y análisis de la calidad en la prestación de los servicios en los diferentes canales de servicio a la Ciudadanía., actualizado."/>
    <d v="2023-11-23T00:00:00"/>
    <s v="Identificación del riesgo_x000a__x000a__x000a__x000a_"/>
    <s v="Se revisa el riesgo y se mantienen las características de información como propuesta año 2024"/>
    <m/>
    <m/>
    <m/>
    <m/>
    <m/>
    <m/>
    <m/>
    <m/>
    <m/>
    <m/>
    <m/>
    <m/>
    <m/>
    <m/>
    <m/>
    <m/>
    <m/>
    <m/>
    <m/>
    <m/>
    <m/>
    <m/>
    <m/>
    <m/>
    <m/>
    <m/>
    <m/>
    <m/>
    <m/>
    <m/>
    <m/>
    <m/>
    <m/>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Cualificar a servidores públicos, colaboradores y demás actores del servicio, en temáticas orientadas a fortalecer competencias laborales acorde con las necesidades para la prestación del servicio a la ciudadanía de la Administración Distrital."/>
    <s v="-"/>
    <s v="-"/>
    <s v="Posibilidad de afectación reputacional por inconformidad de las partes interesadas objeto de cualificación, debido a incumplimiento parcial de compromisos en la meta de servidores públicos, colaboradores y demás actores del servicio a cualificar en temáticas para la prestación del servicio a la ciudadanía de la Administración Distrital."/>
    <x v="0"/>
    <s v="Usuarios, productos y prácticas"/>
    <s v="Dirección Distrital de Calidad del Servicio "/>
    <s v="- Desconocimiento por parte de algunos funcionarios acerca de las funciones de la entidad y elementos de la plataforma estratégica._x000a__x000a__x000a__x000a__x000a__x000a__x000a__x000a__x000a_"/>
    <s v="- Dificultades en la coordinación de las diferentes secretarias para la prestación de servicios públicos o ejecución de programas, así como la articulación con Entidades del orden nacional_x000a__x000a__x000a__x000a__x000a__x000a__x000a__x000a__x000a_"/>
    <s v="- Insatisfacción de la Ciudadanía respecto a la prestación de los servicios por parte de las entidades del Sistema Distrital de Servicio a la Ciudadanía._x000a_- Incumplimiento de objetivos y metas institucionales._x000a_- Pérdida de liderazgo de la Secretaría General y deterioro de la imagen Institucional._x000a__x000a__x000a__x000a__x000a__x000a__x000a_"/>
    <s v="5. Fortalecer la prestación del servicio a la ciudadanía con oportunidad, eficiencia y transparencia, a través del uso de la tecnología y la cualificación de los servidores."/>
    <s v="- Cualificación en Servicio a la Ciudadanía a Servidores Públicos y otros_x000a__x000a_"/>
    <s v="- Todos los procesos en el Sistema de Gestión de Calidad_x000a__x000a__x000a__x000a_"/>
    <s v="Sin asociación"/>
    <s v="No aplica"/>
    <s v="Baja (2)"/>
    <n v="0.4"/>
    <s v="Leve (1)"/>
    <s v="Menor (2)"/>
    <s v="Menor (2)"/>
    <s v="Leve (1)"/>
    <s v="Leve (1)"/>
    <s v="Leve (1)"/>
    <s v="Menor (2)"/>
    <n v="0.4"/>
    <s v="Moderado"/>
    <s v="El proceso estima que el riesgo se ubica en una zona moderada, debido a que la frecuencia con la que se realizó  la actividad clave asociada al riesgo fue 12 veces en el último año,  sin embargo, ante su posible materialización podría presentarse falta de credibilidad de las partes interesadas."/>
    <s v="- 1 El procedimiento Cualificación en servicio a la Ciudadanía a Servidores públicos y otros (2212200-PR-043) indica que el(la) Director(a) de la Dirección Distrital de Calidad del Servicio, autorizado(a) por el(la) Subsecretario(a) de Servicio a la Ciudadanía, anualmente valida y aprueba la conformidad del Plan anual de Cualificación de acuerdo con el Informe de gestión anual de cualificación del año inmediatamente anterior y al Acta de reunión de identificación de necesidades. La(s) fuente(s) de información utilizadas es(son) Informe de gestión anual de cualificación del año inmediatamente anterior y al Acta de reunión de identificación de necesidades. En caso de evidenciar observaciones, desviaciones o diferencias, se informa por medio de correo electrónico para realizar los ajustes necesarios. De lo contrario, se aprueba el Plan Anual de Cualificación por medio de firma. Tipo: Preventivo Implementación: Manual_x000a_- 2 El procedimiento Cualificación en servicio a la Ciudadanía a Servidores públicos y otros (2212200-PR-043) indica que Profesional de la Dirección Distrital de Calidad del Servicio, autorizado(a) por el(la) Director(a) de la Dirección Distrital de Calidad del Servicio, mensualmente revisa, según sea el caso, la agenda con la programación de las jornadas de cualificación de acuerdo con los siguientes criterios: fecha, hora, modalidad (Si es presencial se establece el lugar con los requerimientos logísticos y tecnológicos), ciclo y modulo a cualificar, cantidad de servidores a cualificar. La(s) fuente(s) de información utilizadas es(son) archivo en Excel agendamiento sesiones de cualificación. En caso de evidenciar observaciones, desviaciones o diferencias, por comunicación o solicitud expresa de la entidad a cualificar, se crea un nuevo agendamiento en el calendario y se modifica únicamente la fecha de agendamiento inicial indicando la nueva fecha de la jornada que se reprograma a solicitud de la entidad, en caso de que la Dirección Distrital de Calidad del Servicio deba realizar reprogramación de una sesión de cualificación se debe remitir correo electrónico a la entidad y cambiar la fecha establecida con la entidad, dejando evidencia por medio de una nota en archivo en Excel agendamiento sesiones de cualificación. De lo contrario, se continúa con las jornadas de cualificación establecidas en el Plan anual de cualificación Tipo: Detectivo Implementación: Manual _x000a_- 3 El procedimiento Cualificación en servicio a la Ciudadanía a Servidores públicos y otros (2212200-PR-043) indica que Profesional de la Dirección Distrital de Calidad del Servicio, autorizado(a) por el(la) Director(a) de la Dirección Distrital de Calidad del Servicio, bimestralmente verifica los resultados de la gestión de cualificación del periodo respecto al plan anual de cualificación y presenta, en el subcomité de autocontrol, los datos consolidados del grado de satisfacción de las jornadas de cualificación ejecutadas, a partir de la tabulación de los datos registrados en el formato de encuesta de satisfacción de cualificaciones y el consolidado de personas cualificadas y de sesiones realizadas. La(s) fuente(s) de información utilizadas es(son) los Informes mensuales de la gestión de cualificación. En caso de evidenciar observaciones, desviaciones o diferencias, se definen las estrategias a seguir para cumplir con el Plan anual de cualificación, dejando evidencia en el Acta subcomité de autocontrol 2210112-FT-281. De lo contrario, se continúa con las jornadas de cualificación establecidas en el Plan anual de cualificación.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de Gobierno abierto y relacionamiento con la Ciudadanía indica que profesional universitario asignado de la Dirección Distrital de Calidad del Servicio, autorizado(a) por el / la Director(a) Distrital de Calidad del Servicio, cada vez que se identifique la materialización del riesgo ajusta la programación definida en el plan anual de cualificación.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1759999999999998"/>
    <s v="Menor (2)"/>
    <n v="0.30000000000000004"/>
    <s v="Bajo"/>
    <s v="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inconformidad de las partes interesadas objeto de cualificación, debido a incumplimiento parcial de compromisos en la meta de servidores públicos, colaboradores y demás actores del servicio a cualificar en temáticas para la prestación del servicio a la ciudadanía de la Administración Distrital. en el informe de monitoreo a la Oficina Asesora de Planeación._x000a_- Ajustar la programación definida en el plan anual de cualificación_x000a__x000a__x000a__x000a__x000a__x000a__x000a__x000a_- Actualizar el riesgo Posibilidad de afectación reputacional por inconformidad de las partes interesadas objeto de cualificación, debido a incumplimiento parcial de compromisos en la meta de servidores públicos, colaboradores y demás actores del servicio a cualificar en temáticas para la prestación del servicio a la ciudadanía de la Administración Distrital."/>
    <s v="- Dirección Distrital de Calidad del Servicio _x000a_- Profesional Universitario asignado por el (la) Director (a) Distrital de Calidad del Servicio_x000a__x000a__x000a__x000a__x000a__x000a__x000a__x000a_- Dirección Distrital de Calidad del Servicio "/>
    <s v="- Reporte de monitoreo indicando la materialización del riesgo de Posibilidad de afectación reputacional por inconformidad de las partes interesadas objeto de cualificación, debido a incumplimiento parcial de compromisos en la meta de servidores públicos, colaboradores y demás actores del servicio a cualificar en temáticas para la prestación del servicio a la ciudadanía de la Administración Distrital._x000a_- Plan anual de cualificación ajustado_x000a__x000a__x000a__x000a__x000a__x000a__x000a__x000a_- Riesgo de Posibilidad de afectación reputacional por inconformidad de las partes interesadas objeto de cualificación, debido a incumplimiento parcial de compromisos en la meta de servidores públicos, colaboradores y demás actores del servicio a cualificar en temáticas para la prestación del servicio a la ciudadanía de la Administración Distrital., actualizado."/>
    <d v="2023-11-23T00:00:00"/>
    <s v="Identificación del riesgo_x000a_Análisis antes de controles_x000a__x000a__x000a_"/>
    <s v="Se modifica la actividad clave del proceso asociada al riesgo._x000a_Se ajusta el nombre del riesgo incorporando en su redacción el nombre del servicio asociado a este._x000a_Se relaciona el servicio &quot;Cualificación en Servicio a la Ciudadanía a Servidores Públicos y otros &quot; en la lista desplegable._x000a_Se ajusta la causa externa._x000a_Se ajusta la valoración de la perspectiva del impacto antes de controles en lo referente a &quot;cumplimiento&quot;."/>
    <m/>
    <m/>
    <m/>
    <m/>
    <m/>
    <m/>
    <m/>
    <m/>
    <m/>
    <m/>
    <m/>
    <m/>
    <m/>
    <m/>
    <m/>
    <m/>
    <m/>
    <m/>
    <m/>
    <m/>
    <m/>
    <m/>
    <m/>
    <m/>
    <m/>
    <m/>
    <m/>
    <m/>
    <m/>
    <m/>
    <m/>
    <m/>
    <m/>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Realizar el traslado de las peticiones ciudadanas registradas en el Sistema Distrital para la Gestión de Peticiones Ciudadanas."/>
    <s v="-"/>
    <s v="-"/>
    <s v="Posibilidad de afectación reputacional por inconformidad de los usuarios del sistema, debido a errores (fallas o deficiencias) en el análisis y direccionamiento a las peticiones ciudadanas"/>
    <x v="0"/>
    <s v="Usuarios, productos y prácticas"/>
    <s v="Dirección Distrital de Calidad del Servicio"/>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Insatisfacción de la ciudadanía por las demoras en la recepción de respuestas por parte de las entidades distritales._x000a_- Reprocesos por mal direccionamiento de peticiones ciudadanas._x000a_- Pérdida de liderazgo y deterioro de la imagen Institucional.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Todos los procesos en el Sistema de Gestión de Calidad_x000a__x000a__x000a__x000a_"/>
    <s v="Sin asociación"/>
    <s v="No aplica"/>
    <s v="Media (3)"/>
    <n v="0.6"/>
    <s v="Leve (1)"/>
    <s v="Leve (1)"/>
    <s v="Leve (1)"/>
    <s v="Leve (1)"/>
    <s v="Leve (1)"/>
    <s v="Leve (1)"/>
    <s v="Leve (1)"/>
    <n v="0.2"/>
    <s v="Moderado"/>
    <s v="El proceso estima que el riesgo se ubica en una zona moderada, debido a que la frecuencia con la que se realizó la actividad clave asociada al riesgo se presentó 246 veces en el último año, sin embargo, ante su materialización, podrían presentarse incumplimiento en la gestión de peticiones ciudadanas bajo los parámetros establecidos por la ley."/>
    <s v="- 1 El Procedimiento &quot;Direccionamiento de Peticiones Ciudadanas&quot; 2212200-PR-291   indica que el/la Director(a) Distrital de Calidad del Servicio o la persona designada para tal fin, autorizado(a) por el/la Subsecretario(a) de Servicio a la Ciudadanía, por demanda analiza las peticiones ciudadanas y valida las competencias en los siguientes casos: cuando no se identifica la competencia, cuando se sugiere que va para el despacho del alcalde(sa), el despacho de la Secretaría General o la Oficina  Jurídica. La(s) fuente(s) de información utilizadas es(son) actividad 7 (Validar competencias) del Procedimiento Direccionamiento de Peticiones Ciudadanas 2212200-PR-291. En caso de evidenciar observaciones, desviaciones o diferencias, se corrigen las competencias y/o se realiza validación con la Oficina Asesora Jurídica. De lo contrario, se continua con la gestión de la petición ciudadana. Queda como evidencia correo electrónico de solicitud de validación de competencias. Tipo: Preventivo Implementación: Manual_x000a_- 2 El Procedimiento &quot;Direccionamiento de Peticiones Ciudadanas&quot; 2212200-PR-291   indica que el/la Director(a) Distrital de Calidad del Servicio, autorizado(a) por el/la Subsecretario(a) de Servicio a la Ciudadanía, por demanda revisa las comunicaciones proyectadas. La(s) fuente(s) de información utilizadas es(son) actividad 12 (revisar y aprobar la competencia) del Procedimiento Direccionamiento de Peticiones Ciudadanas 2212200-PR-291. En caso de evidenciar observaciones, desviaciones o diferencias, se realizan los ajustes y/o correcciones correspondientes, quedan como evidencia el correo electrónico de solicitud de ajustes a la comunicación y/o Sistema de Gestión de Correspondencia. De lo contrario, se continua con la gestión de comunicaciones, queda como evidencia el oficio de respuesta a la petición o trazabilidad a la petición.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obierno abierto y relacionamiento con la Ciudadanía indica que el / la profesional, técnico operativo o auxiliar administrativo encargado del Direccionamiento de Peticiones Ciudadanas, autorizado(a) por el / la Director(a) Distrital de Calidad del Servicio, cada vez que se identifique la materialización del riesgo destina un espacio en el Subcomité de Autocontrol de la DDCS para compartir experiencias en el direccionamiento de peticiones ciudadanas por parte de la Central de Gestión de Peticiones Ciudadanas de la Dirección Distrital de Calidad del Servicio, de tal manera que el direccionamiento y respuesta de las mismas sirva para instruir a los demás servidores de la Central que realizan la labor, con el fin de poder aplicar dichos conocimientos en casos futuros.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Baja (2)"/>
    <n v="0.252"/>
    <s v="Leve (1)"/>
    <n v="0.15000000000000002"/>
    <s v="Bajo"/>
    <s v="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inconformidad de los usuarios del sistema, debido a errores (fallas o deficiencias) en el análisis y direccionamiento a las peticiones ciudadanas en el informe de monitoreo a la Oficina Asesora de Planeación._x000a_- Destinar un espacio en el Subcomité de Autocontrol de la DDCS para compartir experiencias en el direccionamiento de peticiones ciudadanas por parte de la Central de Gestión de Peticiones Ciudadanas (DDCS), cada vez que el indicador de devoluciones supere el 3% en el mes, de tal manera que el direccionamiento y respuesta de las mismas sirva para instruir a los demás servidores de la Central que realizan la labor, para aplicar dichos conocimientos en casos futuros._x000a__x000a__x000a__x000a__x000a__x000a__x000a__x000a_- Actualizar el riesgo Posibilidad de afectación reputacional por inconformidad de los usuarios del sistema, debido a errores (fallas o deficiencias) en el análisis y direccionamiento a las peticiones ciudadanas"/>
    <s v="- Dirección Distrital de Calidad del Servicio _x000a_- Profesional, Técnico operativo o Auxiliar Administrativo encargado del Direccionamiento de Peticiones Ciudadanas_x000a__x000a__x000a__x000a__x000a__x000a__x000a__x000a_- Dirección Distrital de Calidad del Servicio "/>
    <s v="- Reporte de monitoreo indicando la materialización del riesgo de Posibilidad de afectación reputacional por inconformidad de los usuarios del sistema, debido a errores (fallas o deficiencias) en el análisis y direccionamiento a las peticiones ciudadanas_x000a_- Acta de Subcomité de Autocontrol_x000a__x000a__x000a__x000a__x000a__x000a__x000a__x000a_- Riesgo de Posibilidad de afectación reputacional por inconformidad de los usuarios del sistema, debido a errores (fallas o deficiencias) en el análisis y direccionamiento a las peticiones ciudadanas, actualizado."/>
    <d v="2023-11-23T00:00:00"/>
    <s v="_x000a_Análisis antes de controles_x000a_Establecimiento de controles_x000a__x000a_"/>
    <s v="Se ajusta la valoración de la perspectiva del impacto antes de controles en lo referente a &quot;imagen, medidas de control interno y externo y cumplimiento&quot;._x000a_Se modifica la redacción de los controles 1 ( preventivo) y 2 (detectivo)."/>
    <m/>
    <m/>
    <m/>
    <m/>
    <m/>
    <m/>
    <m/>
    <m/>
    <m/>
    <m/>
    <m/>
    <m/>
    <m/>
    <m/>
    <m/>
    <m/>
    <m/>
    <m/>
    <m/>
    <m/>
    <m/>
    <m/>
    <m/>
    <m/>
    <m/>
    <m/>
    <m/>
    <m/>
    <m/>
    <m/>
    <m/>
    <m/>
    <m/>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Administrar canales de relacionamiento con la ciudadanía"/>
    <s v="-"/>
    <s v="-"/>
    <s v="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x v="1"/>
    <s v="Fraude interno"/>
    <s v="Dirección del Sistema Distrital de Servicio a la Ciudadanía"/>
    <s v="- Alta rotación de personal generando retrasos en la curva de aprendizaje._x000a_- Debilidades en la comunicación clara y unificada en diferentes niveles de la entidad._x000a__x000a__x000a__x000a__x000a__x000a__x000a__x000a_"/>
    <s v="- Presiones o motivaciones de los ciudadanos que incitan al servidor público a realizar conductas contrarias al deber ser._x000a__x000a__x000a__x000a__x000a__x000a__x000a__x000a__x000a_"/>
    <s v="- Pérdida de credibilidad y de confianza que dificulte el ejercicio de las funciones de la Secretaría General. _x000a_- Intervenciones o hallazgos por partes de entes de control u otro ente regulador, interno o externo._x000a_- Incumplimiento de objetivos y metas institucionales._x000a__x000a__x000a__x000a__x000a__x000a__x000a_"/>
    <s v="5. Fortalecer la prestación del servicio a la ciudadanía con oportunidad, eficiencia y transparencia, a través del uso de la tecnología y la cualificación de los servidores."/>
    <s v="- Información general y orientación de Trámites y Servicios a la ciudadanía en los canales de atención de la RED CADE_x000a__x000a_"/>
    <s v="- Procesos de evaluación en el Sistema de Gestión de Calidad_x000a__x000a__x000a__x000a_"/>
    <s v="Sin asociación"/>
    <s v="No aplica"/>
    <s v="Muy baja (1)"/>
    <n v="0.2"/>
    <s v="Menor (2)"/>
    <s v="Moderado (3)"/>
    <s v="Menor (2)"/>
    <s v="Menor (2)"/>
    <s v="Menor (2)"/>
    <s v="Moderado (3)"/>
    <s v="Mayor (4)"/>
    <n v="0.8"/>
    <s v="Alto"/>
    <s v="El proceso estima que el riesgo se ubica en una zona alta, debido a que si bien, el riesgo no se ha presentado en los últimos cuatro años, ante su materialización, podrían presentarse los efectos significativos, señalados en la encuesta del Departamento Administrativo de la Función Pública."/>
    <s v="- 1 El Procedimiento “Administración del Modelo Multicanal de Relacionamiento con la Ciudadanía” 4222000-PR-036 indica que el profesional responsable del medio de relacionamiento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 Tipo: Preventivo Implementación: Manual_x000a_- 2 El Procedimiento “Administración del Modelo Multicanal de Relacionamiento con la Ciudadanía” 42220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4222000-FT-339. De lo contrario, el mismo Informe administrativo, da cuenta de la verificación del comportamiento de los servidores. Tipo: Detectivo Implementación: Manual_x000a_- 3 El Procedimiento “Administración del Modelo Multicanal de Relacionamiento con la Ciudadanía” 42220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4201000-FT-281.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Gestión del Sistema Distrital de Servicio a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5.8799999999999991E-2"/>
    <s v="Mayor (4)"/>
    <n v="0.8"/>
    <s v="Alto"/>
    <s v="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Sensibilizar a los servidores de la Dirección del Sistema Distrital de Servicio a la Ciudadanía sobre los valores de integridad y las posibles consecuencias disciplinarias establecidas en el Código Disciplinario Único. _x000a__x000a__x000a__x000a__x000a__x000a__x000a__x000a__x000a__x000a__x000a__x000a__x000a__x000a__x000a__x000a__x000a__x000a__x000a_"/>
    <s v="- Gestores de transparencia e integridad de la Dirección del Sistema Distrital de Servicio a la Ciudadana._x000a__x000a__x000a__x000a__x000a__x000a__x000a__x000a__x000a__x000a__x000a__x000a__x000a__x000a__x000a__x000a__x000a__x000a__x000a_"/>
    <s v="-"/>
    <s v="-"/>
    <s v="01/03/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l operador disciplinario, y a la Oficina Asesora de Planeación en el informe de monitoreo en caso que tenga fallo._x000a_- Reportar a la Oficina de Control Interno Disciplinario el presunto hecho de realización de cobros indebidos durante la prestación del servicio en el canal presencial de la Red CADE._x000a__x000a__x000a__x000a__x000a__x000a__x000a__x000a_- Actualizar el riesgo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s v="- Dirección del Sistema Distrital de Servicio a la Ciudadanía_x000a_- Director (a) del Sistema Distrital de Servicio a la Ciudadanía_x000a__x000a__x000a__x000a__x000a__x000a__x000a__x000a_- Dirección del Sistema Distrital de Servicio a la Ciudadanía"/>
    <s v="- Notificación realizada del presunto hech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l operador disciplinario, y reporte de monitoreo a la Oficina Asesora de Planeación en caso que el riesgo tenga fallo definitivo._x000a_- Memorando o correo electrónico reportando a la Oficina de Control Interno Disciplinario el posible hecho de realización de cobros indebidos durante la prestación del servicio en el canal presencial de la Red CADE._x000a__x000a__x000a__x000a__x000a__x000a__x000a__x000a_- Riesg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ctualizado."/>
    <d v="2023-11-23T00:00:00"/>
    <s v="Identificación del riesgo_x000a_Análisis antes de controles_x000a__x000a__x000a_Tratamiento del riesgo"/>
    <s v="Se ajusta el nombre del riesgo incorporando en su redacción el nombre del el servicio asociado a este._x000a_Se relaciona el servicio &quot;Información general y orientación de Trámites y Servicios a la ciudadanía en los canales de atención de la RED CADE&quot; en la lista desplegable._x000a_Se ajusta la valoración por probabilidad antes de controles en cuanto a la ocurrencia del riesgo, dado que no se ha materializado en los últimos 4 años, así mismo, se ajusta la explicación de la valoración obtenida._x000a_Se ajusta la redacción de controles en cuanto a los centros de costo relacionados a los documentos_x000a_Se define la acción preventiva para evitar la materialización del riesgo."/>
    <m/>
    <m/>
    <m/>
    <m/>
    <m/>
    <m/>
    <m/>
    <m/>
    <m/>
    <m/>
    <m/>
    <m/>
    <m/>
    <m/>
    <m/>
    <m/>
    <m/>
    <m/>
    <m/>
    <m/>
    <m/>
    <m/>
    <m/>
    <m/>
    <m/>
    <m/>
    <m/>
    <m/>
    <m/>
    <m/>
    <m/>
    <m/>
    <m/>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Medir y analizar la calidad en la prestación del servicio en los canales de relacionamiento con la Ciudadanía de la administración distrital"/>
    <s v="-"/>
    <s v="-"/>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x v="1"/>
    <s v="Usuarios, productos y prácticas"/>
    <s v="Dirección Distrital de Calidad del Servicio "/>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misionales en el Sistema de Gestión de Calidad_x000a__x000a__x000a__x000a_"/>
    <s v="Sin asociación"/>
    <s v="No aplica"/>
    <s v="Muy baja (1)"/>
    <n v="0.2"/>
    <s v="Leve (1)"/>
    <s v="Menor (2)"/>
    <s v="Menor (2)"/>
    <s v="Leve (1)"/>
    <s v="Leve (1)"/>
    <s v="Leve (1)"/>
    <s v="Moderado (3)"/>
    <n v="0.6"/>
    <s v="Moderado"/>
    <s v="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
    <s v="- 1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se indica, en el mismo formato de evidencia de reunión, la conformidad a la operación y/o a las herramientas de seguimiento y evaluación. Tipo: Preventivo Implementación: Manual_x000a_- 2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De lo contrario, se indica, en la misma evidencia de reunión, la conformidad a la operación y/o a las herramientas de seguimiento y evaluación.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obierno abierto y relacionamiento con la Ciudadanía indica que el / la directora(a) Distrital de Calidad del Servicio, autorizado(a) por el / la Subsecretario(a) de Servicio a la Ciudadanía, cada vez que se identifique la materialización del riesgo repite el monitoreo y lo compara con el anterior Tipo: Correctivo Implementación: Manual._x000a_- 2 El mapa de riesgos del proceso de Gobierno abierto y relacionamiento con la Ciudadanía indica que el / la directora(a) Distrital de Calidad del Servicio, autorizado(a) por el / la Subsecretario(a) de Servicio a la Ciudadanía, cada vez que se identifique la materialización del riesgo informa al Operador Disciplinari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Moderado (3)"/>
    <n v="0.6"/>
    <s v="Moderado"/>
    <s v="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Sensibilizar a los servidores de la Dirección Distrital de Calidad del Servicio sobre los valores de integridad, con relación al servicio a la ciudadanía._x000a__x000a__x000a__x000a__x000a__x000a__x000a__x000a__x000a__x000a__x000a__x000a__x000a__x000a__x000a__x000a__x000a__x000a__x000a_"/>
    <s v="- Gestor de integridad de la Dirección Distrital de Calidad del Servicio._x000a__x000a__x000a__x000a__x000a__x000a__x000a__x000a__x000a__x000a__x000a__x000a__x000a__x000a__x000a__x000a__x000a__x000a__x000a_"/>
    <s v="-"/>
    <s v="-"/>
    <s v="01/03/2024_x000a__x000a__x000a__x000a__x000a__x000a__x000a__x000a__x000a__x000a__x000a__x000a__x000a__x000a__x000a__x000a__x000a__x000a__x000a_"/>
    <s v="31/10/2024_x000a__x000a__x000a__x000a__x000a__x000a__x000a__x000a__x000a__x000a__x000a__x000a__x000a__x000a__x000a__x000a__x000a__x000a__x000a_"/>
    <s v="-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_x000a_- Repetir el monitoreo y compararlo con el anterior_x000a_- Informar al Operador Disciplinario_x000a__x000a__x000a__x000a__x000a__x000a__x000a_- Actualizar el riesgo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 Dirección Distrital de Calidad del Servicio _x000a_- Director Distrital de Calidad del Servicio_x000a_- Director Distrital de Calidad del Servicio_x000a__x000a__x000a__x000a__x000a__x000a__x000a_- Dirección Distrital de Calidad del Servicio "/>
    <s v="-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_x000a_- Informe comparativo_x000a_- Informe remitido a la Oficina de Control Interno Disciplinario_x000a__x000a__x000a__x000a__x000a__x000a__x000a_- Riesg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ctualizado."/>
    <d v="2023-11-23T00:00:00"/>
    <s v="_x000a__x000a__x000a__x000a_Tratamiento del riesgo"/>
    <s v="Se define la acción preventiva para evitar la materialización del riesgo."/>
    <m/>
    <m/>
    <m/>
    <m/>
    <m/>
    <m/>
    <m/>
    <m/>
    <m/>
    <m/>
    <m/>
    <m/>
    <m/>
    <m/>
    <m/>
    <m/>
    <m/>
    <m/>
    <m/>
    <m/>
    <m/>
    <m/>
    <m/>
    <m/>
    <m/>
    <m/>
    <m/>
    <m/>
    <m/>
    <m/>
    <m/>
    <m/>
    <m/>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Administrar canales de relacionamiento con la ciudadanía"/>
    <s v="-"/>
    <s v="-"/>
    <s v="Posibilidad de afectación económica (o presupuestal) por información inconsistente en los cobros a las entidades, debido a errores (fallas o deficiencias) en la elaboración de facturas por el uso de los espacios de los CADE y SuperCADE"/>
    <x v="0"/>
    <s v="Ejecución y administración de procesos"/>
    <s v="Dirección del Sistema Distrital de Servicio a la Ciudadanía"/>
    <s v="- Dificultad en la articulación de actividades comunes a las dependencias._x000a_- Alta rotación de personal generando retrasos en la curva de aprendizaje._x000a_- Dificultades en la transferencia de conocimiento entre los servidores que se vinculan y retiran de la entidad._x000a_- Fallas de conectividad e interoperabilidad. _x000a__x000a__x000a__x000a__x000a__x000a__x000a_"/>
    <s v="- La información necesaria para el seguimiento a la gestión de las entidades participantes en la prestación de los servicios a la Ciudadanía, no es suficiente, clara, completa o de calidad._x000a__x000a__x000a__x000a__x000a__x000a__x000a__x000a__x000a_"/>
    <s v="- Pérdida de credibilidad y de confianza que dificulte el ejercicio de las funciones de la Secretaría General. _x000a_- Intervenciones o hallazgos por partes de entes de control u otro ente regulador, interno o externo._x000a_- Recursos que no ingresan, ingresan por menor o mayor valor a la Tesorería Distrital._x000a_- Incumplimiento de objetivos y metas institucionales.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de apoyo en el Sistema de Gestión de Calidad_x000a__x000a__x000a__x000a_"/>
    <s v="Sin asociación"/>
    <s v="No aplica"/>
    <s v="Baja (2)"/>
    <n v="0.4"/>
    <s v="Menor (2)"/>
    <s v="Menor (2)"/>
    <s v="Leve (1)"/>
    <s v="Leve (1)"/>
    <s v="Leve (1)"/>
    <s v="Leve (1)"/>
    <s v="Menor (2)"/>
    <n v="0.4"/>
    <s v="Moderado"/>
    <s v="El proceso estima que el riesgo se ubica en zona moderado, debido a que la frecuencia con la que se realizó la actividad clave asociada fue mensualmente durante el último año, y ante su materialización, podrían presentarse afectaciones menores financieramente y en imagen, así como leves en las demás categorías definidas. "/>
    <s v="- 1 El procedimiento &quot;Facturación y cobro por concepto de uso de espacios en los SUPERCADE y CADE&quot; 422000-PR-377 indica que el profesional de facturación asignado, autorizado(a) por el Director(a) del Sistema Distrital de Servicio a la Ciudadanía, mensualmente valida el reporte de ocupación de espacios en la RED CADE y las novedades en los convenios y contratos. La(s) fuente(s) de información utilizadas es(son) el correo de reporte de novedades en los convenios y contratos y el reporte mensual de ocupación de espacios. En caso de evidenciar observaciones, desviaciones o diferencias, solicita al profesional responsable de punto y al profesional jurídico asignado la corrección de la información suministrada, dejando como evidencia correo electrónico solicitando validación de las inconsistencias detectadas si existen. De lo contrario, se generan las facturas correspondientes. Tipo: Preventivo Implementación: Manual_x000a_- 2 El procedimiento &quot;Facturación y cobro por concepto de uso de espacios en los SUPERCADE y CADE&quot; 422000-PR-377 indica que el profesional de facturación asignado, autorizado(a) por el Director(a) del Sistema Distrital de Servicio a la Ciudadanía, mensualmente realiza seguimiento a la cartera respectiva en cuanto a la facturación realizada, determinando si existe o no mora en los pagos. La(s) fuente(s) de información utilizadas es(son) el reporte de facturación del sistema definido por la Secretaría Distrital de Hacienda. En caso de evidenciar observaciones, desviaciones o diferencias, lo relaciona en el Informe de Cartera y en el Informe Parcial de Supervisión desde el componente financiero, proyectando oficios dirigidos a la persona jurídica deudora, realizando o reiterando el cobro de las facturas pendientes de pago. De lo contrario, el mismo informe de cartera da cuenta del cumplimiento.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obierno Abierto y Relacionamiento con la Ciudadanía indica que Servidor(a) asignado , autorizado(a) por el (la) Director (a) del Sistema Distrital de Servicio a la Ciudadanía, cada vez que se identifique la materialización del riesgo realiza reinducción en el procedimiento de &quot;Facturación y cobro por concepto de uso de espacio en los SuperCADE y CADE&quot;.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0.16799999999999998"/>
    <s v="Menor (2)"/>
    <n v="0.30000000000000004"/>
    <s v="Bajo"/>
    <s v="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económica (o presupuestal) por información inconsistente en los cobros a las entidades, debido a errores (fallas o deficiencias) en la elaboración de facturas por el uso de los espacios de los CADE y SuperCADE en el informe de monitoreo a la Oficina Asesora de Planeación._x000a_- Realizar reinducción en el procedimiento de &quot;Facturación y cobro por concepto de uso de espacio en los SuperCADE y CADE&quot;_x000a__x000a__x000a__x000a__x000a__x000a__x000a__x000a_- Actualizar el riesgo Posibilidad de afectación económica (o presupuestal) por información inconsistente en los cobros a las entidades, debido a errores (fallas o deficiencias) en la elaboración de facturas por el uso de los espacios de los CADE y SuperCADE"/>
    <s v="- Dirección del Sistema Distrital de Servicio a la Ciudadanía_x000a_- Servidor(a) asignado por el (la) Director(a) del Sistema Distrital de Servicio a la Ciudadanía_x000a__x000a__x000a__x000a__x000a__x000a__x000a__x000a_- Dirección del Sistema Distrital de Servicio a la Ciudadanía"/>
    <s v="- Reporte de monitoreo indicando la materialización del riesgo de Posibilidad de afectación económica (o presupuestal) por información inconsistente en los cobros a las entidades, debido a errores (fallas o deficiencias) en la elaboración de facturas por el uso de los espacios de los CADE y SuperCADE_x000a_- Servidores(as) con reinducción en el procedimiento de Facturación y Cobro por concepto de uso de espacios en la RED CADE._x000a__x000a__x000a__x000a__x000a__x000a__x000a__x000a_- Riesgo de Posibilidad de afectación económica (o presupuestal) por información inconsistente en los cobros a las entidades, debido a errores (fallas o deficiencias) en la elaboración de facturas por el uso de los espacios de los CADE y SuperCADE, actualizado."/>
    <d v="2023-11-23T00:00:00"/>
    <s v="Identificación del riesgo_x000a_Análisis antes de controles_x000a__x000a__x000a_"/>
    <s v="Se ajustan las causas internas y externas._x000a_Se ajusta el análisis antes de controles, teniendo en cuenta el impacto de la materialización del riesgo en cuanto a la perspectiva “medidas de control interno o externo”."/>
    <m/>
    <m/>
    <m/>
    <m/>
    <m/>
    <m/>
    <m/>
    <m/>
    <m/>
    <m/>
    <m/>
    <m/>
    <m/>
    <m/>
    <m/>
    <m/>
    <m/>
    <m/>
    <m/>
    <m/>
    <m/>
    <m/>
    <m/>
    <m/>
    <m/>
    <m/>
    <m/>
    <m/>
    <m/>
    <m/>
    <m/>
    <m/>
    <m/>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Gestionar asesorías y formular e implementar proyectos en materia de transformación digital a entidades distritales_x000a_Fase:(propósito): Generar valor público para la ciudadanía, la Secretaria General y sus grupos de interés, mediante el uso y aprovechamiento estratégico de TIC)"/>
    <s v="-"/>
    <s v="-"/>
    <s v="Posibilidad de afectación reputacional por pérdida de credibilidad y confianza de las entidades, debido a decisiones erróneas o no acertadas por falta de conocimiento técnico del servidor que gestiona la asesoría técnica y/o formula e implementa los proyectos en materia de transformación digital para las entidades en el Distrito"/>
    <x v="0"/>
    <s v="Usuarios, productos y prácticas"/>
    <s v="Oficina de Alta Consejería Distrital de Tecnologías de Información y Comunicaciones –TIC"/>
    <s v="- Dificultad en la articulación de actividades comunes a las dependencias._x000a_- Alta rotación de personal generando retrasos en la curva de aprendizaje._x000a_- Desarticulación en espacios de relacionamiento con poca comunicación con los procesos de planeación e instancias de decisión._x000a_- Desconocimiento por parte de algunos funcionarios acerca de las funciones de la entidad y elementos de la plataforma estratégica._x000a__x000a__x000a__x000a__x000a__x000a_"/>
    <s v="- La información necesaria en relación con la normatividad nacional y distrital, para el seguimiento a la gestión de las entidades participantes en las estrategias para el relacionamiento con la Ciudadanía, no es suficiente, clara, completa o de calidad._x000a_- Conocimiento parcial del propósito, funcionamiento y productos y servicios del proceso por parte del usuario final_x000a_- Manifestaciones que generan alteraciones en el orden público, en las cuales se vean afectada la gestión propia de la Secretaría General._x000a_- Presiones o motivaciones de los ciudadanos que incitan al servidor público a realizar conductas contrarias al deber ser._x000a__x000a__x000a__x000a__x000a__x000a_"/>
    <s v="- Perdida de credibilidad entidades y usuarios_x000a_- Reprocesos en el desarrollo de los proyectos y/o asesorías_x000a_- Incumplimiento metas (Plan de desarrollo, proyecto de inversión) y objetivos institucionales_x000a__x000a__x000a__x000a__x000a__x000a__x000a_"/>
    <s v="5. Fortalecer la prestación del servicio a la ciudadanía con oportunidad, eficiencia y transparencia, a través del uso de la tecnología y la cualificación de los servidores."/>
    <s v="- Proyectos (ATIC)_x000a_- Asesoría técnica a entidades distritales_x000a_"/>
    <s v="- Procesos misionales y estratégicos misionales en el Sistema de Gestión de Calidad_x000a__x000a__x000a__x000a_"/>
    <s v="9. Industria, innovación e infraestructura"/>
    <s v="7872 Transformación digital y gestión TIC"/>
    <s v="Baja (2)"/>
    <n v="0.4"/>
    <s v="Leve (1)"/>
    <s v="Menor (2)"/>
    <s v="Leve (1)"/>
    <s v="Menor (2)"/>
    <s v="Menor (2)"/>
    <s v="Menor (2)"/>
    <s v="Menor (2)"/>
    <n v="0.4"/>
    <s v="Moderado"/>
    <s v="El proceso estima que el riesgo se ubica en una zona moderada, debido a que la frecuencia con la que se realizó la actividad clave asociada al riesgo durante el último año fue (12) veces, frente a su materialización podrían presentarse efectos menores para el proceso. "/>
    <s v="- 1 El procedimiento 1210200-PR-306 &quot;Asesoría Técnica o Formulación y Ejecución de Proyectos en el Distrito Capital (PC #1)” indica que el Profesional asignado, autorizado(a) por el Jefe de Oficina Alta Consejería Distrital de TIC, cada vez que identifica la necesidad de realizar una asesoría técnica o proyecto en materia TIC verifica que este enmarcado en los siguientes aspectos: 1.Políticas Públicas 2. Normatividad Nacional. 3.Directrices y lineamientos. 4.Funciones de la Alta Consejería Distrital de TIC. La(s) fuente(s) de información utilizadas es(son) el procedimiento y la Identificación Asesoría Técnica/Proyecto 4130000-FT- 1160. En caso de evidenciar observaciones, desviaciones o diferencias, en la identificación de la necesidad de una asesoría técnica y/o Proyecto en materia TIC, se remitirá memorando o correo electrónico con respuesta negativa . De lo contrario, se gestiona la asesoría técnica o se formula el perfil del proyecto, queda como evidencia identificación de la necesidad 4130000-FT-1160. Tipo: Preventivo Implementación: Manual_x000a_- 2 El procedimiento 1210200-PR-306 &quot;Asesoría Técnica o Formulación y Ejecución de Proyectos en el Distrito Capital (PC # 3)” indica que Asesor de Despacho, autorizado(a) por el jefe de la oficina Alta Consejería Distrital de TIC, cada vez que se identifique la gestión de una asesoría a través del formato 4130000-FT-1016 verifica el alcance, las actividades desarrolladas durante la asesoría Técnica. La(s) fuente(s) de información utilizadas es(son) el procedimiento y Asesoría Técnica 4130000-FT-1016. En caso de evidenciar observaciones, desviaciones o diferencias, el asesor hará las recomendaciones de mejora para tener en cuenta en las próximas prestaciones de asesorías técnicas. De lo contrario, queda a conformidad la ejecución de la Asesoría y queda como evidencia el formato 4130000-FT-1016. Tipo: Detectivo Implementación: Manual_x000a_- 3 El procedimiento 1210200-PR-306 &quot;Asesoría Técnica o Formulación y Ejecución de Proyectos en el Distrito Capital (PC #5)” indica que el Asesor de Despacho, autorizado(a) por el Jefe de Oficina Alta Consejería TIC y El Jefe de Oficina Alta Consejería Distrital de TIC autorizado por el manual de funciones, cada vez que se elabore el perfil del Proyecto revisan el formato 4130000- FT-1017 verificando que se cumpla con lo establecido en las condiciones generales del procedimiento. La(s) fuente(s) de información utilizadas es(son) el procedimiento y el perfil del proyecto 4130000-FT-1017. En caso de evidenciar observaciones, desviaciones o diferencias, el Asesor de Despacho registra en el control de revisión del documento, para que se hagan los respectivos ajustes. De lo contrario, el jefe de la Oficina Alta Consejería Distrital de TIC firma en señal de aprobación y queda como evidencia el perfil del proyecto. Tipo: Detectivo Implementación: Manual_x000a_- 4 El procedimiento 1210200-PR-306 &quot;Asesoría Técnica o Formulación y Ejecución de Proyectos en el Distrito Capital (PC #7)” indica que el Asesor de Despacho, autorizado(a) por el jefe de la oficina Alta Consejería Distrital de TIC, cada vez que se formule o actualice el proyecto revisa el formato 4130000-FT-1161 verificando que cumpla con lo establecido en las condiciones generales de este procedimiento. La(s) fuente(s) de información utilizadas es(son) el procedimiento y Formulación Proyecto 4130000-FT-1161. En caso de evidenciar observaciones, desviaciones o diferencias, se realizará la devolución del documento a través de correo electrónico para que se hagan los respectivos ajustes. De lo contrario, El jefe de la Alta Consejería Distrital TIC firma en señal de aprobación y queda como evidencia el formato 4130000-FT-1161. Tipo: Preven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Detectivo_x000a_- Preventivo_x000a__x000a__x000a__x000a__x000a__x000a__x000a__x000a__x000a__x000a__x000a__x000a__x000a__x000a__x000a__x000a_"/>
    <s v="25%_x000a_15%_x000a_15%_x000a_2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30%_x000a_40%_x000a__x000a__x000a__x000a__x000a__x000a__x000a__x000a__x000a__x000a__x000a__x000a__x000a__x000a__x000a__x000a_"/>
    <s v="- 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analiza los errores que se evidenciaron en la definición de la asesoría y la formulación del proyecto Tipo: Correctivo Implementación: Manual_x000a_- 2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se reformula el proyecto y se pasa para su revisión y aprobación.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7.0559999999999984E-2"/>
    <s v="Menor (2)"/>
    <n v="0.22500000000000003"/>
    <s v="Bajo"/>
    <s v="El proceso estima que el riesgo se ubica en una zona baja, debido a que los controles establecidos son los adecuados y la calificación de los criterios es satisfactoria, ubicando el riesgo en la escala de probabilidad mas baja, y ante su materialización, podrían disminuirse los efectos, aplicando las acciones de contingencia. "/>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pérdida de credibilidad y confianza de las entidades, debido a decisiones erróneas o no acertadas por falta de conocimiento técnico del servidor que gestiona la asesoría técnica y/o formula e implementa los proyectos en materia de transformación digital para las entidades en el Distrito en el informe de monitoreo a la Oficina Asesora de Planeación._x000a_- Analizar los errores que se evidenciaron en la definición de la asesoría y formulación del proyecto_x000a_- Se reformula el proyecto  y se pasa para su revisión y aprobación_x000a__x000a__x000a__x000a__x000a__x000a__x000a_- Actualizar el riesgo Posibilidad de afectación reputacional por pérdida de credibilidad y confianza de las entidades, debido a decisiones erróneas o no acertadas por falta de conocimiento técnico del servidor que gestiona la asesoría técnica y/o formula e implementa los proyectos en materia de transformación digital para las entidades en el Distrito"/>
    <s v="- Oficina de Alta Consejería Distrital de Tecnologías de Información y Comunicaciones –TIC_x000a_- Jefe de Oficina Alta Consejería Distrital de Tecnologías de la Información y las Comunicaciones -TIC-_x000a_- Jefe de Oficina Alta Consejería Distrital de Tecnologías de la Información y las Comunicaciones -TIC-_x000a__x000a__x000a__x000a__x000a__x000a__x000a_- Oficina de Alta Consejería Distrital de Tecnologías de Información y Comunicaciones –TIC"/>
    <s v="- Reporte de monitoreo indicando la materialización del riesgo de Posibilidad de afectación reputacional por pérdida de credibilidad y confianza de las entidades, debido a decisiones erróneas o no acertadas por falta de conocimiento técnico del servidor que gestiona la asesoría técnica y/o formula e implementa los proyectos en materia de transformación digital para las entidades en el Distrito_x000a_- Documento de análisis de errores _x000a_- Proyecto reformulado_x000a__x000a__x000a__x000a__x000a__x000a__x000a_- Riesgo de Posibilidad de afectación reputacional por pérdida de credibilidad y confianza de las entidades, debido a decisiones erróneas o no acertadas por falta de conocimiento técnico del servidor que gestiona la asesoría técnica y/o formula e implementa los proyectos en materia de transformación digital para las entidades en el Distrito, actualizado."/>
    <d v="2023-11-23T00:00:00"/>
    <s v="Identificación del riesgo_x000a_Análisis antes de controles_x000a__x000a__x000a_"/>
    <s v="Se ajusta el nombre en cuanto a redacción._x000a_Se relacionan los servicios &quot;Asesoría técnica a entidades distritales y Proyectos&quot; asociados al riesgo._x000a_Se ajusta la explicación de la valoración obtenida antes de controles."/>
    <m/>
    <m/>
    <m/>
    <m/>
    <m/>
    <m/>
    <m/>
    <m/>
    <m/>
    <m/>
    <m/>
    <m/>
    <m/>
    <m/>
    <m/>
    <m/>
    <m/>
    <m/>
    <m/>
    <m/>
    <m/>
    <m/>
    <m/>
    <m/>
    <m/>
    <m/>
    <m/>
    <m/>
    <m/>
    <m/>
    <m/>
    <m/>
    <m/>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Gestionar asesorías y formular e implementar proyectos en materia de transformación digital_x000a_Fase: (actividad): Incorporar los principios de diseño de servicios de la política de gobierno digital priorizados por la Alta Consejería Distrital de TIC _x000a_-Implementar el ciclo de la formulación para una política pública de Bogotá territorio Inteligente; bajo los lineamientos del CONPES_x000a_-Acompañar el diseño de las agendas de transformación digital _x000a_-Hacer seguimiento a las agendas de transformación Digital)"/>
    <s v="-"/>
    <s v="-"/>
    <s v="Posibilidad de afectación reputacional por perdida de credibilidad y confianza de las entidades distritales y la ciudadanía, debido a incumplimiento de compromisos en la gestión de asesorías técnicas en materia TIC y formulación e implementación de proyectos de transformación digital"/>
    <x v="0"/>
    <s v="Usuarios, productos y prácticas"/>
    <s v="Oficina de Alta Consejería Distrital de Tecnologías de Información y Comunicaciones –TIC"/>
    <s v="- Dificultad en la articulación de actividades comunes a las dependencias._x000a_- Alta rotación de personal generando retrasos en la curva de aprendizaje._x000a_- Desconocimiento por parte de algunos funcionarios acerca de las funciones de la entidad y elementos de la plataforma estratégica._x000a_- Desarticulación en espacios de relacionamiento con poca comunicación con los procesos de planeación e instancias de decisión._x000a__x000a__x000a__x000a__x000a__x000a_"/>
    <s v="- La información necesaria en relación con la normatividad nacional y distrital, para el seguimiento a la gestión de las entidades participantes en las estrategias para el relacionamiento con la Ciudadanía, no es suficiente, clara, completa o de calidad._x000a_- Conocimiento parcial del propósito, funcionamiento y productos y servicios del proceso por parte del usuario final_x000a_- Manifestaciones que generan alteraciones en el orden público, en las cuales se vean afectada la gestión propia de la Secretaría General._x000a_- Presiones o motivaciones de los ciudadanos que incitan al servidor público a realizar conductas contrarias al deber ser._x000a__x000a__x000a__x000a__x000a__x000a_"/>
    <s v="- Perdida de credibilidad entidades y usuarios_x000a_- Reprocesos en el desarrollo de los proyectos y/o asesorías_x000a_- Incumplimiento metas (Plan de desarrollo, proyecto de inversión) y objetivos institucionales_x000a__x000a__x000a__x000a__x000a__x000a__x000a_"/>
    <s v="5. Fortalecer la prestación del servicio a la ciudadanía con oportunidad, eficiencia y transparencia, a través del uso de la tecnología y la cualificación de los servidores."/>
    <s v="- Proyectos (ATIC)_x000a_- Asesoría técnica a entidades distritales_x000a_"/>
    <s v="- Procesos misionales y estratégicos misionales en el Sistema de Gestión de Calidad_x000a__x000a__x000a__x000a_"/>
    <s v="9. Industria, innovación e infraestructura"/>
    <s v="7872 Transformación digital y gestión TIC"/>
    <s v="Baja (2)"/>
    <n v="0.4"/>
    <s v="Leve (1)"/>
    <s v="Menor (2)"/>
    <s v="Leve (1)"/>
    <s v="Menor (2)"/>
    <s v="Menor (2)"/>
    <s v="Menor (2)"/>
    <s v="Menor (2)"/>
    <n v="0.4"/>
    <s v="Moderado"/>
    <s v="El proceso estima que el riesgo se ubica en una zona moderado, debido a que la frecuencia con la que se realizó la actividad clave asociada al riesgo durante el último año fue (12) veces, sin embargo, ante su materialización podrían presentarse efectos significativos en la imagen de la Entidad a nivel local."/>
    <s v="- 1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Detectivo Implementación: Manual_x000a_- 2  El procedimiento 1210200-PR-306 &quot;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Preventivo Implementación: Manual_x000a_- 3 El procedimiento 1210200-PR-306 &quot;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 De lo contrario, el asesor remite por correo electrónico al jefe de oficina de la Alta Consejería Distrital de TIC quien en señal de aprobación firma el formato de Informe parcial/Final del proyecto 4130000-FT-1159 Queda como evidencia Informe parcial/Final del proyecto 4130000-FT-1159, Correo electrónico/solicitud aprobación del informe, Correo electrónico/ajustes informe parcial o final del proyecto.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Detectivo_x000a_- Preventivo_x000a_- Detectivo_x000a__x000a__x000a__x000a__x000a__x000a__x000a__x000a__x000a__x000a__x000a__x000a__x000a__x000a__x000a__x000a__x000a_"/>
    <s v="1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30%_x000a_40%_x000a_30%_x000a__x000a__x000a__x000a__x000a__x000a__x000a__x000a__x000a__x000a__x000a__x000a__x000a__x000a__x000a__x000a__x000a_"/>
    <s v="- 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identifica las causas de incumplimiento en la ejecución de un proyecto. Tipo: Correctivo Implementación: Manual_x000a_- 2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ajusta el plan de trabajo con los tiempos en que se cumplirá el proyect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1760000000000001"/>
    <s v="Menor (2)"/>
    <n v="0.22500000000000003"/>
    <s v="Bajo"/>
    <s v="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_x0009__x0009__x0009__x0009__x0009__x0009_"/>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perdida de credibilidad y confianza de las entidades distritales y la ciudadanía, debido a incumplimiento de compromisos en la gestión de asesorías técnicas en materia TIC y formulación e implementación de proyectos de transformación digital en el informe de monitoreo a la Oficina Asesora de Planeación._x000a_- Identificar las causas de porque se incumplió  la ejecución de un proyecto_x000a_- Ajustar el plan de trabajo con los tiempos en que se cumplirá el proyecto_x000a__x000a__x000a__x000a__x000a__x000a__x000a_- Actualizar el riesgo Posibilidad de afectación reputacional por perdida de credibilidad y confianza de las entidades distritales y la ciudadanía, debido a incumplimiento de compromisos en la gestión de asesorías técnicas en materia TIC y formulación e implementación de proyectos de transformación digital"/>
    <s v="- Oficina de Alta Consejería Distrital de Tecnologías de Información y Comunicaciones –TIC_x000a_- Jefe Oficina de la Alta Consejería Distrital de TIC, Asesora de despacho, profesional especializado_x000a_- Jefe Oficina de la Alta Consejería Distrital de TIC, Asesora de despacho, profesional especializado_x000a__x000a__x000a__x000a__x000a__x000a__x000a_- Oficina de Alta Consejería Distrital de Tecnologías de Información y Comunicaciones –TIC"/>
    <s v="- Reporte de monitoreo indicando la materialización del riesgo de Posibilidad de afectación reputacional por perdida de credibilidad y confianza de las entidades distritales y la ciudadanía, debido a incumplimiento de compromisos en la gestión de asesorías técnicas en materia TIC y formulación e implementación de proyectos de transformación digital_x000a_- Causas de incumplimiento identificadas_x000a_- Plan de trabajo actualizado _x000a__x000a__x000a__x000a__x000a__x000a__x000a_- Riesgo de Posibilidad de afectación reputacional por perdida de credibilidad y confianza de las entidades distritales y la ciudadanía, debido a incumplimiento de compromisos en la gestión de asesorías técnicas en materia TIC y formulación e implementación de proyectos de transformación digital, actualizado."/>
    <d v="2023-11-23T00:00:00"/>
    <s v="Identificación del riesgo_x000a_Análisis antes de controles_x000a__x000a_Evaluación de controles_x000a_"/>
    <s v="Se ajusta el nombre en cuanto a redacción._x000a_Se relacionan los servicios &quot;Asesoría técnica a entidades distritales y Proyectos&quot; asociados al riesgo._x000a_Se ajusta la valoración de la perspectiva del impacto antes de controles en lo referente a &quot;cumplimiento&quot;._x000a_Se ajusta la redacción de la valoración obtenida después de controles."/>
    <m/>
    <m/>
    <m/>
    <m/>
    <m/>
    <m/>
    <m/>
    <m/>
    <m/>
    <m/>
    <m/>
    <m/>
    <m/>
    <m/>
    <m/>
    <m/>
    <m/>
    <m/>
    <m/>
    <m/>
    <m/>
    <m/>
    <m/>
    <m/>
    <m/>
    <m/>
    <m/>
    <m/>
    <m/>
    <m/>
    <m/>
    <m/>
    <m/>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Gestionar asesorías y formular e implementar proyectos en materia de transformación digital"/>
    <s v="-"/>
    <s v="-"/>
    <s v="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x v="1"/>
    <s v="Fraude interno"/>
    <s v="Oficina de Alta Consejería Distrital de Tecnologías de Información y Comunicaciones –TIC"/>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Pérdidas financieras por mala utilización de recursos en los Proyectos_x000a_- Investigaciones disciplinarias._x000a_- Pérdida credibilidad por parte de la entidades interesadas._x000a_- Desviaciones en los Objetivos, el Alcance y el Cronograma del Proyecto._x000a__x000a__x000a__x000a__x000a__x000a_"/>
    <s v="5. Fortalecer la prestación del servicio a la ciudadanía con oportunidad, eficiencia y transparencia, a través del uso de la tecnología y la cualificación de los servidores."/>
    <s v="- Proyectos (ATIC)_x000a_- Asesoría técnica a entidades distritales_x000a_"/>
    <s v="- Ningún otro proceso en el Sistema de Gestión de Calidad_x000a__x000a__x000a__x000a_"/>
    <s v="Sin asociación"/>
    <s v="No aplica"/>
    <s v="Muy baja (1)"/>
    <n v="0.2"/>
    <s v="Leve (1)"/>
    <s v="Menor (2)"/>
    <s v="Leve (1)"/>
    <s v="Menor (2)"/>
    <s v="Leve (1)"/>
    <s v="Leve (1)"/>
    <s v="Catastrófico (5)"/>
    <n v="1"/>
    <s v="Extremo"/>
    <s v="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
    <s v="- 1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Detectivo Implementación: Manual_x000a_- 2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Preventivo Implementación: Manual_x000a_- 3  El procedimiento 1210200-PR-306 “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Informe parcial/final del proyecto” y el correo electrónico Queda como evidencia Informe parcial/Final del proyecto 4130000-FT-1159 Correo electrónico/solicitud aprobación del informe, Correo electrónico/ajustes informe parcial o final del proyecto. Tipo: Preven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Detectivo_x000a_- Preventivo_x000a_- Preventivo_x000a__x000a__x000a__x000a__x000a__x000a__x000a__x000a__x000a__x000a__x000a__x000a__x000a__x000a__x000a__x000a__x000a_"/>
    <s v="15%_x000a_25%_x000a_2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30%_x000a_40%_x000a_40%_x000a__x000a__x000a__x000a__x000a__x000a__x000a__x000a__x000a__x000a__x000a__x000a__x000a__x000a__x000a__x000a__x000a_"/>
    <s v="- 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asignar la asesoría a un nuevo profesional para continuar con la prestación del servicio de asesoría técnica en materia TIC. Tipo: Correctivo Implementación: Manual_x000a_- 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tomar la asesoría realizando los ajustes pertinentes a los documentos relacionados con la  asesoría Técnica en materia TIC.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04E-2"/>
    <s v="Catastrófico (5)"/>
    <n v="1"/>
    <s v="Extremo"/>
    <s v="El proceso estima que el riesgo se ubica en una zona extrema, aunque los controles establecidos son los adecuados y la calificación de los criterios es satisfactoria, el impacto no disminuye por ser un riesgo de corrupción. Ante su materialización se aplicarían las acciones de contingencia establecida."/>
    <s v="Reducir"/>
    <s v="- Sensibilizar cuatrimestralmente al equipo de la Alta Consejería Distrital de TIC sobre los valores de integridad_x000a__x000a__x000a__x000a__x000a__x000a__x000a__x000a__x000a__x000a__x000a__x000a__x000a__x000a__x000a__x000a__x000a__x000a__x000a_"/>
    <s v="- Profesionales responsables de riesgos de la ACDTIC y Gestor de integridad_x000a__x000a__x000a__x000a__x000a__x000a__x000a__x000a__x000a__x000a__x000a__x000a__x000a__x000a__x000a__x000a__x000a__x000a__x000a_"/>
    <s v="-"/>
    <s v="-"/>
    <s v="01/03/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l operador disciplinario, y a la Oficina Asesora de Planeación en el informe de monitoreo en caso que tenga fallo._x000a_- Reasignar la asesoría a un nuevo profesional para continuar con la prestación del servicio de asesoría técnica en materia TIC_x000a_- Retomar la asesoría realizando los ajustes pertinentes a los documentos relacionados con la  asesoría Técnica en materia TIC_x000a__x000a__x000a__x000a__x000a__x000a__x000a_- Actualizar el riesgo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s v="- Oficina de Alta Consejería Distrital de Tecnologías de Información y Comunicaciones –TIC_x000a_- Jefe Oficina de la Alta Consejería Distrital de TIC_x000a_- Jefe Oficina de la Alta Consejería Distrital de TIC_x000a__x000a__x000a__x000a__x000a__x000a__x000a_- Oficina de Alta Consejería Distrital de Tecnologías de Información y Comunicaciones –TIC"/>
    <s v="- Notificación realizada del presunto hech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l operador disciplinario, y reporte de monitoreo a la Oficina Asesora de Planeación en caso que el riesgo tenga fallo definitivo._x000a_- Formato de asesoría técnica actualizado _x000a_- Documentos ajustados relacionados con la asesoría técnica en materia TIC_x000a__x000a__x000a__x000a__x000a__x000a__x000a_- Riesg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ctualizado."/>
    <d v="2023-11-23T00:00:00"/>
    <s v="Identificación del riesgo_x000a_Análisis antes de controles_x000a__x000a__x000a_Tratamiento del riesgo"/>
    <s v="Se ajusta el nombre en cuanto a redacción._x000a_Se relacionan los servicios &quot;Asesoría técnica a entidades distritales y Proyectos&quot; asociados al riesgo._x000a_Se ajusta la redacción de la explicación de la valoración obtenida después de controles, para dar mayor claridad._x000a_Se define la acción preventiva para evitar la materialización del riesgo._x000a_Se ajustan los controles correctivos en coherencia con el ajuste efectuado en las acciones de contingencia del riesgo._x000a_Se ajustan las acciones de contingencia."/>
    <m/>
    <m/>
    <m/>
    <m/>
    <m/>
    <m/>
    <m/>
    <m/>
    <m/>
    <m/>
    <m/>
    <m/>
    <m/>
    <m/>
    <m/>
    <m/>
    <m/>
    <m/>
    <m/>
    <m/>
    <m/>
    <m/>
    <m/>
    <m/>
    <m/>
    <m/>
    <m/>
    <m/>
    <m/>
    <m/>
    <m/>
    <m/>
    <m/>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 Formular, implementar y realizar seguimiento a las estrategias, lineamientos y proyectos en materia gobierno abierto y la transformación digital_x000a_(Fase: Actividad) Desarrollar el modelo de Gobierno Abierto con articulación y coordinación interinstitucional."/>
    <s v="-"/>
    <s v="-"/>
    <s v="Posibilidad de afectación reputacional por resultados no satisfactorios en el avance de la implementación del modelo de Gobierno Abierto de Bogotá en las entidades distritales, debido a errores (fallas o deficiencias) en el seguimiento a los avances y estrategias del modelo de Gobierno abierto en los diferentes sectores y entidades del Distrito."/>
    <x v="0"/>
    <s v="Ejecución y administración de procesos"/>
    <s v="Oficina Asesora de Planeación"/>
    <s v="- Insuficiencia de estrategias institucionales para ejercer la democracia digital, el control social y el aprovechamiento de información pública, en el marco de la transparencia, la colaboración y la participación._x000a_- Desarticulación en espacios de relacionamiento con poca comunicación con los procesos de planeación e instancias de decisión._x000a__x000a__x000a__x000a__x000a__x000a__x000a__x000a_"/>
    <s v="- Pérdida de credibilidad y de confianza que dificulte la ejecución de las políticas, programas y proyectos de la Secretaría General._x000a_- Dificultades en la coordinación entre las administraciones locales, distritales y nacionales para la prestación de servicios o ejecución de programas._x000a_- Insuficiencia de recursos para el logro de las metas u objetivos propuestos._x000a__x000a__x000a__x000a__x000a__x000a__x000a_"/>
    <s v="- Incumplimiento en las metas y objetivos institucionales en la implementación del modelo de gobierno abierto._x000a_- Detrimento patrimonial por incumplimiento en la ejecución presupuestal._x000a_- Pérdida de imagen institucional en el orden nacional o distrital_x000a_- Hallazgos o sanciones disciplinaria, legales y administrativas._x000a_- Perdida de la confianza ciudadana en la administración distrital._x000a__x000a__x000a__x000a__x000a_"/>
    <s v="2.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
    <s v="- -- Ningún trámite y/o procedimiento administrativo_x000a__x000a_"/>
    <s v="- Ningún otro proceso en el Sistema de Gestión de Calidad_x000a__x000a__x000a__x000a_"/>
    <s v="16. Paz, justicia e instituciones sólidas"/>
    <s v="7869 Implementación del modelo de gobierno abierto, accesible e incluyente de Bogotá"/>
    <s v="Baja (2)"/>
    <n v="0.4"/>
    <s v="Leve (1)"/>
    <s v="Moderado (3)"/>
    <s v="Leve (1)"/>
    <s v="Leve (1)"/>
    <s v="Moderado (3)"/>
    <s v="Moderado (3)"/>
    <s v="Moderado (3)"/>
    <n v="0.6"/>
    <s v="Moderado"/>
    <s v="El proceso estima que el riesgo se ubica en una zona moderada, debido a que la frecuencia con la que se realizó la actividad clave asociada al riesgo fue cinco (5) veces en el último año, sin embargo, ante su materialización podrían presentarse afectaciones para el proceso en cuanto a imagen, información y cumplimiento."/>
    <s v="- 1 El procedimiento Formulación y seguimiento al Plan de Acción General de Gobierno Abierto de Bogotá 4202000-PR-101 indica que el Profesional del proyecto de inversión 7869 “implementación del modelo de gobierno abierto, accesible e incluyente de Bogotá”, autorizado(a) por el Asesor del despacho asignado al proyecto de inversión 7869 “implementación del modelo de gobierno abierto, accesible e incluyente de Bogotá”, una vez recibida la programación de las acciones y compromisos del Plan de Acción General del Gobierno Abierto de Bogotá PAGAB de cada entidad, revisa que los indicadores y la programación corresponda con las directrices normativas y lo establecido en la Guía orientadora para la programación y reprogramación del plan de acción general de gobierno abierto 4202000-GS-112. La(s) fuente(s) de información utilizadas es(son) la programación remitida por las entidades. En caso de evidenciar observaciones, desviaciones o diferencias, se envía correo electrónico con la retroalimentación solicitando los ajustes pertinentes de la programación y en caso de que una entidad lo requiera, se realizan mesas de trabajo para acompañar y culminar el ejercicio de programación. De lo contrario, se envía correo electrónico con la retroalimentación para confirmar la programación de la entidad distrital. Tipo: Preventivo Implementación: Manual_x000a_- 2 El procedimiento Formulación y seguimiento al Plan de Acción General de Gobierno Abierto de Bogotá 4202000-PR-101 indica que el Profesional del proyecto de inversión 7869 “implementación del modelo de gobierno abierto, accesible e incluyente de Bogotá”, autorizado(a) por el Asesor del despacho asignado al proyecto de inversión 7869 “implementación del modelo de gobierno abierto, accesible e incluyente de Bogotá”, trimestralmente revisa que la información del reporte al seguimiento del Plan de Acción General del Gobierno Abierto de Bogotá PAGAB cumpla con la programación y que los soportes correspondan con la información reportada y con los estándares mínimos de calidad. La(s) fuente(s) de información utilizadas es(son) el reporte trimestral remitido por la entidad y el Plan de Acción General de Gobierno Abierto de Bogotá -PAGAB. En caso de evidenciar observaciones, desviaciones o diferencias, se envía correo electrónico con la retroalimentación solicitando los ajustes pertinentes al seguimiento, en caso de que una entidad lo requiera, se realizan mesas de trabajo para acompañar y culminar el ejercicio de seguimiento. De lo contrario, se envía correo electrónico indicando la conformidad del reporte.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obierno abierto y relacionamiento con la Ciudadanía indica que el Gerente del Proyecto, autorizado(a) por Resolución 200 de 16 de junio de 2020, cada vez que se materialice el riesgo verifica el seguimiento con la entidad distrital asociada. Tipo: Correctivo Implementación: Manual_x000a_- 2 El mapa de riesgos del proceso de Gobierno abierto y relacionamiento con la Ciudadanía indica que el Gerente del Proyecto, autorizado(a) por Resolución 200 de 16 de junio de 2020, cada vez que se materialice el riesgo solicita ajustes o precisiones a la información. Tipo: Correctivo Implementación: Manual_x000a_- 3 El mapa de riesgos del proceso de Gobierno abierto y relacionamiento con la Ciudadanía indica que el Gerente del Proyecto, autorizado(a) por Resolución 200 de 16 de junio de 2020, cada vez que se materialice el riesgo verifica que se realizaron los ajustes de modificación del seguimiento.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0.16799999999999998"/>
    <s v="Menor (2)"/>
    <n v="0.25312499999999999"/>
    <s v="Bajo"/>
    <s v="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resultados no satisfactorios en el avance de la implementación del modelo de Gobierno Abierto de Bogotá en las entidades distritales, debido a errores (fallas o deficiencias) en el seguimiento a los avances y estrategias del modelo de Gobierno abierto en los diferentes sectores y entidades del Distrito. en el informe de monitoreo a la Oficina Asesora de Planeación._x000a_- Verificar el seguimiento con la entidad distrital asociada_x000a_- Solicitar ajustes o precisiones a la información _x000a_- Verificar que se realizaron los ajustes de modificación del seguimiento_x000a__x000a__x000a__x000a__x000a__x000a_- Actualizar el riesgo Posibilidad de afectación reputacional por resultados no satisfactorios en el avance de la implementación del modelo de Gobierno Abierto de Bogotá en las entidades distritales, debido a errores (fallas o deficiencias) en el seguimiento a los avances y estrategias del modelo de Gobierno abierto en los diferentes sectores y entidades del Distrito."/>
    <s v="- Oficina Asesora de Planeación_x000a_- Gerente del Proyecto   _x000a_- Gerente del Proyecto   _x000a_- Gerente del Proyecto   _x000a__x000a__x000a__x000a__x000a__x000a_- Oficina Asesora de Planeación"/>
    <s v="- Reporte de monitoreo indicando la materialización del riesgo de Posibilidad de afectación reputacional por resultados no satisfactorios en el avance de la implementación del modelo de Gobierno Abierto de Bogotá en las entidades distritales, debido a errores (fallas o deficiencias) en el seguimiento a los avances y estrategias del modelo de Gobierno abierto en los diferentes sectores y entidades del Distrito._x000a_- Acta con los compromisos adquiridos._x000a_- Correo electrónico solicitando ajustes o precisiones a la información remitida_x000a_- Documento de informe de seguimiento al modelo ajustado_x000a__x000a__x000a__x000a__x000a__x000a_- Riesgo de Posibilidad de afectación reputacional por resultados no satisfactorios en el avance de la implementación del modelo de Gobierno Abierto de Bogotá en las entidades distritales, debido a errores (fallas o deficiencias) en el seguimiento a los avances y estrategias del modelo de Gobierno abierto en los diferentes sectores y entidades del Distrito., actualizado."/>
    <d v="2023-11-23T00:00:00"/>
    <s v="Identificación del riesgo_x000a_Análisis antes de controles_x000a_Establecimiento de controles_x000a_Evaluación de controles_x000a_Tratamiento del riesgo"/>
    <s v="Se ajusta el nombre del riesgo_x000a_Se ajusta la calificación de la probabilidad y las perspectivas de impacto._x000a_Se ajusta la explicación de la valoración obtenida antes de controles._x000a_Se ajustan los controles preventivos y detectivos, se incorporan los controles definidos en el procedimiento Formulación y seguimiento al Plan de Acción General de Gobierno Abierto de Bogotá (4202000-PR-101)._x000a_Se ajustan los controles correctivos acorde con las acciones de contingencia definidas._x000a_Se ajusta la explicación de la valoración obtenida después de controles._x000a_Se cambia la opción de manejo del riesgo a “Aceptar”._x000a_Se ajustan las acciones de contingencia frente a la materialización del riesgo."/>
    <m/>
    <m/>
    <m/>
    <m/>
    <m/>
    <m/>
    <m/>
    <m/>
    <m/>
    <m/>
    <m/>
    <m/>
    <m/>
    <m/>
    <m/>
    <m/>
    <m/>
    <m/>
    <m/>
    <m/>
    <m/>
    <m/>
    <m/>
    <m/>
    <m/>
    <m/>
    <m/>
    <m/>
    <m/>
    <m/>
    <m/>
    <m/>
    <m/>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Formular, implementar y realizar seguimiento a las estrategias, lineamientos y proyectos en materia gobierno abierto y la transformación digital_x000a_(Propósito): Implementar un modelo de Gobierno Abierto de Bogotá que promueva una relación democrática, incluyente, accesible y transparente con la ciudadanía."/>
    <s v="-"/>
    <s v="-"/>
    <s v="Posibilidad de afectación reputacional por no lograr fortalecer la administración y la gestión pública distrital a través del modelo de Gobierno Abierto, debido a errores (fallas o deficiencias) en el acompañamiento y asesoramiento metodológico a las entidades distritales con el fin de garantizar la correcta implementación del modelo de gobierno abierto."/>
    <x v="0"/>
    <s v="Ejecución y administración de procesos"/>
    <s v="Oficina Asesora de Planeación"/>
    <s v="- Insuficiencia de estrategias institucionales para ejercer la democracia digital, el control social y el aprovechamiento de información pública, en el marco de la transparencia, la colaboración y la participación._x000a_- Descentralización de la información distrital relacionada con los pilares de gobierno abierto._x000a__x000a__x000a__x000a__x000a__x000a__x000a__x000a_"/>
    <s v="- Dificultades en la coordinación entre las administraciones locales, distritales y nacionales para la prestación de servicios o ejecución de programas._x000a__x000a__x000a__x000a__x000a__x000a__x000a__x000a__x000a_"/>
    <s v="- Incumplimiento en las metas y objetivos institucionales en la implementación del modelo de gobierno abierto._x000a_- Detrimento patrimonial por incumplimiento en la ejecución presupuestal._x000a_- Pérdida de imagen institucional en el orden nacional o distrital_x000a_- Hallazgos o sanciones disciplinaria, legales y administrativas._x000a_- Perdida de la confianza ciudadana en la administración distrital._x000a__x000a__x000a__x000a__x000a_"/>
    <s v="2.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
    <s v="- -- Ningún trámite y/o procedimiento administrativo_x000a__x000a_"/>
    <s v="- Ningún otro proceso en el Sistema de Gestión de Calidad_x000a__x000a__x000a__x000a_"/>
    <s v="16. Paz, justicia e instituciones sólidas"/>
    <s v="7869 Implementación del modelo de gobierno abierto, accesible e incluyente de Bogotá"/>
    <s v="Media (3)"/>
    <n v="0.6"/>
    <s v="Leve (1)"/>
    <s v="Moderado (3)"/>
    <s v="Leve (1)"/>
    <s v="Leve (1)"/>
    <s v="Leve (1)"/>
    <s v="Moderado (3)"/>
    <s v="Moderado (3)"/>
    <n v="0.6"/>
    <s v="Moderado"/>
    <s v="El proceso estima que el riesgo se ubica en una zona moderada, debido a que la frecuencia con la que se realizó la actividad clave asociada al riesgo fue treinta y siete (37) veces en el último año, sin embargo, ante su materialización podrían presentarse afectaciones para el proceso en cuanto a imagen y cumplimiento."/>
    <s v="- 1 La propuesta de control para el procedimiento Formulación y seguimiento al Plan de Acción General de Gobierno Abierto de Bogotá 4202000-PR-101 indica que el Profesional del proyecto de inversión 7869 “implementación del modelo de gobierno abierto, accesible e incluyente de Bogotá”, autorizado(a) por el Asesor del despacho asignado al proyecto de inversión 7869 “implementación del modelo de gobierno abierto, accesible e incluyente de Bogotá”, cada vez que identifica la necesidad de realizar acompañamiento y/o asesoramiento metodológico verifica que se encuentra enmarcado dentro de los pilares de Gobierno Abierto de Bogotá. La(s) fuente(s) de información utilizadas es(son) la directiva 005 de 2020 y la matriz de acciones de gobierno abierto a implementar_4202000-FT-1305. En caso de evidenciar observaciones, desviaciones o diferencias, se realiza gestión con la entidad responsable del acompañamiento y se programa con la entidad la asesoría. De lo contrario, se envía citación para la programación del acompañamiento. Tipo: Preventivo Implementación: Manual_x000a_- 2 El procedimiento Formulación y seguimiento al Plan de Acción General de Gobierno Abierto de Bogotá 4202000-PR-101 indica que el Profesional del proyecto de inversión 7869 “implementación del modelo de gobierno abierto, accesible e incluyente de Bogotá”, autorizado(a) por el Asesor del despacho asignado al proyecto de inversión 7869 “implementación del modelo de gobierno abierto, accesible e incluyente de Bogotá”, trimestralmente revisa que la información del reporte al seguimiento del Plan de Acción General del Gobierno Abierto de Bogotá PAGAB cumpla con la programación y que los soportes correspondan con la información reportada y con los estándares mínimos de calidad. La(s) fuente(s) de información utilizadas es(son) el reporte trimestral remitido por la entidad y el Plan de Acción General de Gobierno Abierto de Bogotá -PAGAB. En caso de evidenciar observaciones, desviaciones o diferencias, se envía correo electrónico con la retroalimentación solicitando los ajustes pertinentes al seguimiento, en caso de que una entidad lo requiera, se realizan mesas de trabajo para acompañar y culminar el ejercicio de seguimiento. De lo contrario, se envía correo electrónico indicando la conformidad del reporte. Tipo: Detectivo Implementación: Manual_x000a__x000a__x000a__x000a__x000a__x000a__x000a__x000a__x000a__x000a__x000a__x000a__x000a__x000a__x000a__x000a__x000a__x000a_"/>
    <s v="- Sin documentar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obierno abierto y relacionamiento con la Ciudadanía indica que el Gerente del Proyecto, autorizado(a) por Resolución 200 de 16 de junio de 2020, cada vez que se materialice el riesgo se verifica la necesidad de aclaración, ajustes o precisiones al documento estratégico. Tipo: Correctivo Implementación: Manual_x000a_- 2 El mapa de riesgos del proceso de Gobierno abierto y relacionamiento con la Ciudadanía indica que el Gerente del Proyecto, autorizado(a) por Resolución 200 de 16 de junio de 2020, cada vez que se materialice el riesgo se verifica la realización de las acciones pertinentes.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Baja (2)"/>
    <n v="0.252"/>
    <s v="Menor (2)"/>
    <n v="0.33749999999999997"/>
    <s v="Moderado"/>
    <s v="El proceso estima que el riesgo se ubica en una zona moderado, debido a que los controles establecidos son los adecuados y la calificación de los criterios es satisfactoria, ubicando el riesgo en la escala de probabilidad  baja con un impacto menor, y ante su materialización, podrían disminuirse los efectos, aplicando las acciones de contingencia."/>
    <s v="Reducir"/>
    <s v="- Actualizar el procedimiento &quot;Formulación y seguimiento al Plan de Acción General de Gobierno Abierto de Bogotá (4202000-PR-101)&quot;, con el fin de documentar el control relacionado con: 1 El procedimiento Formulación y seguimiento al Plan de Acción General de Gobierno Abierto de Bogotá 4202000-PR-101 indica que el Profesional del proyecto de inversión 7869 “implementación del modelo de gobierno abierto, accesible e incluyente de Bogotá”, autorizado(a) por el Asesor del despacho asignado al proyecto de inversión 7869 “implementación del modelo de gobierno abierto, accesible e incluyente de Bogotá”, cada vez que identifica la necesidad de realizar acompañamiento y/o asesoramiento metodológico verifica que se encuentra enmarcado dentro de los pilares de Gobierno Abierto de Bogotá. La(s) fuente(s) de información utilizadas es(son) la directiva 005 de 2020 y la matriz de acciones de gobierno abierto a implementar_4202000-FT-1305. En caso de evidenciar observaciones, desviaciones o diferencias, se realiza gestión con la entidad responsable del acompañamiento y se programa con la entidad la asesoría. De lo contrario, se envía citación para la programación del acompañamiento. Tipo: Preventivo Implementación: Manual_x000a_- Definir el(los) control(es) de tipo preventivo, detectivo y/o correctivo que se requiera para disminuir la calificación de la probabilidad y/o impacto del riesgo &quot;Posibilidad de afectación reputacional por no lograr fortalecer la administración y la gestión pública distrital a través del modelo de Gobierno Abierto, debido a errores (fallas o deficiencias) en el acompañamiento y asesoramiento metodológico a las entidades distritales con el fin de garantizar la correcta implementación del modelo de gobierno abierto&quot;._x000a__x000a__x000a__x000a__x000a__x000a__x000a__x000a__x000a__x000a__x000a__x000a__x000a__x000a__x000a__x000a__x000a__x000a_"/>
    <s v="- Asesor GAB_x000a_- Asesor GAB_x000a__x000a__x000a__x000a__x000a__x000a__x000a__x000a__x000a__x000a__x000a__x000a__x000a__x000a__x000a__x000a__x000a__x000a_"/>
    <s v="-"/>
    <s v="-"/>
    <s v="01/03/2024_x000a_01/03/2024_x000a__x000a__x000a__x000a__x000a__x000a__x000a__x000a__x000a__x000a__x000a__x000a__x000a__x000a__x000a__x000a__x000a__x000a_"/>
    <s v="30/04/2024_x000a_31/05/2024_x000a__x000a__x000a__x000a__x000a__x000a__x000a__x000a__x000a__x000a__x000a__x000a__x000a__x000a__x000a__x000a__x000a__x000a_"/>
    <s v="- Reportar el riesgo materializado de Posibilidad de afectación reputacional por no lograr fortalecer la administración y la gestión pública distrital a través del modelo de Gobierno Abierto, debido a errores (fallas o deficiencias) en el acompañamiento y asesoramiento metodológico a las entidades distritales con el fin de garantizar la correcta implementación del modelo de gobierno abierto. en el informe de monitoreo a la Oficina Asesora de Planeación._x000a_- Verificar la necesidad de aclaración, ajustes o precisiones al documento estratégico_x000a_- Verificar que se realizaron las acciones pertinentes_x000a__x000a__x000a__x000a__x000a__x000a__x000a_- Actualizar el riesgo Posibilidad de afectación reputacional por no lograr fortalecer la administración y la gestión pública distrital a través del modelo de Gobierno Abierto, debido a errores (fallas o deficiencias) en el acompañamiento y asesoramiento metodológico a las entidades distritales con el fin de garantizar la correcta implementación del modelo de gobierno abierto."/>
    <s v="- Oficina Asesora de Planeación_x000a_- Gerente del Proyecto   _x000a_- Gerente del Proyecto   _x000a__x000a__x000a__x000a__x000a__x000a__x000a_- Oficina Asesora de Planeación"/>
    <s v="- Reporte de monitoreo indicando la materialización del riesgo de Posibilidad de afectación reputacional por no lograr fortalecer la administración y la gestión pública distrital a través del modelo de Gobierno Abierto, debido a errores (fallas o deficiencias) en el acompañamiento y asesoramiento metodológico a las entidades distritales con el fin de garantizar la correcta implementación del modelo de gobierno abierto._x000a_- Acta de reunión en donde se identifiquen en los compromisos las acciones a tomar_x000a_- Documento de informe de seguimiento al modelo ajustado_x000a__x000a__x000a__x000a__x000a__x000a__x000a_- Riesgo de Posibilidad de afectación reputacional por no lograr fortalecer la administración y la gestión pública distrital a través del modelo de Gobierno Abierto, debido a errores (fallas o deficiencias) en el acompañamiento y asesoramiento metodológico a las entidades distritales con el fin de garantizar la correcta implementación del modelo de gobierno abierto., actualizado."/>
    <d v="2023-11-23T00:00:00"/>
    <s v="Identificación del riesgo_x000a_Análisis antes de controles_x000a_Establecimiento de controles_x000a_Evaluación de controles_x000a_Tratamiento del riesgo"/>
    <s v="Se ajusta el nombre del riesgo_x000a_Se ajusta la calificación de la probabilidad y las perspectivas de impacto._x000a_Se ajusta la explicación de la valoración obtenida antes de controles._x000a_Se ajustan los controles preventivos y detectivos, se incorporar los controles definidos en el procedimiento Formulación y seguimiento al Plan de Acción General de Gobierno Abierto de Bogotá (4202000-PR-101)._x000a_Se ajustan los controles correctivos acorde con las acciones de contingencia definidas._x000a_Se ajusta la explicación de la valoración obtenida después de controles._x000a_Se cambia la opción de manejo del riesgo a “Aceptar”._x000a_Se definen acciones de tratamiento _x000a_Se ajustan las acciones de contingencia frente a la materialización del riesgo."/>
    <m/>
    <m/>
    <m/>
    <m/>
    <m/>
    <m/>
    <m/>
    <m/>
    <m/>
    <m/>
    <m/>
    <m/>
    <m/>
    <m/>
    <m/>
    <m/>
    <m/>
    <m/>
    <m/>
    <m/>
    <m/>
    <m/>
    <m/>
    <m/>
    <m/>
    <m/>
    <m/>
    <m/>
    <m/>
    <m/>
    <m/>
    <m/>
    <m/>
  </r>
  <r>
    <x v="14"/>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Formular, implementar y realizar seguimiento a las estrategias, lineamientos y proyectos en materia gobierno abierto y la transformación digital_x000a_(Componente): Documentos de lineamientos técnicos elaborados"/>
    <s v="-"/>
    <s v="-"/>
    <s v="Posibilidad de afectación reputacional por resultados no satisfactorios en el avance de la implementación del modelo de Gobierno Abierto de Bogotá en las entidades distritales, debido errores (fallas o deficiencias) en las orientaciones brindadas a las entidades, para la elaboración de guías, lineamientos y manuales que permitan la implementación de los pilares del modelo de gobierno abierto"/>
    <x v="0"/>
    <s v="Ejecución y administración de procesos"/>
    <s v="Oficina Asesora de Planeación"/>
    <s v="- Insuficiencia de estrategias institucionales para ejercer la democracia digital, el control social y el aprovechamiento de información pública, en el marco de la transparencia, la colaboración y la participación._x000a_- Descentralización de la información distrital relacionada con los pilares de gobierno abierto._x000a__x000a__x000a__x000a__x000a__x000a__x000a__x000a_"/>
    <s v="- Dificultades en la coordinación entre las administraciones locales, distritales y nacionales para la prestación de servicios o ejecución de programas._x000a__x000a__x000a__x000a__x000a__x000a__x000a__x000a__x000a_"/>
    <s v="- Incumplimiento en las metas y objetivos institucionales en la implementación del modelo de gobierno abierto._x000a_- Detrimento patrimonial por incumplimiento en la ejecución presupuestal._x000a_- Pérdida de imagen institucional en el orden nacional o distrital_x000a_- Hallazgos o sanciones disciplinaria, legales y administrativas._x000a_- Perdida de la confianza ciudadana en la administración distrital._x000a__x000a__x000a__x000a__x000a_"/>
    <s v="2.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
    <s v="- -- Ningún trámite y/o procedimiento administrativo_x000a__x000a_"/>
    <s v="- Ningún otro proceso en el Sistema de Gestión de Calidad_x000a__x000a__x000a__x000a_"/>
    <s v="16. Paz, justicia e instituciones sólidas"/>
    <s v="7869 Implementación del modelo de gobierno abierto, accesible e incluyente de Bogotá"/>
    <s v="Muy baja (1)"/>
    <n v="0.2"/>
    <s v="Leve (1)"/>
    <s v="Moderado (3)"/>
    <s v="Leve (1)"/>
    <s v="Leve (1)"/>
    <s v="Menor (2)"/>
    <s v="Moderado (3)"/>
    <s v="Moderado (3)"/>
    <n v="0.6"/>
    <s v="Moderado"/>
    <s v="El proceso estima que el riesgo se ubica en una zona moderada, debido a que la frecuencia con la que se realizó la actividad clave asociada al riesgo fue dos (2) vez en el último año, sin embargo, ante su materialización podrían presentarse afectaciones para el proceso en cuanto a imagen y cumplimiento."/>
    <s v="- 1 La propuesta de control para el procedimiento Formulación y seguimiento al Plan de Acción General de Gobierno Abierto de Bogotá 4202000-PR-101 indica que el Profesional del proyecto de inversión 7869 “implementación del modelo de gobierno abierto, accesible e incluyente de Bogotá”, autorizado(a) por el Asesor del despacho asignado al proyecto de inversión 7869 “implementación del modelo de gobierno abierto, accesible e incluyente de Bogotá”, cada vez que identifica la necesidad de dar orientaciones para la elaboración de guías, lineamientos y manuales que permitan la implementación de los pilares del modelo de gobierno abierto verifica el alcance. La(s) fuente(s) de información utilizadas es(son) Documento borradores de guías, lineamientos y manuales relacionados con Gobierno Abierto. En caso de evidenciar observaciones, desviaciones o diferencias, se remite correo electrónico con comentarios, sugerencias y observaciones, en caso de que una entidad lo requiera, se llevan a cabo mesas de trabajo para brindar apoyo en la elaboración del documento estratégico. De lo contrario, se envía correo electrónico indicando la conformidad del documento estratégico. Tipo: Preventivo Implementación: Manual_x000a_- 2 La propuesta de control para el procedimiento Formulación y seguimiento al Plan de Acción General de Gobierno Abierto de Bogotá 4202000-PR-101 indica que el Profesional del proyecto de inversión 7869 “implementación del modelo de gobierno abierto, accesible e incluyente de Bogotá”, autorizado(a) por el Asesor del despacho asignado al proyecto de inversión 7869 “implementación del modelo de gobierno abierto, accesible e incluyente de Bogotá”, cada vez que identifica la necesidad de dar orientaciones para la elaboración de guías, lineamientos y manuales que permitan la implementación de los pilares del modelo de gobierno abierto verifica el alcance. La(s) fuente(s) de información utilizadas es(son) Documento oficiales de guías, lineamientos y manuales relacionados con Gobierno Abierto. En caso de evidenciar observaciones, desviaciones o diferencias, se remite correo electrónico con comentarios, sugerencias y observaciones, en caso de que una entidad lo requiera, se llevan a cabo mesas de trabajo para brindar apoyo en la elaboración del documento estratégico. De lo contrario, se envía correo electrónico indicando la conformidad del documento estratégico. Tipo: Detectivo Implementación: Manual_x000a__x000a__x000a__x000a__x000a__x000a__x000a__x000a__x000a__x000a__x000a__x000a__x000a__x000a__x000a__x000a__x000a__x000a_"/>
    <s v="- Sin documentar_x000a_- Sin documentar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obierno abierto y relacionamiento con la Ciudadanía indica que el Gerente del Proyecto, autorizado(a) por Resolución 200 de 16 de junio de 2020, cada vez que se materialice el riesgo verifica el seguimiento con la entidad distrital asociada. Tipo: Correctivo Implementación: Manual_x000a_- 2 El mapa de riesgos del proceso de Gobierno abierto y relacionamiento con la Ciudadanía indica que el Gerente del Proyecto, autorizado(a) por Resolución 200 de 16 de junio de 2020, cada vez que se materialice el riesgo solicita ajustes o precisiones a la información. Tipo: Correctivo Implementación: Manual_x000a_- 3 El mapa de riesgos del proceso de Gobierno abierto y relacionamiento con la Ciudadanía indica que el Gerente del Proyecto, autorizado(a) por Resolución 200 de 16 de junio de 2020, cada vez que se materialice el riesgo verifica que se realizaron los ajustes de modificación del seguimiento.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8.3999999999999991E-2"/>
    <s v="Menor (2)"/>
    <n v="0.25312499999999999"/>
    <s v="Bajo"/>
    <s v="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 "/>
    <s v="Reducir"/>
    <s v="- Definir el(los) control(es) de tipo preventivo, detectivo y/o correctivo que se requiera para disminuir la calificación de la probabilidad y/o impacto del riesgo &quot;Posibilidad de afectación reputacional por resultados no satisfactorios en el avance de la implementación del modelo de Gobierno Abierto de Bogotá en las entidades distritales, debido errores (fallas o deficiencias) en las orientaciones brindadas a las entidades, para la elaboración de guías, lineamientos y manuales que permitan la implementación de los pilares del modelo de gobierno abierto&quot;._x000a_- Actualizar el procedimiento &quot;Formulación y seguimiento al Plan de Acción General de Gobierno Abierto de Bogotá (4202000-PR-101)&quot;, con el fin de documentar los controles relacionados con: &quot;1 El procedimiento Formulación y seguimiento al Plan de Acción General de Gobierno Abierto de Bogotá 4202000-PR-101 indica que el Profesional del proyecto de inversión 7869 “implementación del modelo de gobierno abierto, accesible e incluyente de Bogotá”, autorizado(a) por el Asesor del despacho asignado al proyecto de inversión 7869 “implementación del modelo de gobierno abierto, accesible e incluyente de Bogotá”, cada vez que identifica la necesidad de dar orientaciones para la elaboración de guías, lineamientos y manuales que permitan la implementación de los pilares del modelo de gobierno abierto verifica el alcance. La(s) fuente(s) de información utilizadas es(son) Documento borrador de guías, lineamientos y manuales relacionados con Gobierno Abierto. En caso de evidenciar observaciones, desviaciones o diferencias, se remite correo electrónico con comentarios, sugerencias y observaciones, en caso de que una entidad lo requiera, se llevan a cabo mesas de trabajo para brindar apoyo en la elaboración del documento estratégico. De lo contrario, se envía correo electrónico indicando la conformidad del documento estratégico._x000a_2 El procedimiento Formulación y seguimiento al Plan de Acción General de Gobierno Abierto de Bogotá 4202000-PR-101 indica que el Profesional del proyecto de inversión 7869 “implementación del modelo de gobierno abierto, accesible e incluyente de Bogotá”, autorizado(a) por el Asesor del despacho asignado al proyecto de inversión 7869 “implementación del modelo de gobierno abierto, accesible e incluyente de Bogotá”, cada vez que identifica la necesidad de dar orientaciones para la elaboración de guías, lineamientos y manuales que permitan la implementación de los pilares del modelo de gobierno abierto verifica el alcance. La(s) fuente(s) de información utilizadas es(son) Documento oficiales de guías, lineamientos y manuales relacionados con Gobierno Abierto. En caso de evidenciar observaciones, desviaciones o diferencias, se remite correo electrónico con comentarios, sugerencias y observaciones, en caso de que una entidad lo requiera, se llevan a cabo mesas de trabajo para brindar apoyo en la elaboración del documento estratégico. De lo contrario, se envía correo electrónico indicando la conformidad del documento estratégico&quot;._x000a__x000a__x000a__x000a__x000a__x000a__x000a__x000a__x000a__x000a__x000a__x000a__x000a__x000a__x000a__x000a__x000a__x000a_"/>
    <s v="- Asesor GAB_x000a_- Asesor GAB_x000a__x000a__x000a__x000a__x000a__x000a__x000a__x000a__x000a__x000a__x000a__x000a__x000a__x000a__x000a__x000a__x000a__x000a_"/>
    <s v="-"/>
    <s v="-"/>
    <s v="01/03/2024_x000a_01/03/2024_x000a__x000a__x000a__x000a__x000a__x000a__x000a__x000a__x000a__x000a__x000a__x000a__x000a__x000a__x000a__x000a__x000a__x000a_"/>
    <s v="01/06/2024_x000a_30/04/2024_x000a__x000a__x000a__x000a__x000a__x000a__x000a__x000a__x000a__x000a__x000a__x000a__x000a__x000a__x000a__x000a__x000a__x000a_"/>
    <s v="- Reportar el riesgo materializado de Posibilidad de afectación reputacional por resultados no satisfactorios en el avance de la implementación del modelo de Gobierno Abierto de Bogotá en las entidades distritales, debido errores (fallas o deficiencias) en las orientaciones brindadas a las entidades, para la elaboración de guías, lineamientos y manuales que permitan la implementación de los pilares del modelo de gobierno abierto en el informe de monitoreo a la Oficina Asesora de Planeación._x000a_- Verificar el seguimiento con la entidad distrital asociada_x000a_- Solicitar ajustes o precisiones a la información _x000a_- Verificar que se realizaron los ajustes de modificación del seguimiento_x000a__x000a__x000a__x000a__x000a__x000a_- Actualizar el riesgo Posibilidad de afectación reputacional por resultados no satisfactorios en el avance de la implementación del modelo de Gobierno Abierto de Bogotá en las entidades distritales, debido errores (fallas o deficiencias) en las orientaciones brindadas a las entidades, para la elaboración de guías, lineamientos y manuales que permitan la implementación de los pilares del modelo de gobierno abierto"/>
    <s v="- Oficina Asesora de Planeación_x000a_- Gerente del Proyecto   _x000a_- Gerente del Proyecto   _x000a_- Gerente del Proyecto   _x000a__x000a__x000a__x000a__x000a__x000a_- Oficina Asesora de Planeación"/>
    <s v="- Reporte de monitoreo indicando la materialización del riesgo de Posibilidad de afectación reputacional por resultados no satisfactorios en el avance de la implementación del modelo de Gobierno Abierto de Bogotá en las entidades distritales, debido errores (fallas o deficiencias) en las orientaciones brindadas a las entidades, para la elaboración de guías, lineamientos y manuales que permitan la implementación de los pilares del modelo de gobierno abierto_x000a_- Acta con los compromisos adquiridos._x000a_- Correo electrónico solicitando ajustes o precisiones a la información remitida_x000a_- Documento de informe de seguimiento al modelo ajustado_x000a__x000a__x000a__x000a__x000a__x000a_- Riesgo de Posibilidad de afectación reputacional por resultados no satisfactorios en el avance de la implementación del modelo de Gobierno Abierto de Bogotá en las entidades distritales, debido errores (fallas o deficiencias) en las orientaciones brindadas a las entidades, para la elaboración de guías, lineamientos y manuales que permitan la implementación de los pilares del modelo de gobierno abierto, actualizado."/>
    <d v="2023-11-23T00:00:00"/>
    <s v="Identificación del riesgo_x000a_Análisis antes de controles_x000a_Establecimiento de controles_x000a_Evaluación de controles_x000a_Tratamiento del riesgo"/>
    <s v="Se ajusta el nombre del riesgo_x000a_Se ajusta la calificación de la probabilidad y las perspectivas de impacto._x000a_Se ajusta la explicación de la valoración obtenida antes de controles._x000a_Se ajustan los controles preventivos y detectivos, se incorporar los controles definidos en el procedimiento Formulación y seguimiento al Plan de Acción General de Gobierno Abierto de Bogotá (4202000-PR-101)._x000a_Se ajustan los controles correctivos acorde con las acciones de contingencia definidas._x000a_Se ajusta la explicación de la valoración obtenida después de controles._x000a_Se cambia la opción de manejo del riesgo a “Aceptar”._x000a_Se definió acción de tratamiento_x000a_Se ajustan las acciones de contingencia frente a la materialización del riesgo."/>
    <m/>
    <m/>
    <m/>
    <m/>
    <m/>
    <m/>
    <m/>
    <m/>
    <m/>
    <m/>
    <m/>
    <m/>
    <m/>
    <m/>
    <m/>
    <m/>
    <m/>
    <m/>
    <m/>
    <m/>
    <m/>
    <m/>
    <m/>
    <m/>
    <m/>
    <m/>
    <m/>
    <m/>
    <m/>
    <m/>
    <m/>
    <m/>
    <m/>
  </r>
  <r>
    <x v="15"/>
    <s v="Gestionar políticas, programas y estrategias dirigidas a las víctimas, población en proceso de reintegración, reincorporación y ciudadanía en general por medio de la asistencia, atención, reparación, y acciones de memoria, reconciliación y construcción de paz territorial con el propósito de avanzar en la consolidación de Bogotá como epicentro de paz y reconciliación."/>
    <s v="Inicia con la identificación de necesidades, lineamientos y formulación o implementación de políticas, programas y estrategias dirigidas a víctimas del conflicto armado interno, población en proceso de reintegración, reincorporación y ciudadanía en general, continúa con la ejecución de acciones de asistencia, atención, reparación, memoria, reconciliación, construcción de paz territorial y coordinación interinstitucional; y finaliza con el seguimiento de estas."/>
    <s v="Jefe de Oficina Alta Consejería de Paz, Víctimas y Reconciliación"/>
    <s v="Misional"/>
    <s v="Otorgar medidas de ayuda o atención humanitaria inmediata para atender las necesidades básicas de la población victima que llega a la ciudad de Bogotá en condiciones de vulnerabilidad acentuada derivada de los hechos victimizantes ocurridos._x000a_Fase (actividad): Gestionar el funcionamiento administrativo y operativo para el otorgamiento de la ayuda humanitaria."/>
    <s v="-"/>
    <s v="-"/>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x v="1"/>
    <s v="Fraude interno"/>
    <s v="Oficina Alta Consejería de Paz, Víctimas y Reconciliación"/>
    <s v="- Falta de integridad del funcionario._x000a_- Existencia de intereses personales del funcionario._x000a_- Abuso de la condición de servidor público a través de la solicitud y/o aceptación de dádivas._x000a_- Uso indebido de usuarios asignados en el sistema de información._x000a__x000a__x000a__x000a__x000a__x000a_"/>
    <s v="- Intereses particulares de las personas que requieren la ayuda humanitaria.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Investigaciones disciplinarias, fiscales y/o penales._x000a_- Afectación de la igualdad de los ciudadanos para hacer uso de sus derechos._x000a_- Afectación del presupuesto asignado para el otorgamiento de atención o ayuda humanitaria inmediata._x000a__x000a__x000a_"/>
    <s v="1. Implementar estrategias y acciones que aporten a la construcción de la paz, la reparación, la memoria y la reconciliación en Bogotá región."/>
    <s v="- Otorgamiento de la ayuda humanitaria inmediata_x000a__x000a_"/>
    <s v="- Procesos estratégicos en el Sistema de Gestión de Calidad_x000a__x000a__x000a__x000a_"/>
    <s v="16. Paz, justicia e instituciones sólidas"/>
    <s v="7871 Construcción de Bogotá-región como territorio de paz para las víctimas y la reconciliación"/>
    <s v="Muy baja (1)"/>
    <n v="0.2"/>
    <s v="Menor (2)"/>
    <s v="Menor (2)"/>
    <s v="Menor (2)"/>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130000-PR-315 “Otorgar ayuda o atención humanitaria inmediata” (Act 11) indica que el Profesional Psicosocial / Jurídica de la Dirección de Reparación Integral, autorizado(a) por el Director de Reparación Integral, Diariamente revisa las validaciones de los criterios de (competencia, temporalidad, territorialidad, buena fe y vulnerabilidad), verificando la información obtenida para el otorgamiento de ayuda o atención humanitaria inmediata, y si aplica para otorgamiento de ayuda o atención humanitaria inmediata, revisa que la tasación generada por el sistema concuerde con las características del núcleo familiar (ver Guía Documento técnico de tasación medidas de ayuda humanitaria inmediata 4130000-GS-112). La(s) fuente(s) de información utilizada(s) es(son) el Sistema de Información para las Víctimas SIVIC. En caso de evidenciar observaciones, desviaciones o diferencias, dado que la tasación no corresponde a la cantidad de personas y sus necesidades especiales, se analiza nuevamente la información de la caracterización inicial en el Sistema de Información para las Víctimas SIVIC. De lo contrario, elabora el concepto de la favorabilidad o no de la entrega de ayuda o atención humanitaria inmediata. Tipo: Preventivo Implementación: Manual_x000a_- 2 El procedimiento 4130000-PR-315 “Otorgar ayuda o atención humanitaria inmediata” (Act 13) indica que el Profesional Jurídico de la Dirección de Reparación Integral, autorizado(a) por El Director de Reparación Integral, Diariamente revisa el proyecto de evaluación de vulnerabilidad para el otorgamiento de ayuda o atención humanitaria Inmediata a fin de identificar el cumplimiento de los mínimos legales para el otorgamiento o no de las medidas establecidas. La(s) fuente(s) de información utilizadas es(son) el Sistema de Información de Víctimas SIVIC. En caso de evidenciar observaciones, desviaciones o diferencias, ajusta redacción, sentido y coherencia de la evaluación con el formato establecido y los criterios legales para el otorgamiento, En caso de ser necesario, devuelve la evaluación al profesional psicosocial/jurídico que realizó la evaluación a través del sistema de información SIVIC con las observaciones para realizar los respectivos ajustes. De lo contrario, elabora y registra concepto jurídico que soporta la decisión de entrega o no entrega de ayuda o atención humanitaria inmediata teniendo en cuenta los criterios establecidos en la Guía para identificar el estado de vulnerabilidad y otorgar ayuda humanitaria inmediata 4120000-GS-066. Finalmente, da visto bueno en el sistema, registrando también la justificación correspondiente. Tipo: Preventivo Implementación: Manual_x000a_- 3 El procedimiento 4130000-PR-315 “Otorgar ayuda o atención humanitaria inmediata” (Act 14) indica que el Profesional Responsable del Centro de Encuentro de la Dirección de Reparación Integral (Referente), autorizado(a) por el Director de Reparación Integral, Diariamente valida que la decisión de otorgar o no medidas de ayuda o atención humanitaria sea coherente con los criterios de otorgamiento, teniendo en cuenta los criterios establecidos en la Guía para identificar el estado de vulnerabilidad y otorgar ayuda humanitaria inmediata 4120000-GS-066 y los conceptos psicosocial y jurídico. La(s) fuente(s) de información utilizadas es(son) Sistema de Información de Víctimas SIVIC. En caso de evidenciar observaciones, desviaciones o diferencias, de forma o de fondo, se devuelve la evaluación través del sistema de información al profesional responsable de subsanar para su corrección. De lo contrario, y si  se evidencia que la evaluación cumple con todos los criterios para el otorgamiento o no de ayuda o atención humanitaria inmediata, se aprueba mediante el sistema de información la evaluación realizada. da visto bueno y envía para aprobación del Director(a) de Reparación por medio del Sistema de Información SIVIC. Tipo: Detectivo Implementación: Manual_x000a_- 4 El procedimiento 4130000-PR-315 “Otorgar ayuda o atención humanitaria inmediata” (Act 15) indica que el Director(a), autorizado(a) por el Alto(a) Consejero(a) de Paz, Víctimas y Reconciliación, Diariamente verifica que la evaluación para el otorgamiento de medidas de ayuda o atención humanitaria inmediata cumpla con todos los criterios para el otorgamiento o no de la Ayuda o Atención Humanitaria Inmediata. La(s) fuente(s) de información utilizada(s) es(son) el Sistema de Información de Víctimas SIVIC. En caso de evidenciar observaciones, desviaciones o diferencias, de forma o de fondo se devuelve la evaluación a través del sistema de información al profesional responsable de subsanar para su corrección, según a quien corresponda subsanar. De lo contrario, aprueba a través del sistema de información SIVIC la evaluación de vulnerabilidad para el Otorgamiento de Ayuda o Atención Humanitaria Inmediata, lo que genera el consecutivo final a la evaluación.  Tipo: Detectivo Implementación: Manual_x000a_- 5 El procedimiento 4130000-PR-315 “Otorgar ayuda o atención humanitaria inmediata” (Act 22) indica que el Profesional responsable en la Dirección de Reparación Integral, Referente de Centro de Encuentro y Director(a) de Reparación Integral, autorizado(a) por el Director de Reparación Integral, Cada vez que se reciba un recurso de reposición, revisa el proyecto que resuelve el recurso de reposición, de acuerdo con el caso, la ley y jurisprudencia aplicable. La(s) fuente(s) de información utilizada(s) es(son) Sistema de Información de Víctimas - SIVIC. En caso de evidenciar observaciones, desviaciones o diferencias, remite mediante correo electrónico al profesional jurídico que proyectó para que realice los ajustes correspondientes. De lo contrario, solicita visto bueno del referente de centro de encuentro y aprobación del(la) Director(a) de Reparación Integral para firmas de la Reposición de la evaluación de vulnerabilidad Tipo: Detectivo Implementación: Manual_x000a_- 6. El procedimiento 4130000-PR-315 “Otorgar ayuda o atención humanitaria inmediata” (Act 25) indica que el Alto(a) Consejero(a) de Paz, Víctimas y Reconciliación, autorizado por el manual de funciones, Cada vez que se reciba un recurso de apelación, revisa el proyecto de resolución que lo resuelve, de acuerdo con el caso, la ley y jurisprudencia aplicable. La(s) fuente(s) de información utilizada(s) es(son) el Sistema de Información de Víctimas SIVIC. En caso de evidenciar observaciones, desviaciones o diferencias, remite mediante correo electrónico al profesional que proyectó de la Alta Consejería de Paz, Víctimas y Reconciliación, para que realice los ajustes correspondientes. De lo contrario, aprueba y firma el documento Tipo: Detectivo Implementación: Manual_x000a_- 7. El procedimiento 4130000-PR-315 “Otorgar ayuda o atención humanitaria inmediata” (Act 28) indica que el Profesional responsable en la Dirección de Reparación Integral, Referente de Centro de Encuentro y Director(a) de Reparación Integral, autorizado(a) por el Director de Reparación Integral, Cada vez que se requiera una corrección  de la evaluación de vulnerabilidad, se revisa el acta de corrección de evaluación de vulnerabilidad de acuerdo con el caso, la ley y jurisprudencia aplicable. La(s) fuente(s) de información utilizada(s) es(son) el Sistema de Información de Víctimas SIVIC. En caso de evidenciar observaciones, desviaciones o diferencias, remite mediante correo electrónico al profesional que proyectó para que realice los ajustes correspondientes. De lo contrario, solicita visto bueno al referente de centro de encuentro y aprobación del(la) Director(a) de Reparación Integral para firmas del acto administrativo. Tipo: Detectivo Implementación: Manual_x000a__x000a__x000a__x000a__x000a__x000a__x000a__x000a__x000a__x000a__x000a__x000a__x000a_"/>
    <s v="- Documentado_x000a_- Documentado_x000a_- Documentado_x000a_- Documentado_x000a_- Documentado_x000a_- Documentado_x000a_- Documentado_x000a__x000a__x000a__x000a__x000a__x000a__x000a__x000a__x000a__x000a__x000a__x000a__x000a_"/>
    <s v="- Continua_x000a_- Continua_x000a_- Continua_x000a_- Continua_x000a_- Continua_x000a_- Continua_x000a_- Continua_x000a__x000a__x000a__x000a__x000a__x000a__x000a__x000a__x000a__x000a__x000a__x000a__x000a_"/>
    <s v="- Con registro_x000a_- Con registro_x000a_- Con registro_x000a_- Con registro_x000a_- Con registro_x000a_- Con registro_x000a_- Con registro_x000a__x000a__x000a__x000a__x000a__x000a__x000a__x000a__x000a__x000a__x000a__x000a__x000a_"/>
    <s v="- Preventivo_x000a_- Preventivo_x000a_- Detectivo_x000a_- Detectivo_x000a_- Detectivo_x000a_- Detectivo_x000a_- Detectivo_x000a__x000a__x000a__x000a__x000a__x000a__x000a__x000a__x000a__x000a__x000a__x000a__x000a_"/>
    <s v="25%_x000a_25%_x000a_15%_x000a_15%_x000a_15%_x000a_15%_x000a_15%_x000a__x000a__x000a__x000a__x000a__x000a__x000a__x000a__x000a__x000a__x000a__x000a__x000a_"/>
    <s v="- Manual_x000a_- Manual_x000a_- Manual_x000a_- Manual_x000a_- Manual_x000a_- Manual_x000a_- Manual_x000a__x000a__x000a__x000a__x000a__x000a__x000a__x000a__x000a__x000a__x000a__x000a__x000a_"/>
    <s v="15%_x000a_15%_x000a_15%_x000a_15%_x000a_15%_x000a_15%_x000a_15%_x000a__x000a__x000a__x000a__x000a__x000a__x000a__x000a__x000a__x000a__x000a__x000a__x000a_"/>
    <s v="40%_x000a_40%_x000a_30%_x000a_30%_x000a_30%_x000a_30%_x000a_30%_x000a__x000a__x000a__x000a__x000a__x000a__x000a__x000a__x000a__x000a__x000a__x000a__x000a_"/>
    <s v="- 1 El mapa de riesgos del proceso Paz, Víctimas y Reconciliación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Tipo: Correctivo Implementación: Manual_x000a_- 2 El mapa de riesgos del proceso Paz, Víctimas y Reconciliación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210104E-2"/>
    <s v="Mayor (4)"/>
    <n v="0.8"/>
    <s v="Alto"/>
    <s v="El proceso estima que el riesgo se ubica en una zona alta, debido a que los controles establecidos son los adecuados y la calificación de los criterios es satisfactoria, ubicando el riesgo en la escala de probabilidad más baja con un impacto leve, y ante su materialización, podrían disminuirse los efectos, aplicando las acciones de contingencia."/>
    <s v="Reducir"/>
    <s v="- Implementar un plan de fortalecimiento trimestral a todo el personal, de planta y contratistas, que intervienen en el procedimiento de otorgamiento de ayuda o atención humanitaria inmediata al interior de la Dirección de Reparación Integral, con el objetivo de robustecer conocimientos en aspectos penales, fiscales y disciplinarios y sus consecuencias, por incurrir en actos de corrupción. _x000a__x000a__x000a__x000a__x000a__x000a__x000a__x000a__x000a__x000a__x000a__x000a__x000a__x000a__x000a__x000a__x000a__x000a__x000a_"/>
    <s v="- Directora de Reparación Integral_x000a__x000a__x000a__x000a__x000a__x000a__x000a__x000a__x000a__x000a__x000a__x000a__x000a__x000a__x000a__x000a__x000a__x000a__x000a_"/>
    <s v="-"/>
    <s v="-"/>
    <s v="01/03/2024_x000a__x000a__x000a__x000a__x000a__x000a__x000a__x000a__x000a__x000a__x000a__x000a__x000a__x000a__x000a__x000a__x000a__x000a__x000a_"/>
    <s v="30/09/2024_x000a__x000a__x000a__x000a__x000a__x000a__x000a__x000a__x000a__x000a__x000a__x000a__x000a__x000a__x000a__x000a__x000a__x000a__x000a_"/>
    <s v="-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_x000a_- Si el conocimiento de la situación es inmediata, _x000a_1. Comunicarse con el apoyo de la supervisión del operador de la AHÍ (Según sea el caso) y detener temporalmente la entrega._x000a_2. Realizar nueva evaluación de vulnerabilidad por parte de otro profesional; Si no aplica, se realiza revocatoria directa del otorgamiento inicial._x000a_- Si el conocimiento de la situación es espaciado en el Tiempo:_x000a_1. Solicitar información sobre lo ocurrido al profesional que otorga, al que revisa y al que aprueba la medida sobre lo sucedido._x000a_2. activar ruta con el equipo jurídico de la OACPVR, con el fin de realizar el análisis del caso y gestionar las acciones según concepto jurídico_x000a__x000a__x000a__x000a__x000a__x000a__x000a_- Actualizar el riesgo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 Oficina Alta Consejería de Paz, Víctimas y Reconciliación_x000a_- Profesional Universitario y/o especializado Oficina Alta Consejería de Paz, Victimas y Reconciliación_x000a_- Profesional Universitario y/o especializado Oficina Alta Consejería de Paz, Victimas y Reconciliación_x000a__x000a__x000a__x000a__x000a__x000a__x000a_- Oficina Alta Consejería de Paz, Víctimas y Reconciliación"/>
    <s v="-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_x000a_- Comunicación del caso con el operador. (Correo electrónico)_x000a_- Comunicación del caso con el operador. (Correo electrónico)_x000a__x000a__x000a__x000a__x000a__x000a__x000a_- Riesg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ctualizado."/>
    <d v="2023-12-01T00:00:00"/>
    <s v="Identificación del riesgo_x000a_Análisis antes de controles_x000a_Establecimiento de controles_x000a__x000a_Tratamiento del riesgo"/>
    <s v="Se ajustan los controles, de acuerdo a la actualización del procedimiento 4130000-PR-315 “Otorgar ayuda o atención humanitaria inmediata”_x000a_Se ajustan las causas, y se define la acción de tratamiento 2024."/>
    <m/>
    <m/>
    <m/>
    <m/>
    <m/>
    <m/>
    <m/>
    <m/>
    <m/>
    <m/>
    <m/>
    <m/>
    <m/>
    <m/>
    <m/>
    <m/>
    <m/>
    <m/>
    <m/>
    <m/>
    <m/>
    <m/>
    <m/>
    <m/>
    <m/>
    <m/>
    <m/>
    <m/>
    <m/>
    <m/>
    <m/>
    <m/>
    <m/>
  </r>
  <r>
    <x v="15"/>
    <s v="Gestionar políticas, programas y estrategias dirigidas a las víctimas, población en proceso de reintegración, reincorporación y ciudadanía en general por medio de la asistencia, atención, reparación, y acciones de memoria, reconciliación y construcción de paz territorial con el propósito de avanzar en la consolidación de Bogotá como epicentro de paz y reconciliación."/>
    <s v="Inicia con la identificación de necesidades, lineamientos y formulación o implementación de políticas, programas y estrategias dirigidas a víctimas del conflicto armado interno, población en proceso de reintegración, reincorporación y ciudadanía en general, continúa con la ejecución de acciones de asistencia, atención, reparación, memoria, reconciliación, construcción de paz territorial y coordinación interinstitucional; y finaliza con el seguimiento de estas."/>
    <s v="Jefe de Oficina Alta Consejería de Paz, Víctimas y Reconciliación"/>
    <s v="Misional"/>
    <s v="Otorgar medidas de ayuda o atención humanitaria inmediata para atender las necesidades básicas de la población victima que llega a la ciudad de Bogotá en condiciones de vulnerabilidad acentuada derivada de los hechos victimizantes ocurridos._x000a_Fase (componente): Servicio de ayuda humanitaria."/>
    <s v="-"/>
    <s v="-"/>
    <s v="Posibilidad de afectación económica (o presupuestal) por sanción de un ente de control, debido a fallas o deficiencias en el otorgamiento de la Atención o Ayuda Humanitaria Inmediata"/>
    <x v="0"/>
    <s v="Ejecución y administración de procesos"/>
    <s v="Oficina Alta Consejería de Paz, Víctimas y Reconciliación"/>
    <s v="- Deficiencia en los conocimientos del profesional que realiza la valoración para el otorgamiento de atención o ayuda humanitaria inmediata._x000a_- Inadecuada aplicación del procedimiento y los documentos técnicos asociados._x000a_- Inexistencia de restricciones en la evaluación de criterios de otorgamiento de ayuda o asistencia humanitaria en el sistema de información._x000a__x000a__x000a__x000a__x000a__x000a__x000a_"/>
    <s v="- La población que solicita el otorgamiento de atención o ayuda humanitaria omite información o brinda información imprecisa._x000a_- Influencia por parte de terceros para suministrar información inadecuada en la solicitud de otorgamiento de atención o ayuda humanitaria._x000a_- Información desactualizada en los sistemas de información del distrito y la nación._x000a_- Debido a la situación de inmediatez que dicta la ley 1448 de 2011, no es posible realizar un análisis detallado de la solicitud._x000a_- Debido a la prohibición expresa de la Corte Constitucional frente a la negación en el otorgamiento de atención o ayuda humanitaria inmediata basada en fuentes de información externa, debido a la desactualización de los sistemas de información del distrito y la nación (Auto 099 de 2013 - Seguimiento sentencia T-025 de 2004)._x000a__x000a__x000a__x000a__x000a_"/>
    <s v="- Vulneración de los derechos a la población víctima del conflicto armado._x000a_- Investigaciones disciplinarias por parte de los organismos de control._x000a_- afectación en la imagen institucional._x000a_- Sanciones económicas a la Secretaria General._x000a_- Indebida ejecución de los recursos asociados al otorgamiento de atención o ayuda humanitaria inmediata._x000a__x000a__x000a__x000a__x000a_"/>
    <s v="1. Implementar estrategias y acciones que aporten a la construcción de la paz, la reparación, la memoria y la reconciliación en Bogotá región."/>
    <s v="- Otorgamiento de la ayuda humanitaria inmediata_x000a__x000a_"/>
    <s v="- Ningún otro proceso en el Sistema de Gestión de Calidad_x000a__x000a__x000a__x000a_"/>
    <s v="16. Paz, justicia e instituciones sólidas"/>
    <s v="7871 Construcción de Bogotá-región como territorio de paz para las víctimas y la reconciliación"/>
    <s v="Muy alta (5)"/>
    <n v="1"/>
    <s v="Leve (1)"/>
    <s v="Leve (1)"/>
    <s v="Menor (2)"/>
    <s v="Leve (1)"/>
    <s v="Leve (1)"/>
    <s v="Leve (1)"/>
    <s v="Menor (2)"/>
    <n v="0.4"/>
    <s v="Alto"/>
    <s v="El proceso estima que el riesgo inherente se ubica en la zona alta, debido a que la frecuencia con la que se realiza la actividad clave asociada al riesgo se presenta 25.964 veces al año, sin embargo, ante su materialización, podría presentarse afectaciones económicas clasificadas en la categoría menor en la entrega de medidas de ayuda humanitaria."/>
    <s v="- 1 El procedimiento 4130000-PR-315 “Otorgar ayuda o atención humanitaria inmediata” (Act 11) indica que el Profesional Psicosocial / Jurídica de la Dirección de Reparación Integral, autorizado(a) por el Director de Reparación Integral, Diariamente revisa las validaciones de los criterios de (competencia, temporalidad, territorialidad, buena fe y vulnerabilidad), verificando la información obtenida para el otorgamiento de ayuda o atención humanitaria inmediata, y si aplica para otorgamiento de ayuda o atención humanitaria inmediata, revisa que la tasación generada por el sistema concuerde con las características del núcleo familiar (ver Guía Documento técnico de tasación medidas de ayuda humanitaria inmediata 4130000-GS-112). La(s) fuente(s) de información utilizada(s) es(son) el Sistema de Información para las Víctimas SIVIC. En caso de evidenciar observaciones, desviaciones o diferencias, dado que la tasación no corresponde a la cantidad de personas y sus necesidades especiales, se analiza nuevamente la información de la caracterización inicial en el Sistema de Información para las Víctimas SIVIC. De lo contrario, elabora el concepto de la favorabilidad o no de la entrega de ayuda o atención humanitaria inmediata. Tipo: Preventivo Implementación: Manual_x000a_- 2 El procedimiento 4130000-PR-315 “Otorgar ayuda o atención humanitaria inmediata” (Act 13) indica que el Profesional Jurídico de la Dirección de Reparación Integral, autorizado(a) por El Director de Reparación Integral, Diariamente revisa el proyecto de evaluación de vulnerabilidad para el otorgamiento de ayuda o atención humanitaria Inmediata a fin de identificar el cumplimiento de los mínimos legales para el otorgamiento o no de las medidas establecidas. La(s) fuente(s) de información utilizadas es(son) el Sistema de Información de Víctimas SIVIC. En caso de evidenciar observaciones, desviaciones o diferencias, ajusta redacción, sentido y coherencia de la evaluación con el formato establecido y los criterios legales para el otorgamiento, En caso de ser necesario, devuelve la evaluación al profesional psicosocial/jurídico que realizó la evaluación a través del sistema de información SIVIC con las observaciones para realizar los respectivos ajustes. De lo contrario, elabora y registra concepto jurídico que soporta la decisión de entrega o no entrega de ayuda o atención humanitaria inmediata teniendo en cuenta los criterios establecidos en la Guía para identificar el estado de vulnerabilidad y otorgar ayuda humanitaria inmediata 4120000-GS-066. Finalmente, da visto bueno en el sistema, registrando también la justificación correspondiente. Tipo: Preventivo Implementación: Manual_x000a_- 3 El procedimiento 4130000-PR-315 “Otorgar ayuda o atención humanitaria inmediata” (Act 14) indica que el Profesional Responsable del Centro de Encuentro de la Dirección de Reparación Integral (Referente), autorizado(a) por el Director de Reparación Integral, Diariamente valida que la decisión de otorgar o no medidas de ayuda o atención humanitaria sea coherente con los criterios de otorgamiento, teniendo en cuenta los criterios establecidos en la Guía para identificar el estado de vulnerabilidad y otorgar ayuda humanitaria inmediata 4120000-GS-066 y los conceptos psicosocial y jurídico. La(s) fuente(s) de información utilizadas es(son) Sistema de Información de Víctimas SIVIC. En caso de evidenciar observaciones, desviaciones o diferencias, de forma o de fondo, se devuelve la evaluación través del sistema de información al profesional responsable de subsanar para su corrección. De lo contrario, y si  se evidencia que la evaluación cumple con todos los criterios para el otorgamiento o no de ayuda o atención humanitaria inmediata, se aprueba mediante el sistema de información la evaluación realizada. da visto bueno y envía para aprobación del Director(a) de Reparación por medio del Sistema de Información SIVIC. Tipo: Detectivo Implementación: Manual_x000a_- 4 El procedimiento 4130000-PR-315 “Otorgar ayuda o atención humanitaria inmediata” (Act 15) indica que el Director(a), autorizado(a) por el Alto(a) Consejero(a) de Paz, Víctimas y Reconciliación, Diariamente verifica que la evaluación para el otorgamiento de medidas de ayuda o atención humanitaria inmediata cumpla con todos los criterios para el otorgamiento o no de la Ayuda o Atención Humanitaria Inmediata. La(s) fuente(s) de información utilizada(s) es(son) el Sistema de Información de Víctimas SIVIC. En caso de evidenciar observaciones, desviaciones o diferencias, de forma o de fondo se devuelve la evaluación a través del sistema de información al profesional responsable de subsanar para su corrección, según a quien corresponda subsanar. De lo contrario, aprueba a través del sistema de información SIVIC la evaluación de vulnerabilidad para el Otorgamiento de Ayuda o Atención Humanitaria Inmediata, lo que genera el consecutivo final a la evaluación.  Tipo: Detectivo Implementación: Manual_x000a_- 5 El procedimiento 4130000-PR-315 “Otorgar ayuda o atención humanitaria inmediata” (Act 22) indica que el Profesional responsable en la Dirección de Reparación Integral, Referente de Centro de Encuentro y Director(a) de Reparación Integral, autorizado(a) por el Director de Reparación Integral, Cada vez que se reciba un recurso de reposición, revisa el proyecto que resuelve el recurso de reposición, de acuerdo con el caso, la ley y jurisprudencia aplicable. La(s) fuente(s) de información utilizada(s) es(son) Sistema de Información de Víctimas - SIVIC. En caso de evidenciar observaciones, desviaciones o diferencias, remite mediante correo electrónico al profesional jurídico que proyectó para que realice los ajustes correspondientes. De lo contrario, solicita visto bueno del referente de centro de encuentro y aprobación del(la) Director(a) de Reparación Integral para firmas de la Reposición de la evaluación de vulnerabilidad Tipo: Detectivo Implementación: Manual_x000a_- 6. El procedimiento 4130000-PR-315 “Otorgar ayuda o atención humanitaria inmediata” (Act 25) indica que el Alto(a) Consejero(a) de Paz, Víctimas y Reconciliación, autorizado por el manual de funciones, Cada vez que se reciba un recurso de apelación, revisa el proyecto de resolución que lo resuelve, de acuerdo con el caso, la ley y jurisprudencia aplicable. La(s) fuente(s) de información utilizada(s) es(son) el Sistema de Información de Víctimas SIVIC. En caso de evidenciar observaciones, desviaciones o diferencias, remite mediante correo electrónico al profesional que proyectó de la Alta Consejería de Paz, Víctimas y Reconciliación, para que realice los ajustes correspondientes. De lo contrario, aprueba y firma el documento Tipo: Detectivo Implementación: Manual_x000a_- 7. El procedimiento 4130000-PR-315 “Otorgar ayuda o atención humanitaria inmediata” (Act 28) indica que el Profesional responsable en la Dirección de Reparación Integral, Referente de Centro de Encuentro y Director(a) de Reparación Integral, autorizado(a) por el Director de Reparación Integral, Cada vez que se requiera una corrección  de la evaluación de vulnerabilidad, se revisa el acta de corrección de evaluación de vulnerabilidad de acuerdo con el caso, la ley y jurisprudencia aplicable. La(s) fuente(s) de información utilizada(s) es(son) el Sistema de Información de Víctimas SIVIC. En caso de evidenciar observaciones, desviaciones o diferencias, remite mediante correo electrónico al profesional que proyectó para que realice los ajustes correspondientes. De lo contrario, solicita visto bueno al referente de centro de encuentro y aprobación del(la) Director(a) de Reparación Integral para firmas del acto administrativo. Tipo: Detectivo Implementación: Manual_x000a__x000a__x000a__x000a__x000a__x000a__x000a__x000a__x000a__x000a__x000a__x000a__x000a_"/>
    <s v="- Documentado_x000a_- Documentado_x000a_- Documentado_x000a_- Documentado_x000a_- Documentado_x000a_- Documentado_x000a_- Documentado_x000a__x000a__x000a__x000a__x000a__x000a__x000a__x000a__x000a__x000a__x000a__x000a__x000a_"/>
    <s v="- Continua_x000a_- Continua_x000a_- Continua_x000a_- Continua_x000a_- Continua_x000a_- Continua_x000a_- Continua_x000a__x000a__x000a__x000a__x000a__x000a__x000a__x000a__x000a__x000a__x000a__x000a__x000a_"/>
    <s v="- Con registro_x000a_- Con registro_x000a_- Con registro_x000a_- Con registro_x000a_- Con registro_x000a_- Con registro_x000a_- Con registro_x000a__x000a__x000a__x000a__x000a__x000a__x000a__x000a__x000a__x000a__x000a__x000a__x000a_"/>
    <s v="- Preventivo_x000a_- Preventivo_x000a_- Detectivo_x000a_- Detectivo_x000a_- Detectivo_x000a_- Detectivo_x000a_- Detectivo_x000a__x000a__x000a__x000a__x000a__x000a__x000a__x000a__x000a__x000a__x000a__x000a__x000a_"/>
    <s v="25%_x000a_25%_x000a_15%_x000a_15%_x000a_15%_x000a_15%_x000a_15%_x000a__x000a__x000a__x000a__x000a__x000a__x000a__x000a__x000a__x000a__x000a__x000a__x000a_"/>
    <s v="- Manual_x000a_- Manual_x000a_- Manual_x000a_- Manual_x000a_- Manual_x000a_- Manual_x000a_- Manual_x000a__x000a__x000a__x000a__x000a__x000a__x000a__x000a__x000a__x000a__x000a__x000a__x000a_"/>
    <s v="15%_x000a_15%_x000a_15%_x000a_15%_x000a_15%_x000a_15%_x000a_15%_x000a__x000a__x000a__x000a__x000a__x000a__x000a__x000a__x000a__x000a__x000a__x000a__x000a_"/>
    <s v="40%_x000a_40%_x000a_30%_x000a_30%_x000a_30%_x000a_30%_x000a_30%_x000a__x000a__x000a__x000a__x000a__x000a__x000a__x000a__x000a__x000a__x000a__x000a__x000a_"/>
    <s v="- 1. El mapa de riesgos del proceso Paz, Víctimas y Reconciliación indica que el Profesional Universitario y/o especializado, autorizado(a) por el Jefe de Oficina Alta Consejería de Paz, Victimas y Reconciliación,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Tipo: Correctivo Implementación: Manual_x000a_-  2 El mapa de riesgos del proceso Paz, Víctimas y Reconciliación indica que el Profesional Universitario y/o especializado, autorizado(a) por el Jefe de Oficina Alta Consejería de Paz, Victimas y Reconciliación, cada vez que se identifique la materialización del riesgo solicita información sobre lo ocurrido al profesional que otorga, al que revisa y al que aprueba la medida sobre lo sucedido y activa ruta con el equipo jurídico de la Dirección, con el fin de realizar el análisis del caso y gestionar las acciones según concepto jurídico. Tipo: Correctivo Implementación: Manual_x000a_- 3 El mapa de riesgos del proceso Paz, Víctimas y Reconciliación indica que el Profesional Universitario y/o especializado, autorizado(a) por el Jefe de Oficina Alta Consejería de Paz, Victimas y Reconciliación, cada vez que se identifique la materialización del riesgo solicita al equipo jurídico de la Alta Consejería de Paz, Víctimas y Reconciliación para que realice un segundo análisis del caso e informe las acciones o el conducto regular a seguir.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6.0505200000000009E-2"/>
    <s v="Leve (1)"/>
    <n v="0.16875000000000001"/>
    <s v="Bajo"/>
    <s v="El proceso estima que el riesgo se ubica en una zona baja, debido a que los controles establecidos son los adecuados y la calificación de los criterios es satisfactoria, ubicando el riesgo en la escala de probabilidad más baja con un impacto menor, y ante su materialización, podrían disminuirse los efectos, aplicando las acciones de contingencia."/>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económica (o presupuestal) por sanción de un ente de control, debido a fallas o deficiencias en el otorgamiento de la Atención o Ayuda Humanitaria Inmediata en el informe de monitoreo a la Oficina Asesora de Planeación._x000a_- Si el conocimiento de la situación es inmediata, _x000a_1. Comunicarse con el apoyo de la supervisión del operador de la AHÍ (Según sea el caso) y detener temporalmente la entrega._x000a_2. Realizar nueva evaluación de vulnerabilidad por parte de otro profesional; Si no aplica, se realiza revocatoria directa del otorgamiento inicial._x000a_- Si el conocimiento de la situación es espaciado en el Tiempo:_x000a_1. Solicitar información sobre lo ocurrido al profesional que otorga, al que revisa y al que aprueba la medida sobre lo sucedido._x000a_2. activar ruta con el equipo jurídico de la Dirección._x000a_- Si el conocimiento de la situación es espaciado en el Tiempo:_x000a_1. De acuerdo al concepto del equipo jurídico de la Dirección, se realizan las acciones establecidas._x000a_2. Si el equipo jurídico de la Dirección lo cree pertinente, el caso se escala al equipo jurídico de la Alta Consejería de Paz, Víctimas y Reconciliación para que realice un segundo análisis del caso e informe las acciones a seguir._x000a__x000a__x000a__x000a__x000a__x000a_- Actualizar el riesgo Posibilidad de afectación económica (o presupuestal) por sanción de un ente de control, debido a fallas o deficiencias en el otorgamiento de la Atención o Ayuda Humanitaria Inmediata"/>
    <s v="- Oficina Alta Consejería de Paz, Víctimas y Reconciliación_x000a_- Profesional Universitario y/o especializado Oficina Alta Consejería de Paz, Victimas y Reconciliación_x000a_- Profesional Universitario y/o especializado Oficina Alta Consejería de Paz, Victimas y Reconciliación_x000a_- Profesional Universitario y/o especializado Oficina Alta Consejería de Paz, Victimas y Reconciliación_x000a__x000a__x000a__x000a__x000a__x000a_- Oficina Alta Consejería de Paz, Víctimas y Reconciliación"/>
    <s v="- Reporte de monitoreo indicando la materialización del riesgo de Posibilidad de afectación económica (o presupuestal) por sanción de un ente de control, debido a fallas o deficiencias en el otorgamiento de la Atención o Ayuda Humanitaria Inmediata_x000a_- Comunicación del caso con el operador. (Correo electrónico)_x000a_- Comunicación del caso con el operador. (Correo electrónico)_x000a_- Comunicación con el profesional (Correo Electrónico)_x000a__x000a__x000a__x000a__x000a__x000a_- Riesgo de Posibilidad de afectación económica (o presupuestal) por sanción de un ente de control, debido a fallas o deficiencias en el otorgamiento de la Atención o Ayuda Humanitaria Inmediata, actualizado."/>
    <d v="2023-12-01T00:00:00"/>
    <s v="Identificación del riesgo_x000a_Análisis antes de controles_x000a_Establecimiento de controles_x000a__x000a_"/>
    <s v="Se ajustan los controles, de acuerdo a la actualización del procedimiento 4130000-PR-315 “Otorgar ayuda o atención humanitaria inmediata”_x000a_Se ajustan las causas, y se define la acción de tratamiento 2024._x000a_Se ajusta el valor de la exposición a 25,964 ayudas o atención humanitarias"/>
    <m/>
    <m/>
    <m/>
    <m/>
    <m/>
    <m/>
    <m/>
    <m/>
    <m/>
    <m/>
    <m/>
    <m/>
    <m/>
    <m/>
    <m/>
    <m/>
    <m/>
    <m/>
    <m/>
    <m/>
    <m/>
    <m/>
    <m/>
    <m/>
    <m/>
    <m/>
    <m/>
    <m/>
    <m/>
    <m/>
    <m/>
    <m/>
    <m/>
  </r>
  <r>
    <x v="15"/>
    <s v="Gestionar políticas, programas y estrategias dirigidas a las víctimas, población en proceso de reintegración, reincorporación y ciudadanía en general por medio de la asistencia, atención, reparación, y acciones de memoria, reconciliación y construcción de paz territorial con el propósito de avanzar en la consolidación de Bogotá como epicentro de paz y reconciliación."/>
    <s v="Inicia con la identificación de necesidades, lineamientos y formulación o implementación de políticas, programas y estrategias dirigidas a víctimas del conflicto armado interno, población en proceso de reintegración, reincorporación y ciudadanía en general, continúa con la ejecución de acciones de asistencia, atención, reparación, memoria, reconciliación, construcción de paz territorial y coordinación interinstitucional; y finaliza con el seguimiento de estas."/>
    <s v="Jefe de Oficina Alta Consejería de Paz, Víctimas y Reconciliación"/>
    <s v="Misional"/>
    <s v="Coordinar la formulación, seguimiento y actualización del Plan Distrital y sus planes conexos en el marco de la política pública de víctimas en Bogotá._x000a_Fase (propósito): Mejorar la integración de las acciones, servicios y escenarios que den respuesta a las obligaciones derivadas de la Ley para las víctimas, el Acuerdo de Paz, y los demás compromisos Distritales en materia de memoria, paz, y reconciliación."/>
    <s v="-"/>
    <s v="-"/>
    <s v="Posibilidad de afectación reputacional por bajo nivel de implementación de la Política Pública de Víctimas en el Distrito Capital, debido a deficiencias en el seguimiento a la implementación del Plan de Acción Distrital a través del SDARIV"/>
    <x v="0"/>
    <s v="Ejecución y administración de procesos"/>
    <s v="Oficina Alta Consejería de Paz, Víctimas y Reconciliación"/>
    <s v="- Dificultades en la articulación y coordinación de los grupos internos para el cumplimiento de objetivos y metas._x000a__x000a__x000a__x000a__x000a__x000a__x000a__x000a__x000a_"/>
    <s v="- Entrega de información incompleta, insuficiente por parte de las entidades que conforman el SDARIV._x000a_- Deficiente oferta institucional y presupuesto por parte de las entidades para la implementación de la Política Pública de Víctimas._x000a_- Ausencia de regulación a nivel nacional que oriente a las entidades territoriales sobre el proceso de seguimiento a la implementación de la política publica de víctimas _x000a__x000a__x000a__x000a__x000a__x000a__x000a_"/>
    <s v="- Ausencia de información sobre la implementación de la Política Pública de Víctimas en el Distrito que dificulta la toma de decisiones acertadas._x000a_- Que la política pública de víctimas no contribuya al goce efectivo de derechos de la población._x000a_- Incumplimiento por parte de las entidades en relación a los compromisos adquiridos en el Plan Distrital de Desarrollo y el Plan de Acción Distrital._x000a_- Contribución insuficiente por parte Distrito Capital en los procesos de seguimiento y evaluación que realiza el orden nacional frente al cumplimiento de la Política Pública de Víctimas  _x000a__x000a__x000a__x000a__x000a__x000a_"/>
    <s v="1. Implementar estrategias y acciones que aporten a la construcción de la paz, la reparación, la memoria y la reconciliación en Bogotá región."/>
    <s v="- -- Ningún trámite y/o procedimiento administrativo_x000a__x000a_"/>
    <s v="- Ningún otro proceso en el Sistema de Gestión de Calidad_x000a__x000a__x000a__x000a_"/>
    <s v="16. Paz, justicia e instituciones sólidas"/>
    <s v="7871 Construcción de Bogotá-región como territorio de paz para las víctimas y la reconciliación"/>
    <s v="Baja (2)"/>
    <n v="0.4"/>
    <s v="Leve (1)"/>
    <s v="Menor (2)"/>
    <s v="Menor (2)"/>
    <s v="Leve (1)"/>
    <s v="Menor (2)"/>
    <s v="Moderado (3)"/>
    <s v="Moderado (3)"/>
    <n v="0.6"/>
    <s v="Moderado"/>
    <s v="El proceso estima que el riesgo inherente se ubica en la zona moderada, debido a que la frecuencia con la que se realiza la actividad clave asociada al riesgo es trimestral, sin embargo, ante su materialización, podría presentarse afectaciones en la imagen."/>
    <s v="- 1 El procedimiento de Coordinación del Sistema Distrital De Asistencia, Atención Y Reparación Integral a Víctimas 4120000-PR-324 ACTIVIDAD (10) indica que el profesional de la Alta Consejería de Paz, Victimas y Reconciliación, autorizado(a) por el Jefe de Oficina Alta Consejería de Paz, Victimas y Reconciliación, trimestralmente Revisa y analiza la información recibida por parte de las entidades, teniendo en cuenta que la información reportada tenga coherencia en lo concerniente a: (i) unidad de medida del indicador; (ii) presupuesto inicial, definitivo y ejecutado; (ii) avance físico y el presupuestal; (iv) reporte trimestral y el reporte acumulado por vigencia fiscal. Contrasta la información de corte presupuestal reportada por las entidades en el seguimiento al PAD con el reporte al Formulario Único Territorial (FUT). La(s) fuente(s) de información utilizadas es(son) matriz comparativo PAD –FUT. En caso de evidenciar observaciones, desviaciones o diferencias, se solicita por correo los ajustes correspondientes a las observaciones realizadas. De lo contrario, consolida la información reportada e informa conformidad mediante correo electrónico. Tipo: Preventivo Implementación: Manual_x000a_- 2 El procedimiento de Coordinación del Sistema Distrital De Asistencia, Atención Y Reparación Integral a Víctimas 4120000-PR-324 ACTIVIDAD (10) indica que el profesional de Alta Consejería de Paz, Victimas y Reconciliación, autorizado(a) por el Jefe de Oficina Alta Consejería de Paz, Victimas y Reconciliación, trimestralmente Revisa y analiza la información recibida por parte de las entidades, teniendo en cuenta que la información reportada tenga coherencia en lo concerniente a: (i) unidad de medida del indicador; (ii) presupuesto inicial, definitivo y ejecutado; (ii) avance físico y el presupuestal; (iv) reporte trimestral y el reporte acumulado por vigencia fiscal. Contrasta la información de corte presupuestal reportada por las entidades en el seguimiento al PAD con el reporte al Formulario Único Territorial (FUT). La(s) fuente(s) de información utilizadas es(son) matriz comparativo PAD –FUT. En caso de evidenciar observaciones, desviaciones o diferencias, se solicita por correo los ajustes correspondientes a las observaciones realizadas. De lo contrario, consolida la información reportada e informa conformidad mediante correo electrónico.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Paz, Víctimas y Reconciliación,  indica que el Profesional Universitario y/o especializado , autorizado(a) por el Jefe de Oficina Alta Consejería de Paz, Victimas y Reconciliación, cada vez que se identifique la materialización del riesgo cita un Comité de Justicia Transicional o subcomité extraordinario de seguimiento, según sea el caso para evaluar el impacto de las decisiones tomadas en instancias anteriores. Tipo: Correctivo Implementación: Manual_x000a_- 2 El mapa de riesgos del proceso de Paz, Víctimas y Reconciliación, indica que el Profesional Universitario y/o especializado , autorizado(a) por el Jefe de Oficina Alta Consejería de Paz, Victimas y Reconciliación, cada vez que se identifique la materialización del riesgo Identifica las entidades y metas que tienen un bajo nivel de ejecución física y presupuestal con el objetivo de generar alertas y realizar acompañamiento técnico que promueva la adecuada implementación de la oferta dispuesta en el Plan de Acción Distrital. Tipo: Correctivo Implementación: Manual_x000a_- 3 El mapa de riesgos del proceso de Paz, Víctimas y Reconciliación, indica que el Profesional Universitario y/o especializado , autorizado(a) por el Jefe de Oficina Alta Consejería de Paz, Victimas y Reconciliación, cada vez que se identifique la materialización del riesgo Genera trimestralmente un informe de implementación que de cuenta del porcentaje de avance físico y presupuestal del Plan de Acción Distrital, por cada una de las entidades del SDARIV y de los componentes de la política pública de víctimas.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0.16799999999999998"/>
    <s v="Menor (2)"/>
    <n v="0.25312499999999999"/>
    <s v="Bajo"/>
    <s v="_x000a_El proceso estima que el riesgo se ubica en una zona baja, debido a que los controles establecidos son los adecuados y la calificación de los criterios es satisfactoria, ubicando el riesgo en la escala de probabilidad más baja, y ante su materialización, podrían disminuirse los efectos, aplicando las acciones de contingencia._x000a_"/>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bajo nivel de implementación de la Política Pública de Víctimas en el Distrito Capital, debido a deficiencias en el seguimiento a la implementación del Plan de Acción Distrital a través del SDARIV en el informe de monitoreo a la Oficina Asesora de Planeación._x000a_- Se debe citar un Comité de Justicia Transicional o subcomités extraordinario de seguimiento, según sea el caso para evaluar el impacto de las decisiones tomadas en instancias anteriores           _x000a_- Identificar las entidades y metas que tienen un bajo nivel de ejecución física y presupuestal con el objetivo de generar alertas y realizar acompañamiento técnico que promueva la adecuada implementación de la oferta dispuesta en el Plan de Acción Distrital._x000a_- Generar trimestralmente un informe de implementación que de cuenta del porcentaje de avance físico y presupuestal del Plan de Acción Distrital, por cada una de las entidades del SDARIV y de los componentes de la política pública de victimas. _x000a__x000a__x000a__x000a__x000a__x000a_- Actualizar el riesgo Posibilidad de afectación reputacional por bajo nivel de implementación de la Política Pública de Víctimas en el Distrito Capital, debido a deficiencias en el seguimiento a la implementación del Plan de Acción Distrital a través del SDARIV"/>
    <s v="- Oficina Alta Consejería de Paz, Víctimas y Reconciliación_x000a_- Profesional universitario y/o especializado de la Oficina Alta Consejería de Paz, Víctimas y Reconciliación_x000a_- Profesional universitario y/o especializado de la Oficina Alta Consejería de Paz, Víctimas y Reconciliación_x000a_- Profesional universitario y/o especializado  de la Oficina Alta Consejería de Paz, Víctimas y Reconciliación_x000a__x000a__x000a__x000a__x000a__x000a_- Oficina Alta Consejería de Paz, Víctimas y Reconciliación"/>
    <s v="- Reporte de monitoreo indicando la materialización del riesgo de Posibilidad de afectación reputacional por bajo nivel de implementación de la Política Pública de Víctimas en el Distrito Capital, debido a deficiencias en el seguimiento a la implementación del Plan de Acción Distrital a través del SDARIV_x000a_- Evidencia de Reunión_x000a_Listado de Asistencia_x000a_- Oficios enviados a las entidades - Actas de asistencia técnica._x000a_- Informe trimestral del PAD_x000a__x000a__x000a__x000a__x000a__x000a_- Riesgo de Posibilidad de afectación reputacional por bajo nivel de implementación de la Política Pública de Víctimas en el Distrito Capital, debido a deficiencias en el seguimiento a la implementación del Plan de Acción Distrital a través del SDARIV, actualizado."/>
    <d v="2023-12-01T00:00:00"/>
    <s v="Identificación del riesgo_x000a__x000a__x000a__x000a_"/>
    <s v="_x000a_Se ajustan las causas internas del riesgo_x000a__x000a_"/>
    <m/>
    <m/>
    <m/>
    <m/>
    <m/>
    <m/>
    <m/>
    <m/>
    <m/>
    <m/>
    <m/>
    <m/>
    <m/>
    <m/>
    <m/>
    <m/>
    <m/>
    <m/>
    <m/>
    <m/>
    <m/>
    <m/>
    <m/>
    <m/>
    <m/>
    <m/>
    <m/>
    <m/>
    <m/>
    <m/>
    <m/>
    <m/>
    <m/>
  </r>
  <r>
    <x v="16"/>
    <s v="Fortalecer las capacidades institucionales para una Gestión pública efectiva y articulada, orientada a la generación de valor público para los grupos de interés."/>
    <s v="1. Fortalecer el Sistema de coordinación y articulación institucional interna y externa._x000a_2. Posicionar la gestión pública distrital a través de la gestión del conocimiento y la innovación._x000a_3. Fortalecer la gestión y desempeño para generar valor púbico en nuestros grupos de interés._x000a_4. Afianzar la transparencia para mayor efectividad en la gestión pública distrital."/>
    <s v="Subsecretaria Distrital de Fortalecimiento Institucional"/>
    <s v="Desarrollo y fortalecimiento institucional"/>
    <s v="Fase (propósito): Fortalecer las capacidades institucionales para una Gestión pública efectiva y articulada, orientada a la generación de valor público para los grupos de interés"/>
    <s v="-"/>
    <s v="-"/>
    <s v="Posibilidad de afectación reputacional por pérdida de la credibilidad ante las entidades y organismos distritales, debido a fallas al estructurar, articular y orientar la implementación de estrategias"/>
    <x v="2"/>
    <s v="Operacionales"/>
    <s v="Subsecretaría Distrital de Fortalecimiento Institucional"/>
    <s v="- Falta articulación entre las diferentes herramientas en las que están contenidos los productos y servicios._x000a_- Elementos de actividades actuales no contemplados en el modelo de operación._x000a_- Debilidades en la comunicación clara y unificada en diferentes niveles de la entidad._x000a_- Dificultades en la transferencia de conocimiento entre los servidores que se vinculan y retiran de la entidad._x000a_- Alta rotación de personal generando retrasos en la curva de aprendizaje._x000a__x000a__x000a__x000a__x000a_"/>
    <s v="- Cambios de administración, no continuidad en los procesos. _x000a__x000a_ _x000a_- Recorte de recursos financieros que impiden las ejecución de metas establecidas en el cuatrienio._x000a_- Dificultades en la coordinación de las diferentes secretarias para la prestación de servicios públicos o ejecución de programas, así como la articulación con Entidades del orden nacional_x000a_- Constante actualización de directrices Nacionales y Distritales que no surten suficientes procesos de socialización. _x000a_- Dificultades en la coordinación de las diferentes secretarias para la prestación de servicios públicos o ejecución de programas, así como la articulación con Entidades del orden nacional_x000a__x000a__x000a__x000a__x000a_"/>
    <s v="- Menores asignaciones presupuestales por la no ejecución del presupuesto asignado al proyecto_x000a_- Perjuicio de la imagen institucional frente a parámetros en la calidad de los servicios prestados, su oportunidad y eficacia de cara a los grupos de valor e interés.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Procesos misionales en el Sistema de Gestión de Calidad_x000a__x000a__x000a__x000a_"/>
    <s v="16. Paz, justicia e instituciones sólidas"/>
    <s v="7868 Desarrollo institucional para una gestión pública eficiente"/>
    <s v="Media (3)"/>
    <n v="0.6"/>
    <s v="-"/>
    <s v="-"/>
    <s v="-"/>
    <s v="-"/>
    <s v="-"/>
    <s v="-"/>
    <s v="Moderado (3)"/>
    <n v="0.6"/>
    <s v="Moderado"/>
    <s v="Se determina un nivel de posibilidad (3) media de riesgo inherente  pues del propósito depende el enfoque de las estrategias del proyecto.  El impacto (3) moderado obedece a que de presentarse generaría incumplimiento en las metas establecidas"/>
    <s v="- 1 El perfil del proyecto en el componente de riesgos  indica que los Equipos de la Subsecretaría Distrital de Fortalecimiento Institucional, autorizado(a) por el Subsecretario Distrital de Fortalecimiento Institucional y/o Directores, anualmente verifican los cambios en los grupos de valor . La(s) fuente(s) de información utilizadas es(son) caracterizaciones previas de los grupos de valor de la Subsecretaría Distrital de Fortalecimiento Institucional, resultados de rendición de cuentas y participación ciudadana, y bases de datos. En caso de evidenciar observaciones, desviaciones o diferencias, se revisa y/o redireccionan las estrategias dirigidas a los grupos de valor. De lo contrario, Realizan actas de reunión. Tipo: Preventivo Implementación: Manual_x000a_- 2 El procedimiento 4202000-PR-348 formulación, programación y seguimiento a los proyectos de inversión  indica que el Gerente del Proyecto de Inversión o quien se designe, autorizado(a) por Subsecretario Distrital de Fortalecimiento Institucional, Directores y/o Subdirectores, anualmente revisa que la programación anual permita el cumplimiento de los indicadores y metas propuestos. La(s) fuente(s) de información utilizadas es(son) programación de indicadores y metas de cada dependencia. En caso de evidenciar observaciones, desviaciones o diferencias, se solicitan ajustes a los profesionales designados. De lo contrario, envían memorando remisión de la programación de indicadores y metas. Tipo: Preventivo Implementación: Manual_x000a_- 3 El perfil del proyecto en el componente de riesgos  indica que los Equipos de la Subsecretaría Distrital de Fortalecimiento Institucional, autorizado(a) por el Subsecretario Distrital de Fortalecimiento Institucional y/o Directores, semestralmente revisan la estructura, contenido e impacto de las estrategias. La(s) fuente(s) de información utilizadas es(son) Encuestas, reuniones de Subcomité de autocontrol de la Subsecretaría y sus dependencias u otras reuniones de seguimiento. En caso de evidenciar observaciones, desviaciones o diferencias, se revisan y/o redireccionan las estrategias. De lo contrario, realizan  actas de reunión y documentos con la(s) estrategia(s) actualizada(s) o reevaluada(s).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yecto de inversión 7868 &quot;Desarrollo institucional para una gestión pública eficiente&quot; indica que los Directores o Subdirectores responsables de las metas proyecto de inversión, autorizado(a) por el Gerente de Proyecto (Subsecretario), cada vez que se identifique la  materialización del riesgo deberá revisar y/o establecer cambios en las estrategias con  el fin de subsanar las desviaciones encontradas, en el marco del procedimiento 4202000-PR-348 Formulación, programación y seguimiento a los proyectos de inversión. Tipo: Correctivo Implementación: Manual_x000a_- 2 El mapa de riesgos  del proyecto de inversión 7868 &quot;Desarrollo institucional para una gestión pública eficiente&quot;  indica que los Directores o Subdirectores responsables de las metas proyecto de inversión, autorizado(a) por el Gerente de Proyecto (Subsecretario), cada vez que se identifique la  materialización del riesgo verifican el avance físico en magnitud y presupuesto de las metas del proyectos de inversión y procederán a actualizar los planes, alcances o estrategias que correspondan para garantizar el cumplimiento de las metas,  enmarcados en la funciones de los Subcomités de autocontrol.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512"/>
    <s v="Menor (2)"/>
    <n v="0.33749999999999997"/>
    <s v="Bajo"/>
    <s v="Se determina un nivel de posibilidad (1) de riesgo residual  debido a  las instancias de seguimiento con que cuenta la Secretaría General y los controles de la gerencia del proyecto.  El impacto Menor (2) obedece a que de presentarse generaría incumplimiento en las metas establecidas."/>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pérdida de la credibilidad ante las entidades y organismos distritales, debido a fallas al estructurar, articular y orientar la implementación de estrategias en el informe de monitoreo a la Oficina Asesora de Planeación._x000a_- Revisar y/o establecer cambios en las estrategias con  el fin de subsanar las desviaciones encontradas, en el marco del procedimiento 4202000-PR-348 Formulación, programación y seguimiento a los proyectos de inversión._x000a_- Verificar el avance físico en magnitud y presupuesto de las metas del proyectos de inversión y procederán a actualizar los planes, alcances o estrategias que correspondan para garantizar el cumplimiento de las metas,  enmarcados en la funciones de los Subcomités de autocontrol._x000a__x000a__x000a__x000a__x000a__x000a__x000a_- Actualizar el riesgo Posibilidad de afectación reputacional por pérdida de la credibilidad ante las entidades y organismos distritales, debido a fallas al estructurar, articular y orientar la implementación de estrategias"/>
    <s v="- Subsecretaria Distrital de Fortalecimiento Institucional_x000a_- Gerente del Proyecto_x000a_- Gerente del Proyecto_x000a__x000a__x000a__x000a__x000a__x000a__x000a_- Subsecretaria Distrital de Fortalecimiento Institucional"/>
    <s v="- Reporte de monitoreo indicando la materialización del riesgo de Posibilidad de afectación reputacional por pérdida de la credibilidad ante las entidades y organismos distritales, debido a fallas al estructurar, articular y orientar la implementación de estrategias_x000a_- Modificación a la programación del proyecto - Hoja de Vida de meta o indicador_x000a_- Modificación a la programación del proyecto - Hoja de Vida de meta o indicador_x000a__x000a__x000a__x000a__x000a__x000a__x000a_- Riesgo de Posibilidad de afectación reputacional por pérdida de la credibilidad ante las entidades y organismos distritales, debido a fallas al estructurar, articular y orientar la implementación de estrategias, actualizado."/>
    <d v="2023-11-16T00:00:00"/>
    <s v="Identificación del riesgo_x000a__x000a__x000a__x000a_"/>
    <s v="Se revisa el riesgo y se mantienen las características e información como propuesta año 2024."/>
    <m/>
    <m/>
    <m/>
    <m/>
    <m/>
    <m/>
    <m/>
    <m/>
    <m/>
    <m/>
    <m/>
    <m/>
    <m/>
    <m/>
    <m/>
    <m/>
    <m/>
    <m/>
    <m/>
    <m/>
    <m/>
    <m/>
    <m/>
    <m/>
    <m/>
    <m/>
    <m/>
    <m/>
    <m/>
    <m/>
    <m/>
    <m/>
    <m/>
  </r>
  <r>
    <x v="16"/>
    <s v="Fortalecer las capacidades institucionales para una Gestión pública efectiva y articulada, orientada a la generación de valor público para los grupos de interés."/>
    <s v="1. Fortalecer el Sistema de coordinación y articulación institucional interna y externa._x000a_2. Posicionar la gestión pública distrital a través de la gestión del conocimiento y la innovación._x000a_3. Fortalecer la gestión y desempeño para generar valor púbico en nuestros grupos de interés._x000a_4. Afianzar la transparencia para mayor efectividad en la gestión pública distrital."/>
    <s v="Subsecretaria Distrital de Fortalecimiento Institucional"/>
    <s v="Desarrollo y fortalecimiento institucional"/>
    <s v="Fase (componente): Lineamientos técnicos y asistencia técnica"/>
    <s v="-"/>
    <s v="-"/>
    <s v="Posibilidad de afectación reputacional por pérdida de confianza de las entidades distritales, debido a que los productos y servicios del proyecto generen impactos adversos en la gestión para las entidades"/>
    <x v="2"/>
    <s v="Operacionales"/>
    <s v="Subsecretaría Distrital de Fortalecimiento Institucional"/>
    <s v="- Falta articulación entre las diferentes herramientas en las que están contenidos los productos y servicios._x000a_- Debilidades en la comunicación clara y unificada en diferentes niveles de la entidad._x000a__x000a__x000a__x000a__x000a__x000a__x000a__x000a_"/>
    <s v="- La no articulación institucional puede llegar ha afectar el desarrollo de una adecuada orientación para que la población victima del conflicto armado y excombatientes conozcan y hagan uso de la oferta institucional _x000a_- Pérdida de credibilidad y de confianza que dificulte el ejercicio de las funciones de la Secretaría General. _x000a__x000a_- Recorte de recursos financieros que impiden las ejecución de metas establecidas en el cuatrienio._x000a__x000a__x000a__x000a__x000a__x000a__x000a_"/>
    <s v="- Incumplimiento en las metas propuestas en el proyecto de inversión_x000a_- Menores asignaciones presupuestales por la no ejecución del presupuesto asignado al proyecto_x000a_- Perjuicio de la imagen institucional frente a parámetros en la calidad de los servicios prestados, su oportunidad y eficacia de cara a los grupos de valor e interés._x000a__x000a__x000a__x000a__x000a__x000a__x000a_"/>
    <s v="3. Consolidar una gestión pública eficiente, a través del desarrollo de capacidades institucionales, para contribuir a la generación de valor público."/>
    <s v="- -- Ningún trámite y/o procedimiento administrativo_x000a__x000a_"/>
    <s v="- Procesos misionales en el Sistema de Gestión de Calidad_x000a__x000a__x000a__x000a_"/>
    <s v="16. Paz, justicia e instituciones sólidas"/>
    <s v="7868 Desarrollo institucional para una gestión pública eficiente"/>
    <s v="Media (3)"/>
    <n v="0.6"/>
    <s v="-"/>
    <s v="-"/>
    <s v="-"/>
    <s v="-"/>
    <s v="-"/>
    <s v="-"/>
    <s v="Moderado (3)"/>
    <n v="0.6"/>
    <s v="Moderado"/>
    <s v="Se determina un nivel de posibilidad (3) media de riesgo inherente  debido a que la planeación  y productos son el resultado de análisis y viabilidad de las estrategias a implementar que surten varias etapas de revisión y validación.  El impacto Moderado (3) obedece a que de presentarse generaría incumplimiento en las metas establecidas."/>
    <s v="- 1 El perfil del proyecto en el componente de riesgos  indica que el Subsecretario Distrital de Fortalecimiento Institucional, Directores y Subdirectores, autorizado(a) por la Resolución 130 de 2019 o aquella que la modifique en lo relacionado con los subcomités de autocontrol, cuatrimestralmente (Subsecretaría), bimestralmente (Direcciones) y mensualmente (Subdirecciones) verifican el avance físico en magnitud y presupuesto de las metas del proyectos de inversión. La(s) fuente(s) de información utilizadas es(son) Libro de PDD a cargo de la OAP, Ejecución presupuestal, Plan de adquisiciones, Tablero de control de ejecución financiera, Tablero de Control de la Subsecretaría y el Perfil del proyecto. En caso de evidenciar observaciones, desviaciones o diferencias, se generan alternativas para mitigar la desviación o se realizan solicitudes de modificaciones en  la programación del proyecto. De lo contrario, proyectan actas de sesiones, versiones del perfil del proyecto. Tipo: Preventivo Implementación: Manual_x000a_- 2 El perfil del proyecto en el componente de riesgos  indica que el Subsecretario Distrital de Fortalecimiento Institucional, Directores y Subdirectores, autorizado(a) por los Actos administrativos de conformación y funcionamiento de los Comités Sectoriales o Comisiones Intersectoriales de gestión y Desempeño, trimestralmente verifican el avance en magnitud y presupuesto de las metas trazadoras asociadas en los proyectos de inversión. La(s) fuente(s) de información utilizadas es(son) Reportes de avance de metas de plan de desarrollo e informes de gestión presupuestal. En caso de evidenciar observaciones, desviaciones o diferencias, se establecen compromisos en las sesiones de los Comités o Comisiones para mitigar las desviaciones identificadas. De lo contrario, proyectan actas e informes de Comités o Comisiones. Tipo: Preventivo Implementación: Manual_x000a_- 3 El perfil del proyecto en el componente de riesgos  indica que el Gerente del Proyecto de Inversión o quien se designe, autorizado(a) por el Subsecretario Distrital de Fortalecimiento Institucional, Directores y/o Subdirectores, mensualmente realiza revisión y retroalimentación de los reportes cualitativos, cuantitativos y las correspondientes evidencias soportes del proyecto de inversión. La(s) fuente(s) de información utilizadas es(son) los reportes cualitativos, cuantitativos, las correspondientes evidencias soportes del proyecto de inversión y libro plan de desarrollo proyecto de inversión. En caso de evidenciar observaciones, desviaciones o diferencias, se solicita realizar los ajustes o justificación de la información reportada. De lo contrario, envían correo electrónico de retroalimentación de los resultados de la revisión. Tipo: Preventivo Implementación: Manual_x000a_- 4 El perfil del proyecto en el componente de riesgos  indica que el Subsecretario Distrital de Fortalecimiento Institucional, Directores y Subdirectores, autorizado(a) por la Resolución 130 de 2019 o aquella que la modifique en lo relacionado con los subcomités de autocontrol , cuatrimestralmente (Subsecretaría), bimestralmente (Direcciones) y mensualmente (Subdirecciones) verifican el avance en magnitud y presupuesto de las metas del proyectos de inversión. La(s) fuente(s) de información utilizadas es(son) Libro de PDD a cargo de la OAP, Ejecución presupuestal, Plan de adquisiciones, Tablero de control de ejecución financiera, Tablero de Control de la Subsecretaría y Perfil del proyecto. En caso de evidenciar observaciones, desviaciones o diferencias, se generan alternativas para mitigar la desviación o se realizan solicitudes de modificaciones en  la programación del proyecto. De lo contrario, realizan actas de sesiones, versiones del perfil del proyecto.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Preventivo_x000a_- Detectivo_x000a__x000a__x000a__x000a__x000a__x000a__x000a__x000a__x000a__x000a__x000a__x000a__x000a__x000a__x000a__x000a_"/>
    <s v="25%_x000a_2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40%_x000a_30%_x000a__x000a__x000a__x000a__x000a__x000a__x000a__x000a__x000a__x000a__x000a__x000a__x000a__x000a__x000a__x000a_"/>
    <s v="- 1 El mapa de riesgos  del proyecto de inversión 7868 &quot;Desarrollo institucional para una gestión pública eficiente&quot;  indica que los Directores o Subdirectores responsables de las metas proyecto de inversión, autorizado(a) por el Gerente de Proyecto (Subsecretario), cada vez que se identifique la  materialización del riesgo deberá revisar y/o establecer ajustes en los productos de cada una de  las metas, en el marco del procedimiento 4202000-PR-348 Formulación, programación y seguimiento a los proyectos de inversión. Tipo: Correctivo Implementación: Manual_x000a_- 2 El mapa de riesgos  del proyecto de inversión 7868 &quot;Desarrollo institucional para una gestión pública eficiente&quot;  indica que los Directores o Subdirectores responsables de las metas proyecto de inversión, autorizado(a) por Gerente del Proyecto, cada vez que se identifique la  materialización del riesgo verifican el avance físico en magnitud  de las metas del proyecto  de inversión y procederán a actualizar los  alcances de productos definidos en cada una de las  metas,  enmarcados en la funciones de los Subcomités de autocontrol.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9.0719999999999995E-2"/>
    <s v="Menor (2)"/>
    <n v="0.33749999999999997"/>
    <s v="Bajo"/>
    <s v="Se determina un nivel de posibilidad (1) de riesgo residual   muy baja debido a que la planeación  y productos son el resultado de análisis y viabilidad de las estrategias a implementar que surten varias etapas de revisión y validación.  El impacto Menor (2) obedece a que de presentarse generaría incumplimiento en las metas establecidas."/>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pérdida de confianza de las entidades distritales, debido a que los productos y servicios del proyecto generen impactos adversos en la gestión para las entidades en el informe de monitoreo a la Oficina Asesora de Planeación._x000a_- Revisar y/o establecer ajustes en los productos de cada una de  las metas, en el marco del procedimiento 4202000-PR-348 Formulación, programación y seguimiento a los proyectos de inversión_x000a_- Verificar el avance físico en magnitud  de las metas del proyecto  de inversión y procederán a actualizar los  alcances de productos definidos en cada una de las  metas,  enmarcados en la funciones de los Subcomités de autocontrol_x000a__x000a__x000a__x000a__x000a__x000a__x000a_- Actualizar el riesgo Posibilidad de afectación reputacional por pérdida de confianza de las entidades distritales, debido a que los productos y servicios del proyecto generen impactos adversos en la gestión para las entidades"/>
    <s v="- Subsecretaria Distrital de Fortalecimiento Institucional_x000a_- Gerente del Proyecto_x000a_- Gerente del Proyecto_x000a__x000a__x000a__x000a__x000a__x000a__x000a_- Subsecretaria Distrital de Fortalecimiento Institucional"/>
    <s v="- Reporte de monitoreo indicando la materialización del riesgo de Posibilidad de afectación reputacional por pérdida de confianza de las entidades distritales, debido a que los productos y servicios del proyecto generen impactos adversos en la gestión para las entidades_x000a_- Modificación a la programación del proyecto - Hoja de Vida de meta o indicado_x000a_- Modificación a la programación del proyecto - Hoja de Vida de meta o indicado_x000a__x000a__x000a__x000a__x000a__x000a__x000a_- Riesgo de Posibilidad de afectación reputacional por pérdida de confianza de las entidades distritales, debido a que los productos y servicios del proyecto generen impactos adversos en la gestión para las entidades, actualizado."/>
    <d v="2023-11-16T00:00:00"/>
    <s v="Identificación del riesgo_x000a__x000a__x000a__x000a_"/>
    <s v="Se revisa el riesgo y se mantienen las características e información como propuesta año 2024."/>
    <m/>
    <m/>
    <m/>
    <m/>
    <m/>
    <m/>
    <m/>
    <m/>
    <m/>
    <m/>
    <m/>
    <m/>
    <m/>
    <m/>
    <m/>
    <m/>
    <m/>
    <m/>
    <m/>
    <m/>
    <m/>
    <m/>
    <m/>
    <m/>
    <m/>
    <m/>
    <m/>
    <m/>
    <m/>
    <m/>
    <m/>
    <m/>
    <m/>
  </r>
  <r>
    <x v="16"/>
    <s v="Fortalecer las capacidades institucionales para una Gestión pública efectiva y articulada, orientada a la generación de valor público para los grupos de interés."/>
    <s v="1. Fortalecer el Sistema de coordinación y articulación institucional interna y externa._x000a_2. Posicionar la gestión pública distrital a través de la gestión del conocimiento y la innovación._x000a_3. Fortalecer la gestión y desempeño para generar valor púbico en nuestros grupos de interés._x000a_4. Afianzar la transparencia para mayor efectividad en la gestión pública distrital."/>
    <s v="Subsecretaria Distrital de Fortalecimiento Institucional"/>
    <s v="Desarrollo y fortalecimiento institucional"/>
    <s v="Fases (actividades) del proyecto de inversión:_x000a_1. Desarrollar acciones de participación en redes de ciudad, campañas y plataformas de organismos multilaterales._x000a_2. Desarrollar acciones para la sostenibilidad y mejoramiento del desempeño y la gestión pública distrital._x000a_3. Desarrollar acciones tendientes a la tecnificación, productividad y mejoramiento de la Imprenta Distrital._x000a_4. Formular y actualizar lineamientos técnicos archivísticos, estrategias de seguimiento y medición a la implementación de la política archivística en el Distrito Capital._x000a_5. Generar acciones para el aprovechamiento de la información de relacionamiento y la cooperación internacional._x000a_6. Hacer seguimiento al funcionamiento de las instancias de Coordinación._x000a_7. Realizar actividades de los productos del Plan de acción de la política de transparencia y su seguimiento._x000a_8. Realizar las acciones generales de acompañamiento y seguimiento a los proyectos, asuntos y temas estratégicos de la administración distrital._x000a_9. Realizar los diseños requeridos de la Red Distrital de Archivos y la implementación del componente de Archivos Públicos abiertos._x000a_10. Realizar procesos de caracterización, procesamiento, acceso y puesta al servicio del patrimonio documental del Distrito Capital._x000a_11. Realizar seguimiento y evaluación para la gestión del conocimiento y la innovación._x000a_12. Desarrollar instrumentos para formalizar las relaciones con actores internacionales._x000a_13. Desarrollar investigación, promoción, divulgación y pedagogía del patrimonio documental y la memoria histórica de Bogotá._x000a_14. Desarrollar un ecosistema de gestión de conocimiento e innovación._x000a_15. Desarrollar un plan para la consolidación de la gestión de documentos electrónicos de archivo en el Distrito Capital._x000a_16. Desarrollar una estrategia de análisis de información y datos en transparencia para articular las iniciativas de las entidades distritales._x000a_17. Fortalecer el funcionamiento del Sistema de Coordinación Distrital._x000a_18. Implementar el modelo de asistencia técnica focalizada que permita apoyar a las entidades y organismos distritales en la implementación de la política de archivos en el Distrito Capital._x000a_19. Implementar una estrategia de promoción de ciudad a través de la gestión de actividades en Bogotá y en el exterior._x000a_20. Posicionar a la Imprenta Distrital como un aliado estratégico, para visibilizar la gestión, desempeño y transparencia pública._x000a_21. Realizar un programa de Teletrabajo sobre la planta laboral en entidades y organismos distritales._x000a_22. Ejecutar acciones para la negociación, diálogo y concertación sindical en el Distrito Capital._x000a_23. Implementar un plan de relacionamiento y cooperación internacional del distrito."/>
    <s v="-"/>
    <s v="-"/>
    <s v="Posibilidad de afectación reputacional por incumplimiento en la ejecución de las actividades del proyecto, debido a una deficiente gestión en la planeación y seguimiento de las metas del proyecto"/>
    <x v="2"/>
    <s v="Operacionales"/>
    <s v="Subsecretaría Distrital de Fortalecimiento Institucional"/>
    <s v="- Falta articulación entre las diferentes herramientas en las que están contenidos los productos y servicios._x000a_- Debilidades en la comunicación clara y unificada en diferentes niveles de la entidad._x000a_- Dificultades en la transferencia de conocimiento entre los servidores que se vinculan y retiran de la entidad._x000a_- Alta rotación de personal generando retrasos en la curva de aprendizaje._x000a__x000a__x000a__x000a__x000a__x000a_"/>
    <s v="- La no articulación institucional puede llegar ha afectar el desarrollo de una adecuada orientación para que la población victima del conflicto armado y excombatientes conozcan y hagan uso de la oferta institucional _x000a__x000a__x000a__x000a__x000a__x000a__x000a__x000a__x000a_"/>
    <s v="- Incumplimiento en las metas propuestas en el proyecto de inversión_x000a_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Procesos misionales en el Sistema de Gestión de Calidad_x000a__x000a__x000a__x000a_"/>
    <s v="16. Paz, justicia e instituciones sólidas"/>
    <s v="7868 Desarrollo institucional para una gestión pública eficiente"/>
    <s v="Baja (2)"/>
    <n v="0.4"/>
    <s v="-"/>
    <s v="-"/>
    <s v="-"/>
    <s v="-"/>
    <s v="-"/>
    <s v="-"/>
    <s v="Moderado (3)"/>
    <n v="0.6"/>
    <s v="Moderado"/>
    <s v="Se determina un nivel de posibilidad (2) baja de riesgo inherente  debido a que se realiza seguimiento mensual a  la ejecución de actividades y de ser necesario se presentan modificaciones.  El impacto Moderado (3) obedece a que de presentarse generaría incumplimiento en las metas establecidas."/>
    <s v="- 1 El procedimiento 4202000-PR-348 formulación, programación y seguimiento a los proyectos de inversión  indica que el Gerente del Proyecto de Inversión o quien se designe, autorizado(a) por el Subsecretario Distrital de Fortalecimiento Institucional, Directores y/o Subdirectores, cuando se requiera  revisa que lo formulado en las hojas de vida de metas e indicadores esté acorde con lo registrado en: fichas de proyecto de inversión y plan distrital de desarrollo. La(s) fuente(s) de información utilizadas es(son) hojas de vida de metas e indicadores, fichas de proyecto de inversión y plan distrital de desarrollo. En caso de evidenciar observaciones, desviaciones o diferencias, solicita los ajustes designados. De lo contrario,  envían memorando 2211600-FT-011 Remisión hoja de vida de metas o indicadores del proyecto de inversión . Tipo: Preventivo Implementación: Manual_x000a_- 2 El perfil del proyecto en el componente de riesgos  indica que el Subsecretario Distrital de Fortalecimiento Institucional, Directores y Subdirectores, autorizado(a) por la Resolución 130 de 2019 o aquella que la modifique en lo relacionado con los subcomités de autocontrol , cuatrimestralmente (Subsecretaría), bimestralmente (Direcciones) y mensualmente (Subdirecciones) verifican el avance en magnitud y presupuestal de las metas del proyectos de inversión y cronogramas derivados . La(s) fuente(s) de información utilizadas es(son) Libro de PDD a cargo de la OAP, Ejecución presupuestal, Plan de adquisiciones, Tablero de control de ejecución financiera, Tablero de Control de la Subsecretaría y Perfil del proyecto. En caso de evidenciar observaciones, desviaciones o diferencias, se generan alternativas para mitigar la desviación o se realizan solicitudes de modificaciones en  la programación del proyecto. De lo contrario, realizan actas de sesiones, versiones del perfil del proyecto.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yecto de inversión 7868 &quot;Desarrollo institucional para una gestión pública eficiente&quot;  indica que los Directores o Subdirectores responsables de las metas proyecto de inversión, autorizado(a) por el Gerente de Proyecto (Subsecretario), cada vez que se identifique la  materialización del riesgo deberá revisar y/o establecer ajustes en los planes de trabajo de cada una de las metas proyecto de inversión en el marco del procedimiento 4202000-PR-348 Formulación, programación y seguimiento a los proyectos de inversión. Tipo: Correctivo Implementación: Manual_x000a_- 2  El mapa de riesgos  del proyecto de inversión 7868 &quot;Desarrollo institucional para una gestión pública eficiente&quot;  indica que los Directores o Subdirectores responsables de las metas proyecto de inversión, autorizado(a) por el Gerente de Proyecto (Subsecretario), cada vez que se identifique la  materialización del riesgo verifican el avance físico en magnitud y presupuesto de las metas del proyectos de inversión y procederán a actualizar los planes de cada de una de las metas.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0.16799999999999998"/>
    <s v="Menor (2)"/>
    <n v="0.33749999999999997"/>
    <s v="Bajo"/>
    <s v="Se determina un nivel de posibilidad (1) baja de riesgo residual debido a que se realiza seguimiento mensual a  la ejecución de actividades y de ser necesario se presentan modificaciones.  El impacto Menor (2) obedece a que de presentarse generaría incumplimiento en las metas establecidas"/>
    <s v="Aceptar"/>
    <s v="_x000a__x000a__x000a__x000a__x000a__x000a__x000a__x000a__x000a__x000a__x000a__x000a__x000a__x000a__x000a__x000a__x000a__x000a__x000a_"/>
    <s v="_x000a__x000a__x000a__x000a__x000a__x000a__x000a__x000a__x000a__x000a__x000a__x000a__x000a__x000a__x000a__x000a__x000a__x000a__x000a_"/>
    <s v="-"/>
    <s v="-"/>
    <s v="_x000a__x000a__x000a__x000a__x000a__x000a__x000a__x000a__x000a__x000a__x000a__x000a__x000a__x000a__x000a__x000a__x000a__x000a__x000a_"/>
    <s v="_x000a__x000a__x000a__x000a__x000a__x000a__x000a__x000a__x000a__x000a__x000a__x000a__x000a__x000a__x000a__x000a__x000a__x000a__x000a_"/>
    <s v="- Reportar el riesgo materializado de Posibilidad de afectación reputacional por incumplimiento en la ejecución de las actividades del proyecto, debido a una deficiente gestión en la planeación y seguimiento de las metas del proyecto en el informe de monitoreo a la Oficina Asesora de Planeación._x000a_- Revisar y/o establecer ajustes en los planes de trabajo de cada una de las metas proyecto de inversión en el marco del procedimiento 4202000-PR-348 Formulación, programación y seguimiento a los proyectos de inversión._x000a_- Verificar el avance físico en magnitud y presupuesto de las metas del proyectos de inversión y procederán a actualizar los planes de cada de una de las metas.._x000a__x000a__x000a__x000a__x000a__x000a__x000a_- Actualizar el riesgo Posibilidad de afectación reputacional por incumplimiento en la ejecución de las actividades del proyecto, debido a una deficiente gestión en la planeación y seguimiento de las metas del proyecto"/>
    <s v="- Subsecretaria Distrital de Fortalecimiento Institucional_x000a_- Gerente del Proyecto_x000a_- Gerente del Proyecto_x000a__x000a__x000a__x000a__x000a__x000a__x000a_- Subsecretaria Distrital de Fortalecimiento Institucional"/>
    <s v="- Reporte de monitoreo indicando la materialización del riesgo de Posibilidad de afectación reputacional por incumplimiento en la ejecución de las actividades del proyecto, debido a una deficiente gestión en la planeación y seguimiento de las metas del proyecto_x000a_- Modificación a la programación del proyecto - Hoja de Vida de meta o indicado_x000a_- Modificación a la programación del proyecto - Hoja de Vida de meta o indicado_x000a__x000a__x000a__x000a__x000a__x000a__x000a_- Riesgo de Posibilidad de afectación reputacional por incumplimiento en la ejecución de las actividades del proyecto, debido a una deficiente gestión en la planeación y seguimiento de las metas del proyecto, actualizado."/>
    <d v="2023-11-16T00:00:00"/>
    <s v="Identificación del riesgo_x000a__x000a__x000a__x000a_"/>
    <s v="Se revisa el riesgo y se mantienen las características e información como propuesta año 2024."/>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A7" firstHeaderRow="1" firstDataRow="1" firstDataCol="1"/>
  <pivotFields count="102">
    <pivotField showAll="0"/>
    <pivotField showAll="0"/>
    <pivotField showAll="0"/>
    <pivotField showAll="0"/>
    <pivotField showAll="0"/>
    <pivotField showAll="0"/>
    <pivotField showAll="0"/>
    <pivotField showAll="0"/>
    <pivotField showAll="0"/>
    <pivotField axis="axisRow" outline="0"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4">
    <i>
      <x/>
    </i>
    <i>
      <x v="1"/>
    </i>
    <i>
      <x v="2"/>
    </i>
    <i t="grand">
      <x/>
    </i>
  </rowItems>
  <colItems count="1">
    <i/>
  </colItems>
  <formats count="7">
    <format dxfId="42">
      <pivotArea type="all" dataOnly="0" outline="0" fieldPosition="0"/>
    </format>
    <format dxfId="41">
      <pivotArea outline="0" collapsedLevelsAreSubtotals="1" fieldPosition="0"/>
    </format>
    <format dxfId="40">
      <pivotArea field="9" type="button" dataOnly="0" labelOnly="1" outline="0" axis="axisRow" fieldPosition="0"/>
    </format>
    <format dxfId="39">
      <pivotArea dataOnly="0" labelOnly="1" fieldPosition="0">
        <references count="1">
          <reference field="9" count="0"/>
        </references>
      </pivotArea>
    </format>
    <format dxfId="38">
      <pivotArea dataOnly="0" labelOnly="1" fieldPosition="0">
        <references count="1">
          <reference field="9" count="0" defaultSubtotal="1"/>
        </references>
      </pivotArea>
    </format>
    <format dxfId="37">
      <pivotArea dataOnly="0" labelOnly="1" grandRow="1" outline="0" fieldPosition="0"/>
    </format>
    <format dxfId="3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J25"/>
  <sheetViews>
    <sheetView topLeftCell="A20" workbookViewId="0">
      <selection activeCell="C20" sqref="C20"/>
    </sheetView>
  </sheetViews>
  <sheetFormatPr baseColWidth="10" defaultColWidth="11.42578125" defaultRowHeight="15" x14ac:dyDescent="0.25"/>
  <cols>
    <col min="1" max="1" width="12.42578125" style="1" customWidth="1"/>
    <col min="2" max="2" width="11.42578125" style="1"/>
    <col min="3" max="3" width="56.5703125" style="1" customWidth="1"/>
    <col min="4" max="5" width="77.5703125" style="1" customWidth="1"/>
    <col min="6" max="6" width="18.28515625" style="1" customWidth="1"/>
    <col min="7" max="7" width="21.140625" style="1" customWidth="1"/>
    <col min="8" max="9" width="14" style="1" customWidth="1"/>
    <col min="10" max="10" width="18" style="1" customWidth="1"/>
    <col min="11" max="11" width="36.7109375" style="1" customWidth="1"/>
    <col min="12" max="12" width="34.85546875" style="1" customWidth="1"/>
    <col min="13" max="13" width="14.42578125" style="1" customWidth="1"/>
    <col min="14" max="14" width="13.85546875" style="1" customWidth="1"/>
    <col min="15" max="16" width="11.42578125" style="1"/>
    <col min="17" max="17" width="17.85546875" style="1" customWidth="1"/>
    <col min="18" max="18" width="23.85546875" style="1" customWidth="1"/>
    <col min="19" max="19" width="11.42578125" style="1"/>
    <col min="20" max="20" width="20.28515625" style="1" customWidth="1"/>
    <col min="21" max="21" width="21" style="1" customWidth="1"/>
    <col min="22" max="22" width="11.42578125" style="1"/>
    <col min="23" max="23" width="13.85546875" style="1" customWidth="1"/>
    <col min="24" max="24" width="21.7109375" style="1" customWidth="1"/>
    <col min="25" max="25" width="17.85546875" style="1" customWidth="1"/>
    <col min="26" max="27" width="11.42578125" style="1"/>
    <col min="28" max="28" width="15" style="1" customWidth="1"/>
    <col min="29" max="29" width="15.85546875" style="1" customWidth="1"/>
    <col min="30" max="30" width="16" style="1" customWidth="1"/>
    <col min="31" max="31" width="15" style="1" customWidth="1"/>
    <col min="32" max="32" width="11.42578125" style="1"/>
    <col min="33" max="33" width="18.42578125" style="1" customWidth="1"/>
    <col min="34" max="34" width="11.140625" style="1" bestFit="1" customWidth="1"/>
    <col min="35" max="35" width="15.140625" style="1" customWidth="1"/>
    <col min="36" max="36" width="19" style="1" customWidth="1"/>
    <col min="37" max="16384" width="11.42578125" style="1"/>
  </cols>
  <sheetData>
    <row r="1" spans="1:36" ht="38.25" x14ac:dyDescent="0.25">
      <c r="A1" s="4" t="s">
        <v>0</v>
      </c>
      <c r="B1" s="4" t="s">
        <v>1</v>
      </c>
      <c r="C1" s="5" t="s">
        <v>2</v>
      </c>
      <c r="D1" s="5" t="s">
        <v>3</v>
      </c>
      <c r="E1" s="5" t="s">
        <v>4</v>
      </c>
      <c r="F1" s="6" t="s">
        <v>5</v>
      </c>
      <c r="G1" s="6" t="s">
        <v>6</v>
      </c>
      <c r="H1" s="7" t="s">
        <v>7</v>
      </c>
      <c r="I1" s="7" t="s">
        <v>8</v>
      </c>
      <c r="J1" s="8" t="s">
        <v>9</v>
      </c>
      <c r="K1" s="8" t="s">
        <v>10</v>
      </c>
      <c r="L1" s="8" t="s">
        <v>11</v>
      </c>
      <c r="M1" s="9" t="s">
        <v>12</v>
      </c>
      <c r="N1" s="9" t="s">
        <v>13</v>
      </c>
      <c r="O1" s="10" t="s">
        <v>14</v>
      </c>
      <c r="P1" s="6" t="s">
        <v>15</v>
      </c>
      <c r="Q1" s="11" t="s">
        <v>16</v>
      </c>
      <c r="R1" s="11" t="s">
        <v>17</v>
      </c>
      <c r="S1" s="5" t="s">
        <v>18</v>
      </c>
      <c r="T1" s="12" t="s">
        <v>19</v>
      </c>
      <c r="U1" s="12" t="s">
        <v>20</v>
      </c>
      <c r="V1" s="5" t="s">
        <v>21</v>
      </c>
      <c r="W1" s="12" t="s">
        <v>22</v>
      </c>
      <c r="X1" s="8" t="s">
        <v>23</v>
      </c>
      <c r="Y1" s="8" t="s">
        <v>24</v>
      </c>
      <c r="Z1" s="8" t="s">
        <v>25</v>
      </c>
      <c r="AA1" s="13" t="s">
        <v>26</v>
      </c>
      <c r="AB1" s="8" t="s">
        <v>27</v>
      </c>
      <c r="AC1" s="8" t="s">
        <v>28</v>
      </c>
      <c r="AD1" s="14" t="s">
        <v>29</v>
      </c>
      <c r="AE1" s="15" t="s">
        <v>30</v>
      </c>
      <c r="AF1" s="15" t="s">
        <v>31</v>
      </c>
      <c r="AG1" s="5" t="s">
        <v>32</v>
      </c>
      <c r="AH1" s="46" t="s">
        <v>33</v>
      </c>
      <c r="AI1" s="46" t="s">
        <v>34</v>
      </c>
      <c r="AJ1" s="96" t="s">
        <v>35</v>
      </c>
    </row>
    <row r="2" spans="1:36" ht="90" x14ac:dyDescent="0.25">
      <c r="A2" s="16">
        <v>1</v>
      </c>
      <c r="B2" s="16" t="s">
        <v>36</v>
      </c>
      <c r="C2" s="17" t="s">
        <v>37</v>
      </c>
      <c r="D2" s="18" t="s">
        <v>38</v>
      </c>
      <c r="E2" s="19" t="s">
        <v>39</v>
      </c>
      <c r="F2" s="20" t="s">
        <v>40</v>
      </c>
      <c r="G2" s="21" t="s">
        <v>41</v>
      </c>
      <c r="H2" s="22" t="s">
        <v>42</v>
      </c>
      <c r="I2" s="23" t="s">
        <v>43</v>
      </c>
      <c r="J2" s="24" t="s">
        <v>44</v>
      </c>
      <c r="K2" s="18" t="s">
        <v>45</v>
      </c>
      <c r="L2" s="18" t="s">
        <v>46</v>
      </c>
      <c r="M2" s="22" t="s">
        <v>47</v>
      </c>
      <c r="N2" s="25" t="s">
        <v>48</v>
      </c>
      <c r="O2" s="18" t="e">
        <f>IF(#REF!="","",#REF!)</f>
        <v>#REF!</v>
      </c>
      <c r="P2" s="18" t="e">
        <f>IF(#REF!="","",#REF!)</f>
        <v>#REF!</v>
      </c>
      <c r="Q2" s="26" t="s">
        <v>49</v>
      </c>
      <c r="R2" s="26" t="s">
        <v>50</v>
      </c>
      <c r="S2" s="18" t="s">
        <v>51</v>
      </c>
      <c r="T2" s="26" t="s">
        <v>52</v>
      </c>
      <c r="U2" s="26" t="s">
        <v>53</v>
      </c>
      <c r="V2" s="18" t="s">
        <v>54</v>
      </c>
      <c r="W2" s="27" t="s">
        <v>55</v>
      </c>
      <c r="X2" s="18" t="s">
        <v>56</v>
      </c>
      <c r="Y2" s="28" t="s">
        <v>57</v>
      </c>
      <c r="Z2" s="18" t="s">
        <v>58</v>
      </c>
      <c r="AA2" s="28" t="s">
        <v>59</v>
      </c>
      <c r="AB2" s="18" t="s">
        <v>60</v>
      </c>
      <c r="AC2" s="18" t="s">
        <v>61</v>
      </c>
      <c r="AD2" s="29" t="s">
        <v>62</v>
      </c>
      <c r="AE2" s="22" t="s">
        <v>63</v>
      </c>
      <c r="AF2" s="22" t="s">
        <v>63</v>
      </c>
      <c r="AG2" s="17" t="s">
        <v>1637</v>
      </c>
      <c r="AH2" s="47" t="e">
        <f>IF(#REF!="","",#REF!)</f>
        <v>#REF!</v>
      </c>
      <c r="AI2" s="56">
        <v>43585</v>
      </c>
      <c r="AJ2" s="47" t="s">
        <v>1634</v>
      </c>
    </row>
    <row r="3" spans="1:36" ht="75" x14ac:dyDescent="0.25">
      <c r="A3" s="16">
        <v>2</v>
      </c>
      <c r="B3" s="16" t="s">
        <v>64</v>
      </c>
      <c r="C3" s="17" t="s">
        <v>65</v>
      </c>
      <c r="D3" s="18" t="s">
        <v>66</v>
      </c>
      <c r="E3" s="19" t="s">
        <v>39</v>
      </c>
      <c r="F3" s="20" t="s">
        <v>67</v>
      </c>
      <c r="G3" s="21" t="s">
        <v>68</v>
      </c>
      <c r="H3" s="22" t="s">
        <v>69</v>
      </c>
      <c r="I3" s="23" t="s">
        <v>70</v>
      </c>
      <c r="J3" s="30" t="s">
        <v>71</v>
      </c>
      <c r="K3" s="18" t="s">
        <v>72</v>
      </c>
      <c r="L3" s="18" t="s">
        <v>73</v>
      </c>
      <c r="M3" s="22" t="s">
        <v>74</v>
      </c>
      <c r="N3" s="25" t="s">
        <v>75</v>
      </c>
      <c r="O3" s="18" t="e">
        <f>IF(#REF!="","",#REF!)</f>
        <v>#REF!</v>
      </c>
      <c r="P3" s="18" t="e">
        <f>IF(#REF!="","",#REF!)</f>
        <v>#REF!</v>
      </c>
      <c r="Q3" s="26" t="s">
        <v>76</v>
      </c>
      <c r="R3" s="26" t="s">
        <v>77</v>
      </c>
      <c r="T3" s="26" t="s">
        <v>78</v>
      </c>
      <c r="U3" s="26" t="s">
        <v>79</v>
      </c>
      <c r="V3" s="18" t="s">
        <v>80</v>
      </c>
      <c r="W3" s="31" t="s">
        <v>81</v>
      </c>
      <c r="X3" s="18" t="s">
        <v>82</v>
      </c>
      <c r="Y3" s="28" t="s">
        <v>82</v>
      </c>
      <c r="Z3" s="18" t="s">
        <v>83</v>
      </c>
      <c r="AA3" s="28" t="s">
        <v>84</v>
      </c>
      <c r="AB3" s="18" t="s">
        <v>85</v>
      </c>
      <c r="AC3" s="18" t="s">
        <v>85</v>
      </c>
      <c r="AD3" s="32" t="s">
        <v>86</v>
      </c>
      <c r="AE3" s="22" t="s">
        <v>87</v>
      </c>
      <c r="AF3" s="22" t="s">
        <v>88</v>
      </c>
      <c r="AG3" s="17" t="s">
        <v>1638</v>
      </c>
      <c r="AH3" s="47" t="e">
        <f>IF(#REF!="","",#REF!)</f>
        <v>#REF!</v>
      </c>
      <c r="AI3" s="56">
        <v>43708</v>
      </c>
      <c r="AJ3" s="47" t="s">
        <v>1641</v>
      </c>
    </row>
    <row r="4" spans="1:36" ht="120" x14ac:dyDescent="0.25">
      <c r="B4" s="33"/>
      <c r="C4" s="17" t="s">
        <v>89</v>
      </c>
      <c r="D4" s="18" t="s">
        <v>90</v>
      </c>
      <c r="E4" s="19" t="s">
        <v>91</v>
      </c>
      <c r="F4" s="34" t="s">
        <v>92</v>
      </c>
      <c r="G4" s="21" t="s">
        <v>93</v>
      </c>
      <c r="H4" s="22" t="s">
        <v>94</v>
      </c>
      <c r="I4" s="23" t="s">
        <v>95</v>
      </c>
      <c r="J4" s="30" t="s">
        <v>96</v>
      </c>
      <c r="K4" s="18" t="s">
        <v>97</v>
      </c>
      <c r="L4" s="18" t="s">
        <v>98</v>
      </c>
      <c r="M4" s="22" t="s">
        <v>2</v>
      </c>
      <c r="N4" s="25" t="s">
        <v>99</v>
      </c>
      <c r="O4" s="18" t="e">
        <f>IF(#REF!="","",#REF!)</f>
        <v>#REF!</v>
      </c>
      <c r="P4" s="18" t="e">
        <f>IF(#REF!="","",#REF!)</f>
        <v>#REF!</v>
      </c>
      <c r="Q4" s="26" t="s">
        <v>100</v>
      </c>
      <c r="R4" s="26" t="s">
        <v>101</v>
      </c>
      <c r="T4" s="26" t="s">
        <v>102</v>
      </c>
      <c r="U4" s="26" t="s">
        <v>103</v>
      </c>
      <c r="W4" s="35" t="s">
        <v>104</v>
      </c>
      <c r="Z4" s="18" t="s">
        <v>105</v>
      </c>
      <c r="AA4" s="28" t="s">
        <v>106</v>
      </c>
      <c r="AB4" s="18" t="s">
        <v>107</v>
      </c>
      <c r="AC4" s="18" t="s">
        <v>108</v>
      </c>
      <c r="AD4" s="36" t="s">
        <v>109</v>
      </c>
      <c r="AF4" s="22" t="s">
        <v>87</v>
      </c>
      <c r="AG4" s="17" t="s">
        <v>1639</v>
      </c>
      <c r="AH4" s="47" t="e">
        <f>IF(#REF!="","",#REF!)</f>
        <v>#REF!</v>
      </c>
      <c r="AI4" s="56">
        <v>43830</v>
      </c>
      <c r="AJ4" s="47" t="s">
        <v>1633</v>
      </c>
    </row>
    <row r="5" spans="1:36" ht="75" x14ac:dyDescent="0.25">
      <c r="B5" s="37"/>
      <c r="C5" s="17" t="s">
        <v>111</v>
      </c>
      <c r="D5" s="18" t="s">
        <v>112</v>
      </c>
      <c r="E5" s="19" t="s">
        <v>113</v>
      </c>
      <c r="F5" s="34" t="s">
        <v>114</v>
      </c>
      <c r="G5" s="21" t="s">
        <v>115</v>
      </c>
      <c r="H5" s="22" t="s">
        <v>116</v>
      </c>
      <c r="I5" s="23" t="s">
        <v>91</v>
      </c>
      <c r="J5" s="24" t="s">
        <v>117</v>
      </c>
      <c r="K5" s="18" t="s">
        <v>118</v>
      </c>
      <c r="L5" s="18" t="s">
        <v>119</v>
      </c>
      <c r="M5" s="22" t="s">
        <v>95</v>
      </c>
      <c r="N5" s="25" t="s">
        <v>120</v>
      </c>
      <c r="O5" s="18" t="e">
        <f>IF(#REF!="","",#REF!)</f>
        <v>#REF!</v>
      </c>
      <c r="P5" s="18" t="e">
        <f>IF(#REF!="","",#REF!)</f>
        <v>#REF!</v>
      </c>
      <c r="Q5" s="26" t="s">
        <v>121</v>
      </c>
      <c r="R5" s="26" t="s">
        <v>122</v>
      </c>
      <c r="T5" s="26" t="s">
        <v>123</v>
      </c>
      <c r="U5" s="26" t="s">
        <v>124</v>
      </c>
      <c r="W5" s="38" t="s">
        <v>125</v>
      </c>
      <c r="AB5" s="18" t="s">
        <v>126</v>
      </c>
      <c r="AC5" s="18" t="s">
        <v>127</v>
      </c>
      <c r="AG5" s="17" t="s">
        <v>128</v>
      </c>
      <c r="AH5" s="47" t="e">
        <f>IF(#REF!="","",#REF!)</f>
        <v>#REF!</v>
      </c>
      <c r="AI5" s="57"/>
      <c r="AJ5" s="47" t="s">
        <v>129</v>
      </c>
    </row>
    <row r="6" spans="1:36" ht="60" x14ac:dyDescent="0.25">
      <c r="B6" s="37"/>
      <c r="C6" s="17" t="s">
        <v>130</v>
      </c>
      <c r="D6" s="18" t="s">
        <v>131</v>
      </c>
      <c r="E6" s="18" t="s">
        <v>132</v>
      </c>
      <c r="F6" s="34" t="s">
        <v>133</v>
      </c>
      <c r="G6" s="21" t="s">
        <v>134</v>
      </c>
      <c r="H6" s="22" t="s">
        <v>135</v>
      </c>
      <c r="I6" s="23" t="s">
        <v>136</v>
      </c>
      <c r="J6" s="30" t="s">
        <v>137</v>
      </c>
      <c r="K6" s="18" t="s">
        <v>138</v>
      </c>
      <c r="L6" s="18" t="s">
        <v>139</v>
      </c>
      <c r="M6" s="22" t="s">
        <v>140</v>
      </c>
      <c r="N6" s="25" t="s">
        <v>141</v>
      </c>
      <c r="O6" s="18" t="e">
        <f>IF(#REF!="","",#REF!)</f>
        <v>#REF!</v>
      </c>
      <c r="P6" s="18" t="e">
        <f>IF(#REF!="","",#REF!)</f>
        <v>#REF!</v>
      </c>
      <c r="Q6" s="26" t="s">
        <v>142</v>
      </c>
      <c r="R6" s="26" t="s">
        <v>143</v>
      </c>
      <c r="T6" s="26" t="s">
        <v>144</v>
      </c>
      <c r="U6" s="26" t="s">
        <v>145</v>
      </c>
      <c r="AG6" s="17" t="s">
        <v>146</v>
      </c>
      <c r="AH6" s="47" t="e">
        <f>IF(#REF!="","",#REF!)</f>
        <v>#REF!</v>
      </c>
      <c r="AI6" s="58"/>
      <c r="AJ6" s="47" t="s">
        <v>147</v>
      </c>
    </row>
    <row r="7" spans="1:36" ht="90" x14ac:dyDescent="0.25">
      <c r="B7" s="37"/>
      <c r="C7" s="17" t="s">
        <v>148</v>
      </c>
      <c r="D7" s="18" t="s">
        <v>149</v>
      </c>
      <c r="E7" s="18" t="s">
        <v>91</v>
      </c>
      <c r="F7" s="34" t="s">
        <v>150</v>
      </c>
      <c r="G7" s="21" t="s">
        <v>151</v>
      </c>
      <c r="H7" s="22" t="s">
        <v>152</v>
      </c>
      <c r="I7" s="23" t="s">
        <v>153</v>
      </c>
      <c r="J7" s="30" t="s">
        <v>154</v>
      </c>
      <c r="K7" s="18" t="s">
        <v>155</v>
      </c>
      <c r="L7" s="18" t="s">
        <v>156</v>
      </c>
      <c r="M7" s="22" t="s">
        <v>157</v>
      </c>
      <c r="N7" s="25" t="s">
        <v>158</v>
      </c>
      <c r="O7" s="18" t="e">
        <f>IF(#REF!="","",#REF!)</f>
        <v>#REF!</v>
      </c>
      <c r="P7" s="18" t="e">
        <f>IF(#REF!="","",#REF!)</f>
        <v>#REF!</v>
      </c>
      <c r="AG7" s="17" t="s">
        <v>159</v>
      </c>
      <c r="AH7" s="47" t="e">
        <f>IF(#REF!="","",#REF!)</f>
        <v>#REF!</v>
      </c>
      <c r="AI7" s="59"/>
      <c r="AJ7" s="47" t="s">
        <v>160</v>
      </c>
    </row>
    <row r="8" spans="1:36" ht="90" x14ac:dyDescent="0.25">
      <c r="B8" s="37"/>
      <c r="C8" s="17" t="s">
        <v>161</v>
      </c>
      <c r="D8" s="18" t="s">
        <v>162</v>
      </c>
      <c r="E8" s="18" t="s">
        <v>39</v>
      </c>
      <c r="F8" s="34" t="s">
        <v>163</v>
      </c>
      <c r="H8" s="22" t="s">
        <v>164</v>
      </c>
      <c r="I8" s="39"/>
      <c r="J8" s="30" t="s">
        <v>165</v>
      </c>
      <c r="K8" s="40" t="s">
        <v>166</v>
      </c>
      <c r="L8" s="18" t="s">
        <v>167</v>
      </c>
      <c r="M8" s="22" t="s">
        <v>168</v>
      </c>
      <c r="N8" s="23" t="s">
        <v>169</v>
      </c>
      <c r="O8" s="18" t="e">
        <f>IF(#REF!="","",#REF!)</f>
        <v>#REF!</v>
      </c>
      <c r="P8" s="18" t="e">
        <f>IF(#REF!="","",#REF!)</f>
        <v>#REF!</v>
      </c>
      <c r="AG8" s="17" t="s">
        <v>170</v>
      </c>
      <c r="AH8" s="47" t="e">
        <f>IF(#REF!="","",#REF!)</f>
        <v>#REF!</v>
      </c>
      <c r="AJ8" s="47" t="s">
        <v>171</v>
      </c>
    </row>
    <row r="9" spans="1:36" ht="90" x14ac:dyDescent="0.25">
      <c r="B9" s="37"/>
      <c r="C9" s="17" t="s">
        <v>172</v>
      </c>
      <c r="D9" s="18" t="s">
        <v>173</v>
      </c>
      <c r="E9" s="18" t="s">
        <v>91</v>
      </c>
      <c r="F9" s="34" t="s">
        <v>174</v>
      </c>
      <c r="H9" s="22" t="s">
        <v>175</v>
      </c>
      <c r="I9" s="41"/>
      <c r="J9" s="42" t="s">
        <v>176</v>
      </c>
      <c r="L9" s="18" t="s">
        <v>177</v>
      </c>
      <c r="O9" s="18" t="e">
        <f>IF(#REF!="","",#REF!)</f>
        <v>#REF!</v>
      </c>
      <c r="P9" s="18" t="e">
        <f>IF(#REF!="","",#REF!)</f>
        <v>#REF!</v>
      </c>
      <c r="AG9" s="17" t="s">
        <v>178</v>
      </c>
      <c r="AH9" s="47" t="e">
        <f>IF(#REF!="","",#REF!)</f>
        <v>#REF!</v>
      </c>
      <c r="AJ9" s="47" t="s">
        <v>179</v>
      </c>
    </row>
    <row r="10" spans="1:36" ht="75" x14ac:dyDescent="0.25">
      <c r="B10" s="37"/>
      <c r="C10" s="17" t="s">
        <v>180</v>
      </c>
      <c r="D10" s="18" t="s">
        <v>181</v>
      </c>
      <c r="E10" s="18" t="s">
        <v>132</v>
      </c>
      <c r="F10" s="34" t="s">
        <v>182</v>
      </c>
      <c r="H10" s="22" t="s">
        <v>183</v>
      </c>
      <c r="I10" s="43"/>
      <c r="L10" s="18" t="s">
        <v>184</v>
      </c>
      <c r="O10" s="18" t="e">
        <f>IF(#REF!="","",#REF!)</f>
        <v>#REF!</v>
      </c>
      <c r="P10" s="18" t="e">
        <f>IF(#REF!="","",#REF!)</f>
        <v>#REF!</v>
      </c>
      <c r="AG10" s="17" t="s">
        <v>185</v>
      </c>
      <c r="AH10" s="47" t="e">
        <f>IF(#REF!="","",#REF!)</f>
        <v>#REF!</v>
      </c>
      <c r="AJ10" s="47" t="s">
        <v>186</v>
      </c>
    </row>
    <row r="11" spans="1:36" ht="45" x14ac:dyDescent="0.25">
      <c r="B11" s="37"/>
      <c r="C11" s="17" t="s">
        <v>187</v>
      </c>
      <c r="D11" s="18" t="s">
        <v>188</v>
      </c>
      <c r="E11" s="18" t="s">
        <v>39</v>
      </c>
      <c r="L11" s="18" t="s">
        <v>189</v>
      </c>
      <c r="O11" s="18" t="e">
        <f>IF(#REF!="","",#REF!)</f>
        <v>#REF!</v>
      </c>
      <c r="P11" s="18" t="e">
        <f>IF(#REF!="","",#REF!)</f>
        <v>#REF!</v>
      </c>
      <c r="AG11" s="17" t="s">
        <v>190</v>
      </c>
      <c r="AH11" s="47" t="e">
        <f>IF(#REF!="","",#REF!)</f>
        <v>#REF!</v>
      </c>
      <c r="AJ11" s="47" t="s">
        <v>191</v>
      </c>
    </row>
    <row r="12" spans="1:36" ht="90" x14ac:dyDescent="0.25">
      <c r="B12" s="37"/>
      <c r="C12" s="17" t="s">
        <v>192</v>
      </c>
      <c r="D12" s="18" t="s">
        <v>193</v>
      </c>
      <c r="E12" s="18" t="s">
        <v>113</v>
      </c>
      <c r="L12" s="18" t="s">
        <v>194</v>
      </c>
      <c r="AG12" s="17" t="s">
        <v>178</v>
      </c>
      <c r="AH12" s="47" t="e">
        <f>IF(#REF!="","",#REF!)</f>
        <v>#REF!</v>
      </c>
      <c r="AJ12" s="47" t="s">
        <v>179</v>
      </c>
    </row>
    <row r="13" spans="1:36" ht="90" x14ac:dyDescent="0.25">
      <c r="B13" s="37"/>
      <c r="C13" s="17" t="s">
        <v>195</v>
      </c>
      <c r="D13" s="18" t="s">
        <v>196</v>
      </c>
      <c r="E13" s="18" t="s">
        <v>39</v>
      </c>
      <c r="L13" s="18" t="s">
        <v>197</v>
      </c>
      <c r="AG13" s="17" t="s">
        <v>198</v>
      </c>
      <c r="AH13" s="47" t="e">
        <f>IF(#REF!="","",#REF!)</f>
        <v>#REF!</v>
      </c>
      <c r="AJ13" s="47" t="s">
        <v>199</v>
      </c>
    </row>
    <row r="14" spans="1:36" ht="75" x14ac:dyDescent="0.25">
      <c r="B14" s="37"/>
      <c r="C14" s="17" t="s">
        <v>200</v>
      </c>
      <c r="D14" s="18" t="s">
        <v>201</v>
      </c>
      <c r="E14" s="18" t="s">
        <v>39</v>
      </c>
      <c r="L14" s="18" t="s">
        <v>202</v>
      </c>
      <c r="AG14" s="17" t="s">
        <v>203</v>
      </c>
      <c r="AH14" s="47" t="e">
        <f>IF(#REF!="","",#REF!)</f>
        <v>#REF!</v>
      </c>
      <c r="AJ14" s="1" t="s">
        <v>204</v>
      </c>
    </row>
    <row r="15" spans="1:36" ht="60" x14ac:dyDescent="0.25">
      <c r="B15" s="37"/>
      <c r="C15" s="17" t="s">
        <v>205</v>
      </c>
      <c r="D15" s="18" t="s">
        <v>206</v>
      </c>
      <c r="E15" s="18" t="s">
        <v>113</v>
      </c>
      <c r="L15" s="18" t="s">
        <v>207</v>
      </c>
      <c r="AG15" s="17" t="s">
        <v>208</v>
      </c>
      <c r="AH15" s="47" t="e">
        <f>IF(#REF!="","",#REF!)</f>
        <v>#REF!</v>
      </c>
      <c r="AJ15" s="47" t="s">
        <v>209</v>
      </c>
    </row>
    <row r="16" spans="1:36" ht="90" x14ac:dyDescent="0.25">
      <c r="B16" s="37"/>
      <c r="C16" s="17" t="s">
        <v>210</v>
      </c>
      <c r="D16" s="18" t="s">
        <v>211</v>
      </c>
      <c r="E16" s="18" t="s">
        <v>113</v>
      </c>
      <c r="L16" s="18" t="s">
        <v>212</v>
      </c>
      <c r="AG16" s="17" t="s">
        <v>213</v>
      </c>
      <c r="AH16" s="47" t="e">
        <f>IF(#REF!="","",#REF!)</f>
        <v>#REF!</v>
      </c>
      <c r="AJ16" s="47" t="s">
        <v>214</v>
      </c>
    </row>
    <row r="17" spans="2:36" ht="75" x14ac:dyDescent="0.25">
      <c r="B17" s="37"/>
      <c r="C17" s="17" t="s">
        <v>215</v>
      </c>
      <c r="D17" s="18" t="s">
        <v>216</v>
      </c>
      <c r="E17" s="18" t="s">
        <v>113</v>
      </c>
      <c r="L17" s="18" t="s">
        <v>217</v>
      </c>
      <c r="AG17" s="17" t="s">
        <v>208</v>
      </c>
      <c r="AJ17" s="47" t="s">
        <v>209</v>
      </c>
    </row>
    <row r="18" spans="2:36" ht="75" x14ac:dyDescent="0.25">
      <c r="B18" s="37"/>
      <c r="C18" s="17" t="s">
        <v>218</v>
      </c>
      <c r="D18" s="18" t="s">
        <v>219</v>
      </c>
      <c r="E18" s="18" t="s">
        <v>39</v>
      </c>
      <c r="L18" s="40" t="s">
        <v>220</v>
      </c>
      <c r="AG18" s="17" t="s">
        <v>221</v>
      </c>
      <c r="AJ18" s="47" t="s">
        <v>222</v>
      </c>
    </row>
    <row r="19" spans="2:36" ht="75" x14ac:dyDescent="0.25">
      <c r="B19" s="37"/>
      <c r="C19" s="17" t="s">
        <v>223</v>
      </c>
      <c r="D19" s="18" t="s">
        <v>224</v>
      </c>
      <c r="E19" s="18" t="s">
        <v>113</v>
      </c>
      <c r="L19" s="40" t="s">
        <v>225</v>
      </c>
      <c r="AG19" s="17" t="s">
        <v>208</v>
      </c>
      <c r="AJ19" s="47" t="s">
        <v>209</v>
      </c>
    </row>
    <row r="20" spans="2:36" ht="150" x14ac:dyDescent="0.25">
      <c r="B20" s="37"/>
      <c r="C20" s="17" t="s">
        <v>226</v>
      </c>
      <c r="D20" s="18" t="s">
        <v>227</v>
      </c>
      <c r="E20" s="18" t="s">
        <v>91</v>
      </c>
      <c r="AG20" s="17" t="s">
        <v>228</v>
      </c>
      <c r="AJ20" s="47" t="s">
        <v>214</v>
      </c>
    </row>
    <row r="21" spans="2:36" ht="45" x14ac:dyDescent="0.25">
      <c r="B21" s="37"/>
      <c r="C21" s="17" t="s">
        <v>229</v>
      </c>
      <c r="D21" s="18" t="s">
        <v>230</v>
      </c>
      <c r="E21" s="18" t="s">
        <v>113</v>
      </c>
      <c r="AG21" s="17" t="s">
        <v>231</v>
      </c>
      <c r="AJ21" s="47" t="s">
        <v>232</v>
      </c>
    </row>
    <row r="22" spans="2:36" ht="60" x14ac:dyDescent="0.25">
      <c r="B22" s="37"/>
      <c r="C22" s="17" t="s">
        <v>233</v>
      </c>
      <c r="D22" s="18" t="s">
        <v>234</v>
      </c>
      <c r="E22" s="18" t="s">
        <v>113</v>
      </c>
      <c r="AG22" s="17" t="s">
        <v>235</v>
      </c>
      <c r="AJ22" s="47" t="s">
        <v>236</v>
      </c>
    </row>
    <row r="23" spans="2:36" ht="60" x14ac:dyDescent="0.25">
      <c r="B23" s="37"/>
      <c r="C23" s="17" t="s">
        <v>237</v>
      </c>
      <c r="D23" s="18" t="s">
        <v>238</v>
      </c>
      <c r="E23" s="18" t="s">
        <v>39</v>
      </c>
      <c r="AG23" s="17" t="s">
        <v>1640</v>
      </c>
      <c r="AJ23" s="47" t="s">
        <v>1636</v>
      </c>
    </row>
    <row r="24" spans="2:36" ht="60" x14ac:dyDescent="0.25">
      <c r="C24" s="17" t="s">
        <v>239</v>
      </c>
      <c r="AJ24" s="47" t="s">
        <v>240</v>
      </c>
    </row>
    <row r="25" spans="2:36" ht="30" x14ac:dyDescent="0.25">
      <c r="C25" s="17" t="s">
        <v>241</v>
      </c>
      <c r="AJ25" s="47" t="s">
        <v>160</v>
      </c>
    </row>
  </sheetData>
  <conditionalFormatting sqref="AC16">
    <cfRule type="cellIs" priority="1" operator="equal">
      <formula>$W$4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B25"/>
  <sheetViews>
    <sheetView workbookViewId="0">
      <selection activeCell="A2" sqref="A2:A25"/>
    </sheetView>
  </sheetViews>
  <sheetFormatPr baseColWidth="10" defaultColWidth="11.42578125" defaultRowHeight="15" x14ac:dyDescent="0.25"/>
  <cols>
    <col min="1" max="1" width="64" customWidth="1"/>
    <col min="2" max="2" width="72.42578125" customWidth="1"/>
  </cols>
  <sheetData>
    <row r="1" spans="1:2" x14ac:dyDescent="0.25">
      <c r="A1" s="5" t="s">
        <v>2</v>
      </c>
      <c r="B1" s="65" t="s">
        <v>35</v>
      </c>
    </row>
    <row r="2" spans="1:2" x14ac:dyDescent="0.25">
      <c r="A2" s="17" t="s">
        <v>148</v>
      </c>
      <c r="B2" t="s">
        <v>160</v>
      </c>
    </row>
    <row r="3" spans="1:2" x14ac:dyDescent="0.25">
      <c r="A3" s="17" t="s">
        <v>89</v>
      </c>
      <c r="B3" s="140" t="s">
        <v>1633</v>
      </c>
    </row>
    <row r="4" spans="1:2" x14ac:dyDescent="0.25">
      <c r="A4" s="17" t="s">
        <v>226</v>
      </c>
      <c r="B4" t="s">
        <v>214</v>
      </c>
    </row>
    <row r="5" spans="1:2" x14ac:dyDescent="0.25">
      <c r="A5" s="17" t="s">
        <v>210</v>
      </c>
      <c r="B5" t="s">
        <v>214</v>
      </c>
    </row>
    <row r="6" spans="1:2" x14ac:dyDescent="0.25">
      <c r="A6" s="17" t="s">
        <v>172</v>
      </c>
      <c r="B6" t="s">
        <v>242</v>
      </c>
    </row>
    <row r="7" spans="1:2" ht="25.5" x14ac:dyDescent="0.25">
      <c r="A7" s="17" t="s">
        <v>192</v>
      </c>
      <c r="B7" t="s">
        <v>242</v>
      </c>
    </row>
    <row r="8" spans="1:2" x14ac:dyDescent="0.25">
      <c r="A8" s="17" t="s">
        <v>218</v>
      </c>
      <c r="B8" t="s">
        <v>222</v>
      </c>
    </row>
    <row r="9" spans="1:2" x14ac:dyDescent="0.25">
      <c r="A9" s="17" t="s">
        <v>187</v>
      </c>
      <c r="B9" t="s">
        <v>191</v>
      </c>
    </row>
    <row r="10" spans="1:2" x14ac:dyDescent="0.25">
      <c r="A10" s="17" t="s">
        <v>161</v>
      </c>
      <c r="B10" t="s">
        <v>171</v>
      </c>
    </row>
    <row r="11" spans="1:2" ht="25.5" x14ac:dyDescent="0.25">
      <c r="A11" s="17" t="s">
        <v>195</v>
      </c>
      <c r="B11" t="s">
        <v>199</v>
      </c>
    </row>
    <row r="12" spans="1:2" x14ac:dyDescent="0.25">
      <c r="A12" s="17" t="s">
        <v>237</v>
      </c>
      <c r="B12" s="140" t="s">
        <v>1636</v>
      </c>
    </row>
    <row r="13" spans="1:2" ht="30" x14ac:dyDescent="0.25">
      <c r="A13" s="17" t="s">
        <v>37</v>
      </c>
      <c r="B13" s="141" t="s">
        <v>1634</v>
      </c>
    </row>
    <row r="14" spans="1:2" ht="38.25" x14ac:dyDescent="0.25">
      <c r="A14" s="17" t="s">
        <v>65</v>
      </c>
      <c r="B14" s="142" t="s">
        <v>1635</v>
      </c>
    </row>
    <row r="15" spans="1:2" x14ac:dyDescent="0.25">
      <c r="A15" s="17" t="s">
        <v>200</v>
      </c>
      <c r="B15" t="s">
        <v>243</v>
      </c>
    </row>
    <row r="16" spans="1:2" x14ac:dyDescent="0.25">
      <c r="A16" s="17" t="s">
        <v>111</v>
      </c>
      <c r="B16" t="s">
        <v>129</v>
      </c>
    </row>
    <row r="17" spans="1:2" x14ac:dyDescent="0.25">
      <c r="A17" s="17" t="s">
        <v>229</v>
      </c>
      <c r="B17" t="s">
        <v>232</v>
      </c>
    </row>
    <row r="18" spans="1:2" x14ac:dyDescent="0.25">
      <c r="A18" s="17" t="s">
        <v>205</v>
      </c>
      <c r="B18" t="s">
        <v>209</v>
      </c>
    </row>
    <row r="19" spans="1:2" x14ac:dyDescent="0.25">
      <c r="A19" s="17" t="s">
        <v>223</v>
      </c>
      <c r="B19" t="s">
        <v>209</v>
      </c>
    </row>
    <row r="20" spans="1:2" x14ac:dyDescent="0.25">
      <c r="A20" s="17" t="s">
        <v>215</v>
      </c>
      <c r="B20" t="s">
        <v>209</v>
      </c>
    </row>
    <row r="21" spans="1:2" x14ac:dyDescent="0.25">
      <c r="A21" s="17" t="s">
        <v>233</v>
      </c>
      <c r="B21" t="s">
        <v>244</v>
      </c>
    </row>
    <row r="22" spans="1:2" x14ac:dyDescent="0.25">
      <c r="A22" s="17" t="s">
        <v>180</v>
      </c>
      <c r="B22" t="s">
        <v>245</v>
      </c>
    </row>
    <row r="23" spans="1:2" x14ac:dyDescent="0.25">
      <c r="A23" s="17" t="s">
        <v>130</v>
      </c>
      <c r="B23" t="s">
        <v>246</v>
      </c>
    </row>
    <row r="24" spans="1:2" x14ac:dyDescent="0.25">
      <c r="A24" s="17" t="s">
        <v>239</v>
      </c>
      <c r="B24" t="s">
        <v>240</v>
      </c>
    </row>
    <row r="25" spans="1:2" ht="25.5" x14ac:dyDescent="0.25">
      <c r="A25" s="17" t="s">
        <v>241</v>
      </c>
      <c r="B25" t="s">
        <v>160</v>
      </c>
    </row>
  </sheetData>
  <autoFilter ref="B1:G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sheetPr>
  <dimension ref="A3:C19"/>
  <sheetViews>
    <sheetView zoomScale="80" zoomScaleNormal="80" workbookViewId="0">
      <selection activeCell="A17" sqref="A17"/>
    </sheetView>
  </sheetViews>
  <sheetFormatPr baseColWidth="10" defaultColWidth="11.42578125" defaultRowHeight="15" x14ac:dyDescent="0.25"/>
  <cols>
    <col min="1" max="1" width="22.140625" style="67" bestFit="1" customWidth="1"/>
    <col min="2" max="2" width="56.5703125" style="67" bestFit="1" customWidth="1"/>
    <col min="3" max="3" width="16.7109375" style="67" bestFit="1" customWidth="1"/>
    <col min="4" max="4" width="23.140625" style="67" bestFit="1" customWidth="1"/>
    <col min="5" max="16384" width="11.42578125" style="67"/>
  </cols>
  <sheetData>
    <row r="3" spans="1:3" x14ac:dyDescent="0.25">
      <c r="A3" s="68" t="s">
        <v>247</v>
      </c>
      <c r="B3"/>
      <c r="C3"/>
    </row>
    <row r="4" spans="1:3" x14ac:dyDescent="0.25">
      <c r="A4" s="67" t="s">
        <v>64</v>
      </c>
      <c r="B4"/>
      <c r="C4"/>
    </row>
    <row r="5" spans="1:3" x14ac:dyDescent="0.25">
      <c r="A5" s="67" t="s">
        <v>36</v>
      </c>
      <c r="B5"/>
      <c r="C5"/>
    </row>
    <row r="6" spans="1:3" x14ac:dyDescent="0.25">
      <c r="A6" s="67" t="s">
        <v>248</v>
      </c>
      <c r="B6"/>
      <c r="C6"/>
    </row>
    <row r="7" spans="1:3" x14ac:dyDescent="0.25">
      <c r="A7" s="67" t="s">
        <v>249</v>
      </c>
      <c r="B7"/>
      <c r="C7"/>
    </row>
    <row r="8" spans="1:3" x14ac:dyDescent="0.25">
      <c r="A8"/>
      <c r="B8"/>
      <c r="C8"/>
    </row>
    <row r="9" spans="1:3" x14ac:dyDescent="0.25">
      <c r="A9"/>
      <c r="B9"/>
      <c r="C9"/>
    </row>
    <row r="10" spans="1:3" x14ac:dyDescent="0.25">
      <c r="A10"/>
      <c r="B10"/>
      <c r="C10"/>
    </row>
    <row r="11" spans="1:3" x14ac:dyDescent="0.25">
      <c r="A11"/>
      <c r="B11"/>
      <c r="C11"/>
    </row>
    <row r="12" spans="1:3" x14ac:dyDescent="0.25">
      <c r="A12"/>
      <c r="B12"/>
      <c r="C12"/>
    </row>
    <row r="13" spans="1:3" x14ac:dyDescent="0.25">
      <c r="A13"/>
      <c r="B13"/>
      <c r="C13"/>
    </row>
    <row r="14" spans="1:3" x14ac:dyDescent="0.25">
      <c r="A14"/>
      <c r="B14"/>
      <c r="C14"/>
    </row>
    <row r="15" spans="1:3" x14ac:dyDescent="0.25">
      <c r="A15"/>
      <c r="B15"/>
      <c r="C15"/>
    </row>
    <row r="16" spans="1:3" x14ac:dyDescent="0.25">
      <c r="A16"/>
      <c r="B16"/>
      <c r="C16"/>
    </row>
    <row r="17" spans="1:3" x14ac:dyDescent="0.25">
      <c r="A17"/>
      <c r="B17"/>
      <c r="C17"/>
    </row>
    <row r="18" spans="1:3" x14ac:dyDescent="0.25">
      <c r="A18"/>
      <c r="B18"/>
      <c r="C18"/>
    </row>
    <row r="19" spans="1:3" x14ac:dyDescent="0.25">
      <c r="A19"/>
      <c r="B19"/>
      <c r="C1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5" tint="-0.249977111117893"/>
  </sheetPr>
  <dimension ref="A1:EU100"/>
  <sheetViews>
    <sheetView showGridLines="0" tabSelected="1" view="pageBreakPreview" zoomScale="70" zoomScaleNormal="60" zoomScaleSheetLayoutView="70" workbookViewId="0">
      <selection activeCell="A12" sqref="A12"/>
    </sheetView>
  </sheetViews>
  <sheetFormatPr baseColWidth="10" defaultColWidth="11.42578125" defaultRowHeight="12.75" x14ac:dyDescent="0.2"/>
  <cols>
    <col min="1" max="1" width="35.5703125" style="2" customWidth="1"/>
    <col min="2" max="2" width="30.7109375" style="2" customWidth="1"/>
    <col min="3" max="3" width="53.85546875" style="2" customWidth="1"/>
    <col min="4" max="4" width="25" style="2" customWidth="1"/>
    <col min="5" max="5" width="19" style="2" customWidth="1"/>
    <col min="6" max="6" width="53.85546875" style="2" customWidth="1"/>
    <col min="7" max="7" width="14.85546875" style="2" bestFit="1" customWidth="1"/>
    <col min="8" max="8" width="14.85546875" style="2" customWidth="1"/>
    <col min="9" max="9" width="57.5703125" style="2" customWidth="1"/>
    <col min="10" max="10" width="15.7109375" style="2" customWidth="1"/>
    <col min="11" max="11" width="19.42578125" style="2" customWidth="1"/>
    <col min="12" max="12" width="17.140625" style="2" customWidth="1"/>
    <col min="13" max="15" width="41" style="2" customWidth="1"/>
    <col min="16" max="16" width="44.85546875" style="2" customWidth="1"/>
    <col min="17" max="20" width="50.7109375" style="2" customWidth="1"/>
    <col min="21" max="21" width="5.28515625" style="2" customWidth="1"/>
    <col min="22" max="22" width="8.140625" style="2" customWidth="1"/>
    <col min="23" max="24" width="5.28515625" style="2" customWidth="1"/>
    <col min="25" max="25" width="18.85546875" style="2" customWidth="1"/>
    <col min="26" max="26" width="52.28515625" style="2" customWidth="1"/>
    <col min="27" max="27" width="5.28515625" style="2" customWidth="1"/>
    <col min="28" max="28" width="8.42578125" style="2" customWidth="1"/>
    <col min="29" max="29" width="5.28515625" style="2" customWidth="1"/>
    <col min="30" max="30" width="8.42578125" style="2" customWidth="1"/>
    <col min="31" max="31" width="18.85546875" style="2" customWidth="1"/>
    <col min="32" max="32" width="31.140625" style="2" customWidth="1"/>
    <col min="33" max="33" width="15.85546875" style="2" customWidth="1"/>
    <col min="34" max="34" width="70.85546875" style="2" customWidth="1"/>
    <col min="35" max="35" width="28" style="2" hidden="1" customWidth="1"/>
    <col min="36" max="36" width="30.7109375" style="2" customWidth="1"/>
    <col min="37" max="39" width="20.42578125" style="2" customWidth="1"/>
    <col min="40" max="42" width="70.7109375" style="2" customWidth="1"/>
    <col min="43" max="43" width="14.7109375" style="2" customWidth="1"/>
    <col min="44" max="44" width="23.42578125" style="2" customWidth="1"/>
    <col min="45" max="45" width="31.42578125" style="2" customWidth="1"/>
    <col min="46" max="46" width="24.28515625" style="2" customWidth="1"/>
    <col min="47" max="47" width="23.42578125" style="2" customWidth="1"/>
    <col min="48" max="48" width="31.42578125" style="2" customWidth="1"/>
    <col min="49" max="49" width="14.7109375" style="2" customWidth="1"/>
    <col min="50" max="50" width="23.42578125" style="2" customWidth="1"/>
    <col min="51" max="51" width="31.42578125" style="2" customWidth="1"/>
    <col min="52" max="52" width="14.7109375" style="2" customWidth="1"/>
    <col min="53" max="53" width="23.42578125" style="2" customWidth="1"/>
    <col min="54" max="54" width="31.42578125" style="2" customWidth="1"/>
    <col min="55" max="55" width="14.7109375" style="2" customWidth="1"/>
    <col min="56" max="56" width="23.42578125" style="2" customWidth="1"/>
    <col min="57" max="57" width="31.42578125" style="2" customWidth="1"/>
    <col min="58" max="58" width="14.7109375" style="2" customWidth="1"/>
    <col min="59" max="59" width="23.42578125" style="2" customWidth="1"/>
    <col min="60" max="60" width="31.42578125" style="2" customWidth="1"/>
    <col min="61" max="61" width="14.7109375" style="2" customWidth="1"/>
    <col min="62" max="62" width="23.42578125" style="2" customWidth="1"/>
    <col min="63" max="63" width="31.42578125" style="2" customWidth="1"/>
    <col min="64" max="64" width="14.7109375" style="2" customWidth="1"/>
    <col min="65" max="65" width="23.42578125" style="2" customWidth="1"/>
    <col min="66" max="66" width="31.42578125" style="2" customWidth="1"/>
    <col min="67" max="67" width="14.7109375" style="2" customWidth="1"/>
    <col min="68" max="68" width="23.42578125" style="2" customWidth="1"/>
    <col min="69" max="69" width="31.42578125" style="2" customWidth="1"/>
    <col min="70" max="70" width="14.7109375" style="2" customWidth="1"/>
    <col min="71" max="71" width="23.42578125" style="2" customWidth="1"/>
    <col min="72" max="72" width="31.42578125" style="2" customWidth="1"/>
    <col min="73" max="73" width="14.7109375" style="2" customWidth="1"/>
    <col min="74" max="74" width="23.42578125" style="2" customWidth="1"/>
    <col min="75" max="75" width="31.42578125" style="2" customWidth="1"/>
    <col min="76" max="76" width="14.7109375" style="2" customWidth="1"/>
    <col min="77" max="77" width="23.42578125" style="2" customWidth="1"/>
    <col min="78" max="78" width="31.42578125" style="2" customWidth="1"/>
    <col min="79" max="79" width="11.42578125" style="2" hidden="1" customWidth="1"/>
    <col min="80" max="81" width="22" style="2" hidden="1" customWidth="1"/>
    <col min="82" max="82" width="11.42578125" style="2" hidden="1" customWidth="1"/>
    <col min="83" max="83" width="16.28515625" style="2" hidden="1" customWidth="1"/>
    <col min="84" max="85" width="11.42578125" style="2" hidden="1" customWidth="1"/>
    <col min="86" max="86" width="16.28515625" style="2" hidden="1" customWidth="1"/>
    <col min="87" max="87" width="11.42578125" style="2" hidden="1" customWidth="1"/>
    <col min="88" max="88" width="15.140625" style="2" hidden="1" customWidth="1"/>
    <col min="89" max="89" width="26.42578125" style="2" hidden="1" customWidth="1"/>
    <col min="90" max="90" width="15" style="2" hidden="1" customWidth="1"/>
    <col min="91" max="91" width="11.42578125" style="2" hidden="1" customWidth="1"/>
    <col min="92" max="92" width="15" style="2" hidden="1" customWidth="1"/>
    <col min="93" max="93" width="17.140625" style="2" hidden="1" customWidth="1"/>
    <col min="94" max="94" width="15" style="2" hidden="1" customWidth="1"/>
    <col min="95" max="95" width="17.140625" style="2" hidden="1" customWidth="1"/>
    <col min="96" max="96" width="55.42578125" style="2" hidden="1" customWidth="1"/>
    <col min="97" max="97" width="17.140625" style="2" hidden="1" customWidth="1"/>
    <col min="98" max="98" width="55.42578125" style="2" hidden="1" customWidth="1"/>
    <col min="99" max="99" width="17.140625" style="2" hidden="1" customWidth="1"/>
    <col min="100" max="100" width="55.42578125" style="2" hidden="1" customWidth="1"/>
    <col min="101" max="101" width="17.140625" style="2" hidden="1" customWidth="1"/>
    <col min="102" max="102" width="55.42578125" style="2" hidden="1" customWidth="1"/>
    <col min="103" max="145" width="11.42578125" style="2" hidden="1" customWidth="1"/>
    <col min="146" max="146" width="15.28515625" style="2" hidden="1" customWidth="1"/>
    <col min="147" max="149" width="22.85546875" style="2" hidden="1" customWidth="1"/>
    <col min="150" max="150" width="21.140625" style="2" hidden="1" customWidth="1"/>
    <col min="151" max="151" width="11.42578125" style="2" hidden="1" customWidth="1"/>
    <col min="152" max="16384" width="11.42578125" style="2"/>
  </cols>
  <sheetData>
    <row r="1" spans="1:151" ht="81" customHeight="1" x14ac:dyDescent="0.2">
      <c r="A1" s="164" t="s">
        <v>250</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86"/>
      <c r="AG1" s="87"/>
      <c r="AH1" s="86"/>
      <c r="AI1" s="86"/>
      <c r="AJ1" s="86"/>
      <c r="AK1" s="86"/>
      <c r="AL1" s="86"/>
      <c r="AM1" s="86"/>
      <c r="AN1" s="86"/>
      <c r="AO1" s="86"/>
      <c r="AP1" s="88"/>
      <c r="EP1" s="114">
        <v>45108</v>
      </c>
      <c r="EQ1" s="114">
        <v>45199</v>
      </c>
      <c r="ER1" s="119"/>
      <c r="ES1" s="118"/>
      <c r="ET1" s="118"/>
    </row>
    <row r="2" spans="1:151" ht="9.75" customHeight="1" x14ac:dyDescent="0.2">
      <c r="A2" s="190" t="s">
        <v>251</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69"/>
      <c r="AG2" s="70"/>
      <c r="AP2" s="89"/>
      <c r="EP2" s="153" t="s">
        <v>252</v>
      </c>
      <c r="EQ2" s="153" t="s">
        <v>253</v>
      </c>
      <c r="ES2" s="154"/>
    </row>
    <row r="3" spans="1:151" ht="9.75" customHeight="1" x14ac:dyDescent="0.2">
      <c r="A3" s="190"/>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69"/>
      <c r="AG3" s="70"/>
      <c r="AP3" s="89"/>
      <c r="EP3" s="153"/>
      <c r="EQ3" s="153"/>
      <c r="ES3" s="154"/>
    </row>
    <row r="4" spans="1:151" ht="9.75" customHeight="1" x14ac:dyDescent="0.2">
      <c r="A4" s="190"/>
      <c r="B4" s="191"/>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69"/>
      <c r="AG4" s="70"/>
      <c r="AP4" s="89"/>
      <c r="EP4" s="153"/>
      <c r="EQ4" s="153"/>
      <c r="ES4" s="154"/>
    </row>
    <row r="5" spans="1:151" ht="5.25" customHeight="1" thickBot="1" x14ac:dyDescent="0.25">
      <c r="A5" s="192"/>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3"/>
      <c r="AG5" s="71"/>
      <c r="AP5" s="89"/>
    </row>
    <row r="6" spans="1:151" ht="51" customHeight="1" thickBot="1" x14ac:dyDescent="0.25">
      <c r="A6" s="90" t="s">
        <v>254</v>
      </c>
      <c r="B6" s="73" t="s">
        <v>1703</v>
      </c>
      <c r="C6" s="3"/>
      <c r="D6" s="91"/>
      <c r="E6" s="91"/>
      <c r="F6" s="103"/>
      <c r="G6" s="91"/>
      <c r="H6" s="91"/>
      <c r="I6" s="91"/>
      <c r="J6" s="91"/>
      <c r="K6" s="91"/>
      <c r="L6" s="91"/>
      <c r="M6" s="91"/>
      <c r="N6" s="91"/>
      <c r="O6" s="91"/>
      <c r="P6" s="91"/>
      <c r="Q6" s="91"/>
      <c r="R6" s="91"/>
      <c r="S6" s="91"/>
      <c r="T6" s="91"/>
      <c r="U6" s="146" t="s">
        <v>1704</v>
      </c>
      <c r="V6" s="147"/>
      <c r="W6" s="147"/>
      <c r="X6" s="147"/>
      <c r="Y6" s="147"/>
      <c r="Z6" s="147"/>
      <c r="AA6" s="147"/>
      <c r="AB6" s="147"/>
      <c r="AC6" s="147"/>
      <c r="AD6" s="147"/>
      <c r="AE6" s="147"/>
      <c r="AF6" s="148"/>
      <c r="AG6" s="50"/>
      <c r="AP6" s="89"/>
    </row>
    <row r="7" spans="1:151" ht="4.5" customHeight="1" x14ac:dyDescent="0.2">
      <c r="A7" s="3"/>
      <c r="AG7" s="44"/>
      <c r="AP7" s="89"/>
    </row>
    <row r="8" spans="1:151" ht="5.25" customHeight="1" thickBot="1" x14ac:dyDescent="0.25">
      <c r="A8" s="92"/>
      <c r="AG8" s="44"/>
      <c r="AP8" s="89"/>
    </row>
    <row r="9" spans="1:151" ht="18" customHeight="1" x14ac:dyDescent="0.2">
      <c r="A9" s="93"/>
      <c r="B9" s="74"/>
      <c r="C9" s="93"/>
      <c r="D9" s="93"/>
      <c r="E9" s="74"/>
      <c r="F9" s="54"/>
      <c r="G9" s="77"/>
      <c r="H9" s="77"/>
      <c r="I9" s="77"/>
      <c r="J9" s="78"/>
      <c r="K9" s="54"/>
      <c r="L9" s="78"/>
      <c r="M9" s="166" t="s">
        <v>255</v>
      </c>
      <c r="N9" s="167"/>
      <c r="O9" s="168"/>
      <c r="P9" s="172" t="s">
        <v>256</v>
      </c>
      <c r="Q9" s="173"/>
      <c r="R9" s="173"/>
      <c r="S9" s="173"/>
      <c r="T9" s="174"/>
      <c r="U9" s="178"/>
      <c r="V9" s="178"/>
      <c r="W9" s="179" t="s">
        <v>257</v>
      </c>
      <c r="X9" s="179"/>
      <c r="Y9" s="179"/>
      <c r="Z9" s="180"/>
      <c r="AA9" s="184" t="s">
        <v>258</v>
      </c>
      <c r="AB9" s="185"/>
      <c r="AC9" s="185"/>
      <c r="AD9" s="185"/>
      <c r="AE9" s="185"/>
      <c r="AF9" s="186"/>
      <c r="AG9" s="155" t="s">
        <v>259</v>
      </c>
      <c r="AH9" s="156"/>
      <c r="AI9" s="156"/>
      <c r="AJ9" s="156"/>
      <c r="AK9" s="156"/>
      <c r="AL9" s="156"/>
      <c r="AM9" s="156"/>
      <c r="AN9" s="156"/>
      <c r="AO9" s="156"/>
      <c r="AP9" s="156"/>
      <c r="AQ9" s="157" t="s">
        <v>260</v>
      </c>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8"/>
    </row>
    <row r="10" spans="1:151" ht="21.95" customHeight="1" x14ac:dyDescent="0.2">
      <c r="A10" s="94"/>
      <c r="B10" s="75"/>
      <c r="C10" s="94"/>
      <c r="D10" s="94"/>
      <c r="E10" s="75"/>
      <c r="F10" s="81"/>
      <c r="G10" s="79"/>
      <c r="H10" s="79"/>
      <c r="I10" s="79"/>
      <c r="J10" s="80"/>
      <c r="K10" s="81"/>
      <c r="L10" s="80"/>
      <c r="M10" s="169"/>
      <c r="N10" s="170"/>
      <c r="O10" s="171"/>
      <c r="P10" s="175"/>
      <c r="Q10" s="176"/>
      <c r="R10" s="176"/>
      <c r="S10" s="176"/>
      <c r="T10" s="177"/>
      <c r="U10" s="82"/>
      <c r="V10" s="83"/>
      <c r="W10" s="181"/>
      <c r="X10" s="182"/>
      <c r="Y10" s="182"/>
      <c r="Z10" s="183"/>
      <c r="AA10" s="187"/>
      <c r="AB10" s="188"/>
      <c r="AC10" s="188"/>
      <c r="AD10" s="188"/>
      <c r="AE10" s="188"/>
      <c r="AF10" s="189"/>
      <c r="AG10" s="55"/>
      <c r="AH10" s="161" t="s">
        <v>261</v>
      </c>
      <c r="AI10" s="162"/>
      <c r="AJ10" s="162"/>
      <c r="AK10" s="162"/>
      <c r="AL10" s="162"/>
      <c r="AM10" s="163"/>
      <c r="AN10" s="194" t="s">
        <v>262</v>
      </c>
      <c r="AO10" s="195"/>
      <c r="AP10" s="196"/>
      <c r="AQ10" s="159"/>
      <c r="AR10" s="159"/>
      <c r="AS10" s="159"/>
      <c r="AT10" s="159"/>
      <c r="AU10" s="159"/>
      <c r="AV10" s="159"/>
      <c r="AW10" s="159"/>
      <c r="AX10" s="159"/>
      <c r="AY10" s="159"/>
      <c r="AZ10" s="159"/>
      <c r="BA10" s="159"/>
      <c r="BB10" s="159"/>
      <c r="BC10" s="159"/>
      <c r="BD10" s="159"/>
      <c r="BE10" s="159"/>
      <c r="BF10" s="159"/>
      <c r="BG10" s="159"/>
      <c r="BH10" s="159"/>
      <c r="BI10" s="159"/>
      <c r="BJ10" s="159"/>
      <c r="BK10" s="159"/>
      <c r="BL10" s="159"/>
      <c r="BM10" s="159"/>
      <c r="BN10" s="159"/>
      <c r="BO10" s="159"/>
      <c r="BP10" s="159"/>
      <c r="BQ10" s="159"/>
      <c r="BR10" s="159"/>
      <c r="BS10" s="159"/>
      <c r="BT10" s="159"/>
      <c r="BU10" s="159"/>
      <c r="BV10" s="159"/>
      <c r="BW10" s="159"/>
      <c r="BX10" s="159"/>
      <c r="BY10" s="159"/>
      <c r="BZ10" s="160"/>
      <c r="CD10" s="150" t="s">
        <v>263</v>
      </c>
      <c r="CE10" s="150"/>
      <c r="CF10" s="100" t="s">
        <v>264</v>
      </c>
      <c r="CG10" s="150" t="s">
        <v>265</v>
      </c>
      <c r="CH10" s="150"/>
      <c r="CI10" s="150" t="s">
        <v>266</v>
      </c>
      <c r="CJ10" s="150"/>
      <c r="CK10" s="150"/>
      <c r="CL10" s="150" t="s">
        <v>267</v>
      </c>
      <c r="CM10" s="150"/>
      <c r="CN10" s="150" t="s">
        <v>268</v>
      </c>
      <c r="CO10" s="150"/>
      <c r="CP10" s="150" t="s">
        <v>269</v>
      </c>
      <c r="CQ10" s="150"/>
      <c r="CR10" s="150" t="s">
        <v>270</v>
      </c>
      <c r="CS10" s="150"/>
      <c r="CT10" s="150" t="s">
        <v>271</v>
      </c>
      <c r="CU10" s="150"/>
      <c r="CV10" s="150" t="s">
        <v>272</v>
      </c>
      <c r="CW10" s="150"/>
      <c r="CX10" s="100" t="s">
        <v>273</v>
      </c>
      <c r="DK10" s="150" t="s">
        <v>274</v>
      </c>
      <c r="DL10" s="150"/>
      <c r="DM10" s="150"/>
      <c r="DN10" s="150"/>
      <c r="DO10" s="150"/>
      <c r="DP10" s="150"/>
      <c r="DQ10" s="150"/>
      <c r="DR10" s="150"/>
      <c r="EP10" s="117"/>
      <c r="EQ10" s="117" t="s">
        <v>275</v>
      </c>
      <c r="ER10" s="117"/>
      <c r="ES10" s="117"/>
      <c r="ET10" s="117"/>
      <c r="EU10" s="117"/>
    </row>
    <row r="11" spans="1:151" ht="132" customHeight="1" x14ac:dyDescent="0.2">
      <c r="A11" s="95" t="s">
        <v>276</v>
      </c>
      <c r="B11" s="76" t="s">
        <v>277</v>
      </c>
      <c r="C11" s="95" t="s">
        <v>278</v>
      </c>
      <c r="D11" s="95" t="s">
        <v>279</v>
      </c>
      <c r="E11" s="76" t="s">
        <v>280</v>
      </c>
      <c r="F11" s="72" t="s">
        <v>281</v>
      </c>
      <c r="G11" s="99" t="s">
        <v>282</v>
      </c>
      <c r="H11" s="99" t="s">
        <v>283</v>
      </c>
      <c r="I11" s="84" t="s">
        <v>284</v>
      </c>
      <c r="J11" s="72" t="s">
        <v>285</v>
      </c>
      <c r="K11" s="72" t="s">
        <v>286</v>
      </c>
      <c r="L11" s="72" t="s">
        <v>287</v>
      </c>
      <c r="M11" s="45" t="s">
        <v>288</v>
      </c>
      <c r="N11" s="45" t="s">
        <v>289</v>
      </c>
      <c r="O11" s="48" t="s">
        <v>290</v>
      </c>
      <c r="P11" s="45" t="s">
        <v>291</v>
      </c>
      <c r="Q11" s="45" t="s">
        <v>292</v>
      </c>
      <c r="R11" s="45" t="s">
        <v>293</v>
      </c>
      <c r="S11" s="45" t="s">
        <v>294</v>
      </c>
      <c r="T11" s="45" t="s">
        <v>295</v>
      </c>
      <c r="U11" s="52" t="s">
        <v>296</v>
      </c>
      <c r="V11" s="52" t="s">
        <v>297</v>
      </c>
      <c r="W11" s="52" t="s">
        <v>298</v>
      </c>
      <c r="X11" s="52" t="s">
        <v>299</v>
      </c>
      <c r="Y11" s="53" t="s">
        <v>300</v>
      </c>
      <c r="Z11" s="53" t="s">
        <v>301</v>
      </c>
      <c r="AA11" s="49" t="s">
        <v>302</v>
      </c>
      <c r="AB11" s="52" t="s">
        <v>303</v>
      </c>
      <c r="AC11" s="49" t="s">
        <v>304</v>
      </c>
      <c r="AD11" s="52" t="s">
        <v>305</v>
      </c>
      <c r="AE11" s="48" t="s">
        <v>306</v>
      </c>
      <c r="AF11" s="48" t="s">
        <v>301</v>
      </c>
      <c r="AG11" s="45" t="s">
        <v>307</v>
      </c>
      <c r="AH11" s="48" t="s">
        <v>308</v>
      </c>
      <c r="AI11" s="48" t="s">
        <v>309</v>
      </c>
      <c r="AJ11" s="48" t="s">
        <v>310</v>
      </c>
      <c r="AK11" s="48" t="s">
        <v>311</v>
      </c>
      <c r="AL11" s="48" t="s">
        <v>312</v>
      </c>
      <c r="AM11" s="48" t="s">
        <v>313</v>
      </c>
      <c r="AN11" s="48" t="s">
        <v>314</v>
      </c>
      <c r="AO11" s="48" t="s">
        <v>315</v>
      </c>
      <c r="AP11" s="48" t="s">
        <v>316</v>
      </c>
      <c r="AQ11" s="85" t="s">
        <v>317</v>
      </c>
      <c r="AR11" s="64" t="s">
        <v>318</v>
      </c>
      <c r="AS11" s="61" t="s">
        <v>319</v>
      </c>
      <c r="AT11" s="48" t="s">
        <v>317</v>
      </c>
      <c r="AU11" s="62" t="s">
        <v>318</v>
      </c>
      <c r="AV11" s="60" t="s">
        <v>319</v>
      </c>
      <c r="AW11" s="45" t="s">
        <v>317</v>
      </c>
      <c r="AX11" s="64" t="s">
        <v>318</v>
      </c>
      <c r="AY11" s="61" t="s">
        <v>319</v>
      </c>
      <c r="AZ11" s="48" t="s">
        <v>317</v>
      </c>
      <c r="BA11" s="62" t="s">
        <v>318</v>
      </c>
      <c r="BB11" s="60" t="s">
        <v>319</v>
      </c>
      <c r="BC11" s="45" t="s">
        <v>317</v>
      </c>
      <c r="BD11" s="64" t="s">
        <v>318</v>
      </c>
      <c r="BE11" s="61" t="s">
        <v>319</v>
      </c>
      <c r="BF11" s="48" t="s">
        <v>317</v>
      </c>
      <c r="BG11" s="62" t="s">
        <v>318</v>
      </c>
      <c r="BH11" s="60" t="s">
        <v>319</v>
      </c>
      <c r="BI11" s="45" t="s">
        <v>317</v>
      </c>
      <c r="BJ11" s="64" t="s">
        <v>318</v>
      </c>
      <c r="BK11" s="61" t="s">
        <v>319</v>
      </c>
      <c r="BL11" s="48" t="s">
        <v>317</v>
      </c>
      <c r="BM11" s="62" t="s">
        <v>318</v>
      </c>
      <c r="BN11" s="60" t="s">
        <v>319</v>
      </c>
      <c r="BO11" s="45" t="s">
        <v>317</v>
      </c>
      <c r="BP11" s="64" t="s">
        <v>318</v>
      </c>
      <c r="BQ11" s="61" t="s">
        <v>319</v>
      </c>
      <c r="BR11" s="48" t="s">
        <v>317</v>
      </c>
      <c r="BS11" s="62" t="s">
        <v>318</v>
      </c>
      <c r="BT11" s="60" t="s">
        <v>319</v>
      </c>
      <c r="BU11" s="45" t="s">
        <v>317</v>
      </c>
      <c r="BV11" s="64" t="s">
        <v>318</v>
      </c>
      <c r="BW11" s="61" t="s">
        <v>319</v>
      </c>
      <c r="BX11" s="48" t="s">
        <v>317</v>
      </c>
      <c r="BY11" s="64" t="s">
        <v>318</v>
      </c>
      <c r="BZ11" s="63" t="s">
        <v>319</v>
      </c>
      <c r="CA11" s="2" t="s">
        <v>320</v>
      </c>
      <c r="CB11" s="48" t="s">
        <v>321</v>
      </c>
      <c r="CC11" s="48" t="s">
        <v>322</v>
      </c>
      <c r="CD11" s="48" t="s">
        <v>323</v>
      </c>
      <c r="CE11" s="48" t="s">
        <v>324</v>
      </c>
      <c r="CF11" s="98" t="s">
        <v>325</v>
      </c>
      <c r="CG11" s="48" t="s">
        <v>265</v>
      </c>
      <c r="CH11" s="48" t="s">
        <v>324</v>
      </c>
      <c r="CI11" s="48" t="s">
        <v>265</v>
      </c>
      <c r="CJ11" s="48" t="s">
        <v>324</v>
      </c>
      <c r="CK11" s="48" t="s">
        <v>326</v>
      </c>
      <c r="CL11" s="48" t="s">
        <v>327</v>
      </c>
      <c r="CM11" s="48" t="s">
        <v>324</v>
      </c>
      <c r="CN11" s="48" t="s">
        <v>328</v>
      </c>
      <c r="CO11" s="48" t="s">
        <v>324</v>
      </c>
      <c r="CP11" s="48" t="s">
        <v>329</v>
      </c>
      <c r="CQ11" s="48" t="s">
        <v>324</v>
      </c>
      <c r="CR11" s="48" t="s">
        <v>330</v>
      </c>
      <c r="CS11" s="48" t="s">
        <v>324</v>
      </c>
      <c r="CT11" s="48" t="s">
        <v>330</v>
      </c>
      <c r="CU11" s="48" t="s">
        <v>324</v>
      </c>
      <c r="CV11" s="48" t="s">
        <v>330</v>
      </c>
      <c r="CW11" s="48" t="s">
        <v>324</v>
      </c>
      <c r="CX11" s="48" t="s">
        <v>331</v>
      </c>
      <c r="CZ11" s="100" t="s">
        <v>332</v>
      </c>
      <c r="DA11" s="150" t="s">
        <v>333</v>
      </c>
      <c r="DB11" s="150"/>
      <c r="DC11" s="150"/>
      <c r="DD11" s="150"/>
      <c r="DE11" s="150"/>
      <c r="DF11" s="150"/>
      <c r="DG11" s="150"/>
      <c r="DH11" s="100" t="s">
        <v>332</v>
      </c>
      <c r="DI11" s="100" t="s">
        <v>332</v>
      </c>
      <c r="DK11" s="100" t="s">
        <v>334</v>
      </c>
      <c r="DL11" s="100" t="s">
        <v>335</v>
      </c>
      <c r="DM11" s="100" t="s">
        <v>336</v>
      </c>
      <c r="DN11" s="100" t="s">
        <v>337</v>
      </c>
      <c r="DO11" s="100" t="s">
        <v>338</v>
      </c>
      <c r="DP11" s="100" t="s">
        <v>339</v>
      </c>
      <c r="DQ11" s="100" t="s">
        <v>340</v>
      </c>
      <c r="DR11" s="100" t="s">
        <v>341</v>
      </c>
      <c r="DS11" s="100" t="s">
        <v>342</v>
      </c>
      <c r="DT11" s="100" t="s">
        <v>343</v>
      </c>
      <c r="DU11" s="100" t="s">
        <v>344</v>
      </c>
      <c r="DV11" s="100" t="s">
        <v>345</v>
      </c>
      <c r="DW11" s="100" t="s">
        <v>346</v>
      </c>
      <c r="DX11" s="100" t="s">
        <v>347</v>
      </c>
      <c r="DY11" s="100" t="s">
        <v>348</v>
      </c>
      <c r="DZ11" s="100" t="s">
        <v>349</v>
      </c>
      <c r="EA11" s="100" t="s">
        <v>347</v>
      </c>
      <c r="EB11" s="151" t="s">
        <v>350</v>
      </c>
      <c r="EC11" s="151"/>
      <c r="ED11" s="151"/>
      <c r="EE11" s="151"/>
      <c r="EF11" s="151"/>
      <c r="EG11" s="151"/>
      <c r="EH11" s="151"/>
      <c r="EI11" s="151"/>
      <c r="EJ11" s="151"/>
      <c r="EK11" s="151"/>
      <c r="EL11" s="151"/>
      <c r="EM11" s="151"/>
      <c r="EN11" s="151"/>
      <c r="EP11" s="45" t="s">
        <v>351</v>
      </c>
      <c r="EQ11" s="45" t="s">
        <v>352</v>
      </c>
      <c r="ER11" s="45" t="s">
        <v>353</v>
      </c>
      <c r="ES11" s="45" t="s">
        <v>354</v>
      </c>
      <c r="ET11" s="45" t="s">
        <v>355</v>
      </c>
      <c r="EU11" s="45" t="s">
        <v>356</v>
      </c>
    </row>
    <row r="12" spans="1:151" ht="312" customHeight="1" x14ac:dyDescent="0.2">
      <c r="A12" s="120" t="s">
        <v>357</v>
      </c>
      <c r="B12" s="105" t="s">
        <v>358</v>
      </c>
      <c r="C12" s="105" t="s">
        <v>359</v>
      </c>
      <c r="D12" s="120" t="s">
        <v>360</v>
      </c>
      <c r="E12" s="121" t="s">
        <v>361</v>
      </c>
      <c r="F12" s="105" t="s">
        <v>362</v>
      </c>
      <c r="G12" s="121">
        <v>260</v>
      </c>
      <c r="H12" s="121" t="s">
        <v>1590</v>
      </c>
      <c r="I12" s="104" t="s">
        <v>364</v>
      </c>
      <c r="J12" s="120" t="s">
        <v>36</v>
      </c>
      <c r="K12" s="121" t="s">
        <v>365</v>
      </c>
      <c r="L12" s="105" t="s">
        <v>366</v>
      </c>
      <c r="M12" s="111" t="s">
        <v>367</v>
      </c>
      <c r="N12" s="105" t="s">
        <v>368</v>
      </c>
      <c r="O12" s="105" t="s">
        <v>369</v>
      </c>
      <c r="P12" s="105" t="s">
        <v>370</v>
      </c>
      <c r="Q12" s="105" t="s">
        <v>371</v>
      </c>
      <c r="R12" s="105" t="s">
        <v>372</v>
      </c>
      <c r="S12" s="105" t="s">
        <v>373</v>
      </c>
      <c r="T12" s="105" t="s">
        <v>374</v>
      </c>
      <c r="U12" s="122" t="s">
        <v>102</v>
      </c>
      <c r="V12" s="123">
        <v>0.6</v>
      </c>
      <c r="W12" s="122" t="s">
        <v>124</v>
      </c>
      <c r="X12" s="123">
        <v>0.4</v>
      </c>
      <c r="Y12" s="66" t="s">
        <v>86</v>
      </c>
      <c r="Z12" s="105" t="s">
        <v>375</v>
      </c>
      <c r="AA12" s="122" t="s">
        <v>144</v>
      </c>
      <c r="AB12" s="127">
        <v>4.7048843519999998E-3</v>
      </c>
      <c r="AC12" s="122" t="s">
        <v>124</v>
      </c>
      <c r="AD12" s="127">
        <v>0.22500000000000003</v>
      </c>
      <c r="AE12" s="66" t="s">
        <v>376</v>
      </c>
      <c r="AF12" s="105" t="s">
        <v>377</v>
      </c>
      <c r="AG12" s="120" t="s">
        <v>378</v>
      </c>
      <c r="AH12" s="105" t="s">
        <v>379</v>
      </c>
      <c r="AI12" s="105" t="s">
        <v>379</v>
      </c>
      <c r="AJ12" s="105" t="s">
        <v>363</v>
      </c>
      <c r="AK12" s="105" t="s">
        <v>363</v>
      </c>
      <c r="AL12" s="105" t="s">
        <v>379</v>
      </c>
      <c r="AM12" s="105" t="s">
        <v>379</v>
      </c>
      <c r="AN12" s="124" t="s">
        <v>380</v>
      </c>
      <c r="AO12" s="124" t="s">
        <v>381</v>
      </c>
      <c r="AP12" s="124" t="s">
        <v>382</v>
      </c>
      <c r="AQ12" s="106">
        <v>45254</v>
      </c>
      <c r="AR12" s="107" t="s">
        <v>383</v>
      </c>
      <c r="AS12" s="108" t="s">
        <v>384</v>
      </c>
      <c r="AT12" s="109"/>
      <c r="AU12" s="110"/>
      <c r="AV12" s="111"/>
      <c r="AW12" s="109"/>
      <c r="AX12" s="107"/>
      <c r="AY12" s="108"/>
      <c r="AZ12" s="109"/>
      <c r="BA12" s="110"/>
      <c r="BB12" s="111"/>
      <c r="BC12" s="109"/>
      <c r="BD12" s="107"/>
      <c r="BE12" s="108"/>
      <c r="BF12" s="109"/>
      <c r="BG12" s="110"/>
      <c r="BH12" s="111"/>
      <c r="BI12" s="109"/>
      <c r="BJ12" s="107"/>
      <c r="BK12" s="108"/>
      <c r="BL12" s="109"/>
      <c r="BM12" s="110"/>
      <c r="BN12" s="111"/>
      <c r="BO12" s="109"/>
      <c r="BP12" s="107"/>
      <c r="BQ12" s="108"/>
      <c r="BR12" s="109"/>
      <c r="BS12" s="110"/>
      <c r="BT12" s="126"/>
      <c r="BU12" s="109"/>
      <c r="BV12" s="107"/>
      <c r="BW12" s="108"/>
      <c r="BX12" s="109"/>
      <c r="BY12" s="110"/>
      <c r="BZ12" s="112"/>
      <c r="CA12" s="2">
        <f t="shared" ref="CA12:CA43" si="0">COUNTBLANK(A12:BZ12)</f>
        <v>33</v>
      </c>
      <c r="CB12" s="51" t="s">
        <v>385</v>
      </c>
      <c r="CC12" s="51" t="s">
        <v>386</v>
      </c>
      <c r="CD12" s="51" t="s">
        <v>387</v>
      </c>
      <c r="CE12" s="51" t="s">
        <v>388</v>
      </c>
      <c r="CF12" s="51" t="s">
        <v>389</v>
      </c>
      <c r="CG12" s="51" t="s">
        <v>389</v>
      </c>
      <c r="CH12" s="51" t="s">
        <v>390</v>
      </c>
      <c r="CI12" s="51" t="s">
        <v>389</v>
      </c>
      <c r="CJ12" s="51" t="s">
        <v>391</v>
      </c>
      <c r="CK12" s="51"/>
      <c r="CL12" s="51" t="s">
        <v>392</v>
      </c>
      <c r="CM12" s="51" t="s">
        <v>392</v>
      </c>
      <c r="CN12" s="51" t="s">
        <v>392</v>
      </c>
      <c r="CO12" s="51" t="s">
        <v>392</v>
      </c>
      <c r="CP12" s="51" t="s">
        <v>392</v>
      </c>
      <c r="CQ12" s="51" t="s">
        <v>392</v>
      </c>
      <c r="CR12" s="51" t="s">
        <v>393</v>
      </c>
      <c r="CS12" s="51" t="s">
        <v>392</v>
      </c>
      <c r="CT12" s="51" t="s">
        <v>392</v>
      </c>
      <c r="CU12" s="51" t="s">
        <v>392</v>
      </c>
      <c r="CV12" s="51" t="s">
        <v>392</v>
      </c>
      <c r="CW12" s="51" t="s">
        <v>392</v>
      </c>
      <c r="CX12" s="51" t="s">
        <v>392</v>
      </c>
      <c r="CZ12" s="102" t="str">
        <f t="shared" ref="CZ12:CZ43" si="1">J12</f>
        <v>Gestión de procesos</v>
      </c>
      <c r="DA12" s="152" t="str">
        <f t="shared" ref="DA12:DA43" si="2">I12</f>
        <v xml:space="preserve">Posibilidad de afectación económica (o presupuestal) por fallo judicial en contra de los intereses de la entidad, debido a errores (fallas o deficiencias) en el trámite de los procesos disciplinarios </v>
      </c>
      <c r="DB12" s="152"/>
      <c r="DC12" s="152"/>
      <c r="DD12" s="152"/>
      <c r="DE12" s="152"/>
      <c r="DF12" s="152"/>
      <c r="DG12" s="152"/>
      <c r="DH12" s="102" t="str">
        <f t="shared" ref="DH12:DH43" si="3">Y12</f>
        <v>Moderado</v>
      </c>
      <c r="DI12" s="102" t="str">
        <f t="shared" ref="DI12:DI43" si="4">AE12</f>
        <v>Bajo</v>
      </c>
      <c r="DK12" s="98" t="e">
        <f>SUM(LEN(#REF!)-LEN(SUBSTITUTE(#REF!,"- Preventivo","")))/LEN("- Preventivo")</f>
        <v>#REF!</v>
      </c>
      <c r="DL12" s="98" t="e">
        <f t="shared" ref="DL12:DL43" si="5">SUMIFS($DK$12:$DK$99,$A$12:$A$99,A12)</f>
        <v>#REF!</v>
      </c>
      <c r="DM12" s="98" t="e">
        <f>SUM(LEN(#REF!)-LEN(SUBSTITUTE(#REF!,"- Detectivo","")))/LEN("- Detectivo")</f>
        <v>#REF!</v>
      </c>
      <c r="DN12" s="98" t="e">
        <f t="shared" ref="DN12:DN43" si="6">SUMIFS($DM$12:$DM$99,$A$12:$A$99,A12)</f>
        <v>#REF!</v>
      </c>
      <c r="DO12" s="98" t="e">
        <f>SUM(LEN(#REF!)-LEN(SUBSTITUTE(#REF!,"- Correctivo","")))/LEN("- Correctivo")</f>
        <v>#REF!</v>
      </c>
      <c r="DP12" s="98" t="e">
        <f t="shared" ref="DP12:DP43" si="7">SUMIFS($DO$12:$DO$99,$A$12:$A$99,A12)</f>
        <v>#REF!</v>
      </c>
      <c r="DQ12" s="98" t="e">
        <f>DK12+DM12+DO12</f>
        <v>#REF!</v>
      </c>
      <c r="DR12" s="98" t="e">
        <f t="shared" ref="DR12:DR43" si="8">SUMIFS($DQ$12:$DQ$99,$A$12:$A$99,A12)</f>
        <v>#REF!</v>
      </c>
      <c r="DS12" s="98" t="e">
        <f>SUM(LEN(#REF!)-LEN(SUBSTITUTE(#REF!,"- Documentado","")))/LEN("- Documentado")</f>
        <v>#REF!</v>
      </c>
      <c r="DT12" s="98" t="e">
        <f>SUM(LEN(#REF!)-LEN(SUBSTITUTE(#REF!,"- Documentado","")))/LEN("- Documentado")</f>
        <v>#REF!</v>
      </c>
      <c r="DU12" s="98" t="e">
        <f t="shared" ref="DU12:DU43" si="9">SUMIFS($DS$12:$DS$99,$A$12:$A$99,A12)+SUMIFS($DT$12:$DT$99,$A$12:$A$99,A12)</f>
        <v>#REF!</v>
      </c>
      <c r="DV12" s="98" t="e">
        <f>SUM(LEN(#REF!)-LEN(SUBSTITUTE(#REF!,"- Continua","")))/LEN("- Continua")</f>
        <v>#REF!</v>
      </c>
      <c r="DW12" s="98" t="e">
        <f>SUM(LEN(#REF!)-LEN(SUBSTITUTE(#REF!,"- Continua","")))/LEN("- Continua")</f>
        <v>#REF!</v>
      </c>
      <c r="DX12" s="98" t="e">
        <f t="shared" ref="DX12:DX43" si="10">SUMIFS($DV$12:$DV$99,$A$12:$A$99,A12)+SUMIFS($DW$12:$DW$99,$A$12:$A$99,A12)</f>
        <v>#REF!</v>
      </c>
      <c r="DY12" s="98" t="e">
        <f>SUM(LEN(#REF!)-LEN(SUBSTITUTE(#REF!,"- Con registro","")))/LEN("- Con registro")</f>
        <v>#REF!</v>
      </c>
      <c r="DZ12" s="98" t="e">
        <f>SUM(LEN(#REF!)-LEN(SUBSTITUTE(#REF!,"- Con registro","")))/LEN("- Con registro")</f>
        <v>#REF!</v>
      </c>
      <c r="EA12" s="98" t="e">
        <f t="shared" ref="EA12:EA43" si="11">SUMIFS($DY$12:$DY$99,$A$12:$A$99,A12)+SUMIFS($DZ$12:$DZ$99,$A$12:$A$99,A12)</f>
        <v>#REF!</v>
      </c>
      <c r="EB12" s="101" t="e">
        <f t="shared" ref="EB12" si="12">CONCATENATE("El proceso estableció ",DR12," controles frente a los riesgos identificados, de los cuales:
")</f>
        <v>#REF!</v>
      </c>
      <c r="EC12" s="101" t="e">
        <f t="shared" ref="EC12" si="13">CONCATENATE("- ",DL12," son preventivos, ",DN12," detectivos y ",DP12," correctivos.
")</f>
        <v>#REF!</v>
      </c>
      <c r="ED12" s="129" t="e">
        <f t="shared" ref="ED12" si="14">CONCATENATE("- ",DU12," están documentados, ",DX12," se aplican continuamente de acuerdo con la periodicidad establecida y en ",EA12," se deja registro de la aplicación.")</f>
        <v>#REF!</v>
      </c>
      <c r="EE12" s="149" t="e">
        <f t="shared" ref="EE12" si="15">CONCATENATE(EB12,EC12,ED12)</f>
        <v>#REF!</v>
      </c>
      <c r="EF12" s="149"/>
      <c r="EG12" s="149"/>
      <c r="EH12" s="149"/>
      <c r="EI12" s="149"/>
      <c r="EJ12" s="149"/>
      <c r="EK12" s="149"/>
      <c r="EL12" s="149"/>
      <c r="EM12" s="149"/>
      <c r="EN12" s="149"/>
      <c r="EP12" s="115">
        <f>IF(AQ12&gt;=$EP$1,AQ12,IF(AT12&gt;=$EP$1,AT12,IF(AW12&gt;=$EP$1,AW12,IF(AZ12&gt;=$EP$1,AZ12,IF(BC12&gt;=$EP$1,BC12,IF(BF12&gt;=$EP$1,BF12,IF(BI12&gt;=$EP$1,BI12,IF(BL12&gt;=$EP$1,BL12,IF(BO12&gt;=$EP$1,BO12,IF(BR12&gt;=$EP$1,BR12,IF(BU12&gt;=$EP$1,BU12,IF(BX12&gt;=$EP$1,BX12,""))))))))))))</f>
        <v>45254</v>
      </c>
      <c r="EQ12" s="116" t="str">
        <f>IF(EP12="","",$B$6)</f>
        <v>13 de mayo de 2024</v>
      </c>
      <c r="ER12" s="98" t="str">
        <f>IF(EQ12="","","Riesgos")</f>
        <v>Riesgos</v>
      </c>
      <c r="ES12" s="98" t="str">
        <f t="shared" ref="ES12:ES43" si="16">IF(ER12="","",CONCATENATE("ID_",G12,": ",I12))</f>
        <v xml:space="preserve">ID_260: Posibilidad de afectación económica (o presupuestal) por fallo judicial en contra de los intereses de la entidad, debido a errores (fallas o deficiencias) en el trámite de los procesos disciplinarios </v>
      </c>
      <c r="ET12" s="98" t="str">
        <f t="shared" ref="ET12:ET43" si="17">IF(ES12="","",CONCATENATE("Ajuste en ",VLOOKUP(EP12,AQ12:BZ12,(MATCH(EP12,AQ12:BZ12,10)+1))," en el Mapa de riesgos de ",A12))</f>
        <v>Ajuste en 
Análisis antes de controles
Establecimiento de controles
 en el Mapa de riesgos de Control Disciplinario</v>
      </c>
      <c r="EU12" s="98" t="str">
        <f t="shared" ref="EU12:EU43" si="18">IF(ET12="","",CONCATENATE("Solicitud de cambio realizada y aprobada por la ",L12," a través del Aplicativo DARUMA"))</f>
        <v>Solicitud de cambio realizada y aprobada por la Oficina de Control Disciplinario Interno, Oficina Jurídica y Despacho de la Secretaría General a través del Aplicativo DARUMA</v>
      </c>
    </row>
    <row r="13" spans="1:151" ht="399.95" customHeight="1" x14ac:dyDescent="0.2">
      <c r="A13" s="120" t="s">
        <v>357</v>
      </c>
      <c r="B13" s="105" t="s">
        <v>358</v>
      </c>
      <c r="C13" s="105" t="s">
        <v>359</v>
      </c>
      <c r="D13" s="120" t="s">
        <v>360</v>
      </c>
      <c r="E13" s="121" t="s">
        <v>361</v>
      </c>
      <c r="F13" s="105" t="s">
        <v>394</v>
      </c>
      <c r="G13" s="121">
        <v>263</v>
      </c>
      <c r="H13" s="121" t="s">
        <v>1591</v>
      </c>
      <c r="I13" s="104" t="s">
        <v>395</v>
      </c>
      <c r="J13" s="120" t="s">
        <v>36</v>
      </c>
      <c r="K13" s="121" t="s">
        <v>365</v>
      </c>
      <c r="L13" s="105" t="s">
        <v>147</v>
      </c>
      <c r="M13" s="111" t="s">
        <v>396</v>
      </c>
      <c r="N13" s="105" t="s">
        <v>397</v>
      </c>
      <c r="O13" s="105" t="s">
        <v>398</v>
      </c>
      <c r="P13" s="105" t="s">
        <v>370</v>
      </c>
      <c r="Q13" s="105" t="s">
        <v>371</v>
      </c>
      <c r="R13" s="105" t="s">
        <v>372</v>
      </c>
      <c r="S13" s="105" t="s">
        <v>373</v>
      </c>
      <c r="T13" s="124" t="s">
        <v>374</v>
      </c>
      <c r="U13" s="122" t="s">
        <v>102</v>
      </c>
      <c r="V13" s="123">
        <v>0.6</v>
      </c>
      <c r="W13" s="122" t="s">
        <v>124</v>
      </c>
      <c r="X13" s="123">
        <v>0.4</v>
      </c>
      <c r="Y13" s="66" t="s">
        <v>86</v>
      </c>
      <c r="Z13" s="105" t="s">
        <v>399</v>
      </c>
      <c r="AA13" s="122" t="s">
        <v>144</v>
      </c>
      <c r="AB13" s="127">
        <v>0.1764</v>
      </c>
      <c r="AC13" s="122" t="s">
        <v>124</v>
      </c>
      <c r="AD13" s="127">
        <v>0.22500000000000003</v>
      </c>
      <c r="AE13" s="66" t="s">
        <v>376</v>
      </c>
      <c r="AF13" s="105" t="s">
        <v>400</v>
      </c>
      <c r="AG13" s="120" t="s">
        <v>378</v>
      </c>
      <c r="AH13" s="105" t="s">
        <v>379</v>
      </c>
      <c r="AI13" s="105" t="s">
        <v>379</v>
      </c>
      <c r="AJ13" s="105" t="s">
        <v>363</v>
      </c>
      <c r="AK13" s="105" t="s">
        <v>363</v>
      </c>
      <c r="AL13" s="105" t="s">
        <v>379</v>
      </c>
      <c r="AM13" s="105" t="s">
        <v>379</v>
      </c>
      <c r="AN13" s="105" t="s">
        <v>401</v>
      </c>
      <c r="AO13" s="105" t="s">
        <v>402</v>
      </c>
      <c r="AP13" s="105" t="s">
        <v>403</v>
      </c>
      <c r="AQ13" s="106">
        <v>45254</v>
      </c>
      <c r="AR13" s="107" t="s">
        <v>383</v>
      </c>
      <c r="AS13" s="108" t="s">
        <v>384</v>
      </c>
      <c r="AT13" s="109"/>
      <c r="AU13" s="110"/>
      <c r="AV13" s="111"/>
      <c r="AW13" s="109"/>
      <c r="AX13" s="107"/>
      <c r="AY13" s="108"/>
      <c r="AZ13" s="109"/>
      <c r="BA13" s="110"/>
      <c r="BB13" s="111"/>
      <c r="BC13" s="109"/>
      <c r="BD13" s="107"/>
      <c r="BE13" s="108"/>
      <c r="BF13" s="109"/>
      <c r="BG13" s="110"/>
      <c r="BH13" s="111"/>
      <c r="BI13" s="109"/>
      <c r="BJ13" s="107"/>
      <c r="BK13" s="108"/>
      <c r="BL13" s="109"/>
      <c r="BM13" s="110"/>
      <c r="BN13" s="111"/>
      <c r="BO13" s="109"/>
      <c r="BP13" s="107"/>
      <c r="BQ13" s="108"/>
      <c r="BR13" s="109"/>
      <c r="BS13" s="110"/>
      <c r="BT13" s="126"/>
      <c r="BU13" s="109"/>
      <c r="BV13" s="107"/>
      <c r="BW13" s="108"/>
      <c r="BX13" s="109"/>
      <c r="BY13" s="110"/>
      <c r="BZ13" s="112"/>
      <c r="CA13" s="2">
        <f t="shared" si="0"/>
        <v>33</v>
      </c>
      <c r="CB13" s="51" t="s">
        <v>385</v>
      </c>
      <c r="CC13" s="51" t="s">
        <v>386</v>
      </c>
      <c r="CD13" s="51" t="s">
        <v>387</v>
      </c>
      <c r="CE13" s="51" t="s">
        <v>388</v>
      </c>
      <c r="CF13" s="51" t="s">
        <v>389</v>
      </c>
      <c r="CG13" s="51" t="s">
        <v>389</v>
      </c>
      <c r="CH13" s="51" t="s">
        <v>390</v>
      </c>
      <c r="CI13" s="51" t="s">
        <v>389</v>
      </c>
      <c r="CJ13" s="51" t="s">
        <v>391</v>
      </c>
      <c r="CK13" s="51"/>
      <c r="CL13" s="51" t="s">
        <v>392</v>
      </c>
      <c r="CM13" s="51" t="s">
        <v>392</v>
      </c>
      <c r="CN13" s="51" t="s">
        <v>392</v>
      </c>
      <c r="CO13" s="51" t="s">
        <v>392</v>
      </c>
      <c r="CP13" s="51" t="s">
        <v>392</v>
      </c>
      <c r="CQ13" s="51" t="s">
        <v>392</v>
      </c>
      <c r="CR13" s="51" t="s">
        <v>404</v>
      </c>
      <c r="CS13" s="51" t="s">
        <v>392</v>
      </c>
      <c r="CT13" s="51" t="s">
        <v>392</v>
      </c>
      <c r="CU13" s="51" t="s">
        <v>392</v>
      </c>
      <c r="CV13" s="51" t="s">
        <v>392</v>
      </c>
      <c r="CW13" s="51" t="s">
        <v>392</v>
      </c>
      <c r="CX13" s="51" t="s">
        <v>392</v>
      </c>
      <c r="CZ13" s="102" t="str">
        <f t="shared" si="1"/>
        <v>Gestión de procesos</v>
      </c>
      <c r="DA13" s="152" t="str">
        <f t="shared" si="2"/>
        <v>Posibilidad de afectación reputacional por sanción de un ente de control y otro ente regulador en materia disciplinaria, debido a incumplimiento legal ante la revelación de información reservada en el desarrollo de las etapas de indagación preliminar, indagación previa e investigación disciplinaria.</v>
      </c>
      <c r="DB13" s="152"/>
      <c r="DC13" s="152"/>
      <c r="DD13" s="152"/>
      <c r="DE13" s="152"/>
      <c r="DF13" s="152"/>
      <c r="DG13" s="152"/>
      <c r="DH13" s="102" t="str">
        <f t="shared" si="3"/>
        <v>Moderado</v>
      </c>
      <c r="DI13" s="102" t="str">
        <f t="shared" si="4"/>
        <v>Bajo</v>
      </c>
      <c r="DK13" s="98" t="e">
        <f>SUM(LEN(#REF!)-LEN(SUBSTITUTE(#REF!,"- Preventivo","")))/LEN("- Preventivo")</f>
        <v>#REF!</v>
      </c>
      <c r="DL13" s="98" t="e">
        <f t="shared" si="5"/>
        <v>#REF!</v>
      </c>
      <c r="DM13" s="98" t="e">
        <f>SUM(LEN(#REF!)-LEN(SUBSTITUTE(#REF!,"- Detectivo","")))/LEN("- Detectivo")</f>
        <v>#REF!</v>
      </c>
      <c r="DN13" s="98" t="e">
        <f t="shared" si="6"/>
        <v>#REF!</v>
      </c>
      <c r="DO13" s="98" t="e">
        <f>SUM(LEN(#REF!)-LEN(SUBSTITUTE(#REF!,"- Correctivo","")))/LEN("- Correctivo")</f>
        <v>#REF!</v>
      </c>
      <c r="DP13" s="98" t="e">
        <f t="shared" si="7"/>
        <v>#REF!</v>
      </c>
      <c r="DQ13" s="98" t="e">
        <f t="shared" ref="DQ13:DQ76" si="19">DK13+DM13+DO13</f>
        <v>#REF!</v>
      </c>
      <c r="DR13" s="98" t="e">
        <f t="shared" si="8"/>
        <v>#REF!</v>
      </c>
      <c r="DS13" s="98" t="e">
        <f>SUM(LEN(#REF!)-LEN(SUBSTITUTE(#REF!,"- Documentado","")))/LEN("- Documentado")</f>
        <v>#REF!</v>
      </c>
      <c r="DT13" s="98" t="e">
        <f>SUM(LEN(#REF!)-LEN(SUBSTITUTE(#REF!,"- Documentado","")))/LEN("- Documentado")</f>
        <v>#REF!</v>
      </c>
      <c r="DU13" s="98" t="e">
        <f t="shared" si="9"/>
        <v>#REF!</v>
      </c>
      <c r="DV13" s="98" t="e">
        <f>SUM(LEN(#REF!)-LEN(SUBSTITUTE(#REF!,"- Continua","")))/LEN("- Continua")</f>
        <v>#REF!</v>
      </c>
      <c r="DW13" s="98" t="e">
        <f>SUM(LEN(#REF!)-LEN(SUBSTITUTE(#REF!,"- Continua","")))/LEN("- Continua")</f>
        <v>#REF!</v>
      </c>
      <c r="DX13" s="98" t="e">
        <f t="shared" si="10"/>
        <v>#REF!</v>
      </c>
      <c r="DY13" s="98" t="e">
        <f>SUM(LEN(#REF!)-LEN(SUBSTITUTE(#REF!,"- Con registro","")))/LEN("- Con registro")</f>
        <v>#REF!</v>
      </c>
      <c r="DZ13" s="98" t="e">
        <f>SUM(LEN(#REF!)-LEN(SUBSTITUTE(#REF!,"- Con registro","")))/LEN("- Con registro")</f>
        <v>#REF!</v>
      </c>
      <c r="EA13" s="98" t="e">
        <f t="shared" si="11"/>
        <v>#REF!</v>
      </c>
      <c r="EB13" s="101" t="e">
        <f t="shared" ref="EB13:EB76" si="20">CONCATENATE("El proceso estableció ",DR13," controles frente a los riesgos identificados, de los cuales:
")</f>
        <v>#REF!</v>
      </c>
      <c r="EC13" s="101" t="e">
        <f t="shared" ref="EC13:EC76" si="21">CONCATENATE("- ",DL13," son preventivos, ",DN13," detectivos y ",DP13," correctivos.
")</f>
        <v>#REF!</v>
      </c>
      <c r="ED13" s="129" t="e">
        <f t="shared" ref="ED13:ED76" si="22">CONCATENATE("- ",DU13," están documentados, ",DX13," se aplican continuamente de acuerdo con la periodicidad establecida y en ",EA13," se deja registro de la aplicación.")</f>
        <v>#REF!</v>
      </c>
      <c r="EE13" s="149" t="e">
        <f t="shared" ref="EE13:EE76" si="23">CONCATENATE(EB13,EC13,ED13)</f>
        <v>#REF!</v>
      </c>
      <c r="EF13" s="149"/>
      <c r="EG13" s="149"/>
      <c r="EH13" s="149"/>
      <c r="EI13" s="149"/>
      <c r="EJ13" s="149"/>
      <c r="EK13" s="149"/>
      <c r="EL13" s="149"/>
      <c r="EM13" s="149"/>
      <c r="EN13" s="149"/>
      <c r="EP13" s="115">
        <f t="shared" ref="EP13:EP76" si="24">IF(AQ13&gt;=$EP$1,AQ13,IF(AT13&gt;=$EP$1,AT13,IF(AW13&gt;=$EP$1,AW13,IF(AZ13&gt;=$EP$1,AZ13,IF(BC13&gt;=$EP$1,BC13,IF(BF13&gt;=$EP$1,BF13,IF(BI13&gt;=$EP$1,BI13,IF(BL13&gt;=$EP$1,BL13,IF(BO13&gt;=$EP$1,BO13,IF(BR13&gt;=$EP$1,BR13,IF(BU13&gt;=$EP$1,BU13,IF(BX13&gt;=$EP$1,BX13,""))))))))))))</f>
        <v>45254</v>
      </c>
      <c r="EQ13" s="116" t="str">
        <f t="shared" ref="EQ13:EQ76" si="25">IF(EP13="","",$B$6)</f>
        <v>13 de mayo de 2024</v>
      </c>
      <c r="ER13" s="98" t="str">
        <f t="shared" ref="ER13:ER76" si="26">IF(EQ13="","","Riesgos")</f>
        <v>Riesgos</v>
      </c>
      <c r="ES13" s="98" t="str">
        <f t="shared" si="16"/>
        <v>ID_263: Posibilidad de afectación reputacional por sanción de un ente de control y otro ente regulador en materia disciplinaria, debido a incumplimiento legal ante la revelación de información reservada en el desarrollo de las etapas de indagación preliminar, indagación previa e investigación disciplinaria.</v>
      </c>
      <c r="ET13" s="98" t="str">
        <f t="shared" si="17"/>
        <v>Ajuste en 
Análisis antes de controles
Establecimiento de controles
 en el Mapa de riesgos de Control Disciplinario</v>
      </c>
      <c r="EU13" s="98" t="str">
        <f t="shared" si="18"/>
        <v>Solicitud de cambio realizada y aprobada por la Oficina de Control Disciplinario Interno a través del Aplicativo DARUMA</v>
      </c>
    </row>
    <row r="14" spans="1:151" ht="399.95" customHeight="1" x14ac:dyDescent="0.2">
      <c r="A14" s="120" t="s">
        <v>357</v>
      </c>
      <c r="B14" s="105" t="s">
        <v>358</v>
      </c>
      <c r="C14" s="105" t="s">
        <v>359</v>
      </c>
      <c r="D14" s="120" t="s">
        <v>360</v>
      </c>
      <c r="E14" s="121" t="s">
        <v>361</v>
      </c>
      <c r="F14" s="105" t="s">
        <v>362</v>
      </c>
      <c r="G14" s="121">
        <v>203</v>
      </c>
      <c r="H14" s="121" t="s">
        <v>1506</v>
      </c>
      <c r="I14" s="104" t="s">
        <v>405</v>
      </c>
      <c r="J14" s="120" t="s">
        <v>64</v>
      </c>
      <c r="K14" s="121" t="s">
        <v>365</v>
      </c>
      <c r="L14" s="105" t="s">
        <v>366</v>
      </c>
      <c r="M14" s="111" t="s">
        <v>406</v>
      </c>
      <c r="N14" s="105" t="s">
        <v>407</v>
      </c>
      <c r="O14" s="105" t="s">
        <v>408</v>
      </c>
      <c r="P14" s="105" t="s">
        <v>370</v>
      </c>
      <c r="Q14" s="105" t="s">
        <v>371</v>
      </c>
      <c r="R14" s="105" t="s">
        <v>372</v>
      </c>
      <c r="S14" s="105" t="s">
        <v>373</v>
      </c>
      <c r="T14" s="124" t="s">
        <v>374</v>
      </c>
      <c r="U14" s="122" t="s">
        <v>144</v>
      </c>
      <c r="V14" s="123">
        <v>0.2</v>
      </c>
      <c r="W14" s="122" t="s">
        <v>79</v>
      </c>
      <c r="X14" s="123">
        <v>0.8</v>
      </c>
      <c r="Y14" s="66" t="s">
        <v>409</v>
      </c>
      <c r="Z14" s="105" t="s">
        <v>410</v>
      </c>
      <c r="AA14" s="122" t="s">
        <v>144</v>
      </c>
      <c r="AB14" s="127">
        <v>6.2233919999999977E-3</v>
      </c>
      <c r="AC14" s="122" t="s">
        <v>79</v>
      </c>
      <c r="AD14" s="127">
        <v>0.8</v>
      </c>
      <c r="AE14" s="66" t="s">
        <v>409</v>
      </c>
      <c r="AF14" s="105" t="s">
        <v>411</v>
      </c>
      <c r="AG14" s="120" t="s">
        <v>412</v>
      </c>
      <c r="AH14" s="132" t="s">
        <v>1508</v>
      </c>
      <c r="AI14" s="133" t="s">
        <v>1513</v>
      </c>
      <c r="AJ14" s="133" t="s">
        <v>1509</v>
      </c>
      <c r="AK14" s="131" t="s">
        <v>1510</v>
      </c>
      <c r="AL14" s="134" t="s">
        <v>1511</v>
      </c>
      <c r="AM14" s="131" t="s">
        <v>1512</v>
      </c>
      <c r="AN14" s="124" t="s">
        <v>1514</v>
      </c>
      <c r="AO14" s="124" t="s">
        <v>413</v>
      </c>
      <c r="AP14" s="124" t="s">
        <v>414</v>
      </c>
      <c r="AQ14" s="106">
        <v>45254</v>
      </c>
      <c r="AR14" s="107" t="s">
        <v>415</v>
      </c>
      <c r="AS14" s="108" t="s">
        <v>416</v>
      </c>
      <c r="AT14" s="109"/>
      <c r="AU14" s="110"/>
      <c r="AV14" s="111"/>
      <c r="AW14" s="109"/>
      <c r="AX14" s="107"/>
      <c r="AY14" s="108"/>
      <c r="AZ14" s="109"/>
      <c r="BA14" s="110"/>
      <c r="BB14" s="111"/>
      <c r="BC14" s="109"/>
      <c r="BD14" s="107"/>
      <c r="BE14" s="108"/>
      <c r="BF14" s="109"/>
      <c r="BG14" s="110"/>
      <c r="BH14" s="111"/>
      <c r="BI14" s="109"/>
      <c r="BJ14" s="107"/>
      <c r="BK14" s="108"/>
      <c r="BL14" s="109"/>
      <c r="BM14" s="110"/>
      <c r="BN14" s="111"/>
      <c r="BO14" s="109"/>
      <c r="BP14" s="107"/>
      <c r="BQ14" s="108"/>
      <c r="BR14" s="109"/>
      <c r="BS14" s="110"/>
      <c r="BT14" s="111"/>
      <c r="BU14" s="109"/>
      <c r="BV14" s="107"/>
      <c r="BW14" s="108"/>
      <c r="BX14" s="109"/>
      <c r="BY14" s="110"/>
      <c r="BZ14" s="112"/>
      <c r="CA14" s="2">
        <f t="shared" si="0"/>
        <v>33</v>
      </c>
      <c r="CB14" s="51" t="s">
        <v>385</v>
      </c>
      <c r="CC14" s="51" t="s">
        <v>386</v>
      </c>
      <c r="CD14" s="51" t="s">
        <v>387</v>
      </c>
      <c r="CE14" s="51" t="s">
        <v>388</v>
      </c>
      <c r="CF14" s="51" t="s">
        <v>389</v>
      </c>
      <c r="CG14" s="51" t="s">
        <v>389</v>
      </c>
      <c r="CH14" s="51" t="s">
        <v>390</v>
      </c>
      <c r="CI14" s="51" t="s">
        <v>389</v>
      </c>
      <c r="CJ14" s="51" t="s">
        <v>391</v>
      </c>
      <c r="CK14" s="51"/>
      <c r="CL14" s="51" t="s">
        <v>392</v>
      </c>
      <c r="CM14" s="51" t="s">
        <v>417</v>
      </c>
      <c r="CN14" s="51" t="s">
        <v>392</v>
      </c>
      <c r="CO14" s="51" t="s">
        <v>392</v>
      </c>
      <c r="CP14" s="51" t="s">
        <v>392</v>
      </c>
      <c r="CQ14" s="51" t="s">
        <v>392</v>
      </c>
      <c r="CR14" s="51" t="s">
        <v>418</v>
      </c>
      <c r="CS14" s="51" t="s">
        <v>392</v>
      </c>
      <c r="CT14" s="51"/>
      <c r="CU14" s="51"/>
      <c r="CV14" s="51"/>
      <c r="CW14" s="51"/>
      <c r="CX14" s="51" t="s">
        <v>392</v>
      </c>
      <c r="CZ14" s="102" t="str">
        <f t="shared" si="1"/>
        <v>Corrupción</v>
      </c>
      <c r="DA14" s="152" t="str">
        <f t="shared" si="2"/>
        <v>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v>
      </c>
      <c r="DB14" s="152"/>
      <c r="DC14" s="152"/>
      <c r="DD14" s="152"/>
      <c r="DE14" s="152"/>
      <c r="DF14" s="152"/>
      <c r="DG14" s="152"/>
      <c r="DH14" s="102" t="str">
        <f t="shared" si="3"/>
        <v>Alto</v>
      </c>
      <c r="DI14" s="102" t="str">
        <f t="shared" si="4"/>
        <v>Alto</v>
      </c>
      <c r="DK14" s="98" t="e">
        <f>SUM(LEN(#REF!)-LEN(SUBSTITUTE(#REF!,"- Preventivo","")))/LEN("- Preventivo")</f>
        <v>#REF!</v>
      </c>
      <c r="DL14" s="98" t="e">
        <f t="shared" si="5"/>
        <v>#REF!</v>
      </c>
      <c r="DM14" s="98" t="e">
        <f>SUM(LEN(#REF!)-LEN(SUBSTITUTE(#REF!,"- Detectivo","")))/LEN("- Detectivo")</f>
        <v>#REF!</v>
      </c>
      <c r="DN14" s="98" t="e">
        <f t="shared" si="6"/>
        <v>#REF!</v>
      </c>
      <c r="DO14" s="98" t="e">
        <f>SUM(LEN(#REF!)-LEN(SUBSTITUTE(#REF!,"- Correctivo","")))/LEN("- Correctivo")</f>
        <v>#REF!</v>
      </c>
      <c r="DP14" s="98" t="e">
        <f t="shared" si="7"/>
        <v>#REF!</v>
      </c>
      <c r="DQ14" s="98" t="e">
        <f t="shared" si="19"/>
        <v>#REF!</v>
      </c>
      <c r="DR14" s="98" t="e">
        <f t="shared" si="8"/>
        <v>#REF!</v>
      </c>
      <c r="DS14" s="98" t="e">
        <f>SUM(LEN(#REF!)-LEN(SUBSTITUTE(#REF!,"- Documentado","")))/LEN("- Documentado")</f>
        <v>#REF!</v>
      </c>
      <c r="DT14" s="98" t="e">
        <f>SUM(LEN(#REF!)-LEN(SUBSTITUTE(#REF!,"- Documentado","")))/LEN("- Documentado")</f>
        <v>#REF!</v>
      </c>
      <c r="DU14" s="98" t="e">
        <f t="shared" si="9"/>
        <v>#REF!</v>
      </c>
      <c r="DV14" s="98" t="e">
        <f>SUM(LEN(#REF!)-LEN(SUBSTITUTE(#REF!,"- Continua","")))/LEN("- Continua")</f>
        <v>#REF!</v>
      </c>
      <c r="DW14" s="98" t="e">
        <f>SUM(LEN(#REF!)-LEN(SUBSTITUTE(#REF!,"- Continua","")))/LEN("- Continua")</f>
        <v>#REF!</v>
      </c>
      <c r="DX14" s="98" t="e">
        <f t="shared" si="10"/>
        <v>#REF!</v>
      </c>
      <c r="DY14" s="98" t="e">
        <f>SUM(LEN(#REF!)-LEN(SUBSTITUTE(#REF!,"- Con registro","")))/LEN("- Con registro")</f>
        <v>#REF!</v>
      </c>
      <c r="DZ14" s="98" t="e">
        <f>SUM(LEN(#REF!)-LEN(SUBSTITUTE(#REF!,"- Con registro","")))/LEN("- Con registro")</f>
        <v>#REF!</v>
      </c>
      <c r="EA14" s="98" t="e">
        <f t="shared" si="11"/>
        <v>#REF!</v>
      </c>
      <c r="EB14" s="101" t="e">
        <f t="shared" si="20"/>
        <v>#REF!</v>
      </c>
      <c r="EC14" s="101" t="e">
        <f t="shared" si="21"/>
        <v>#REF!</v>
      </c>
      <c r="ED14" s="129" t="e">
        <f t="shared" si="22"/>
        <v>#REF!</v>
      </c>
      <c r="EE14" s="149" t="e">
        <f t="shared" si="23"/>
        <v>#REF!</v>
      </c>
      <c r="EF14" s="149"/>
      <c r="EG14" s="149"/>
      <c r="EH14" s="149"/>
      <c r="EI14" s="149"/>
      <c r="EJ14" s="149"/>
      <c r="EK14" s="149"/>
      <c r="EL14" s="149"/>
      <c r="EM14" s="149"/>
      <c r="EN14" s="149"/>
      <c r="EP14" s="115">
        <f t="shared" si="24"/>
        <v>45254</v>
      </c>
      <c r="EQ14" s="116" t="str">
        <f t="shared" si="25"/>
        <v>13 de mayo de 2024</v>
      </c>
      <c r="ER14" s="98" t="str">
        <f t="shared" si="26"/>
        <v>Riesgos</v>
      </c>
      <c r="ES14" s="98" t="str">
        <f t="shared" si="16"/>
        <v>ID_203: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v>
      </c>
      <c r="ET14" s="98" t="str">
        <f t="shared" si="17"/>
        <v>Ajuste en 
Establecimiento de controles
Tratamiento del riesgo en el Mapa de riesgos de Control Disciplinario</v>
      </c>
      <c r="EU14" s="98" t="str">
        <f t="shared" si="18"/>
        <v>Solicitud de cambio realizada y aprobada por la Oficina de Control Disciplinario Interno, Oficina Jurídica y Despacho de la Secretaría General a través del Aplicativo DARUMA</v>
      </c>
    </row>
    <row r="15" spans="1:151" ht="263.25" customHeight="1" x14ac:dyDescent="0.2">
      <c r="A15" s="120" t="s">
        <v>148</v>
      </c>
      <c r="B15" s="105" t="s">
        <v>419</v>
      </c>
      <c r="C15" s="105" t="s">
        <v>420</v>
      </c>
      <c r="D15" s="120" t="s">
        <v>159</v>
      </c>
      <c r="E15" s="121" t="s">
        <v>91</v>
      </c>
      <c r="F15" s="105" t="s">
        <v>421</v>
      </c>
      <c r="G15" s="121">
        <v>252</v>
      </c>
      <c r="H15" s="121" t="s">
        <v>1592</v>
      </c>
      <c r="I15" s="104" t="s">
        <v>422</v>
      </c>
      <c r="J15" s="120" t="s">
        <v>36</v>
      </c>
      <c r="K15" s="121" t="s">
        <v>365</v>
      </c>
      <c r="L15" s="105" t="s">
        <v>423</v>
      </c>
      <c r="M15" s="111" t="s">
        <v>424</v>
      </c>
      <c r="N15" s="105" t="s">
        <v>425</v>
      </c>
      <c r="O15" s="105" t="s">
        <v>426</v>
      </c>
      <c r="P15" s="105" t="s">
        <v>370</v>
      </c>
      <c r="Q15" s="105" t="s">
        <v>371</v>
      </c>
      <c r="R15" s="105" t="s">
        <v>372</v>
      </c>
      <c r="S15" s="105" t="s">
        <v>427</v>
      </c>
      <c r="T15" s="105" t="s">
        <v>428</v>
      </c>
      <c r="U15" s="122" t="s">
        <v>123</v>
      </c>
      <c r="V15" s="123">
        <v>0.4</v>
      </c>
      <c r="W15" s="122" t="s">
        <v>79</v>
      </c>
      <c r="X15" s="123">
        <v>0.8</v>
      </c>
      <c r="Y15" s="66" t="s">
        <v>409</v>
      </c>
      <c r="Z15" s="105" t="s">
        <v>429</v>
      </c>
      <c r="AA15" s="122" t="s">
        <v>144</v>
      </c>
      <c r="AB15" s="127">
        <v>1.8819537407999999E-3</v>
      </c>
      <c r="AC15" s="122" t="s">
        <v>124</v>
      </c>
      <c r="AD15" s="127">
        <v>0.33750000000000002</v>
      </c>
      <c r="AE15" s="66" t="s">
        <v>376</v>
      </c>
      <c r="AF15" s="105" t="s">
        <v>430</v>
      </c>
      <c r="AG15" s="120" t="s">
        <v>378</v>
      </c>
      <c r="AH15" s="105" t="s">
        <v>379</v>
      </c>
      <c r="AI15" s="105" t="s">
        <v>379</v>
      </c>
      <c r="AJ15" s="105" t="s">
        <v>379</v>
      </c>
      <c r="AK15" s="105" t="s">
        <v>363</v>
      </c>
      <c r="AL15" s="105" t="s">
        <v>379</v>
      </c>
      <c r="AM15" s="105" t="s">
        <v>379</v>
      </c>
      <c r="AN15" s="105" t="s">
        <v>431</v>
      </c>
      <c r="AO15" s="105" t="s">
        <v>432</v>
      </c>
      <c r="AP15" s="105" t="s">
        <v>433</v>
      </c>
      <c r="AQ15" s="106">
        <v>45275</v>
      </c>
      <c r="AR15" s="107" t="s">
        <v>434</v>
      </c>
      <c r="AS15" s="108" t="s">
        <v>435</v>
      </c>
      <c r="AT15" s="109"/>
      <c r="AU15" s="110"/>
      <c r="AV15" s="111"/>
      <c r="AW15" s="109"/>
      <c r="AX15" s="107"/>
      <c r="AY15" s="108"/>
      <c r="AZ15" s="109"/>
      <c r="BA15" s="110"/>
      <c r="BB15" s="111"/>
      <c r="BC15" s="109"/>
      <c r="BD15" s="107"/>
      <c r="BE15" s="108"/>
      <c r="BF15" s="109"/>
      <c r="BG15" s="110"/>
      <c r="BH15" s="111"/>
      <c r="BI15" s="109"/>
      <c r="BJ15" s="107"/>
      <c r="BK15" s="108"/>
      <c r="BL15" s="109"/>
      <c r="BM15" s="110"/>
      <c r="BN15" s="111"/>
      <c r="BO15" s="109"/>
      <c r="BP15" s="107"/>
      <c r="BQ15" s="108"/>
      <c r="BR15" s="109"/>
      <c r="BS15" s="110"/>
      <c r="BT15" s="111"/>
      <c r="BU15" s="109"/>
      <c r="BV15" s="107"/>
      <c r="BW15" s="108"/>
      <c r="BX15" s="109"/>
      <c r="BY15" s="107"/>
      <c r="BZ15" s="112"/>
      <c r="CA15" s="2">
        <f t="shared" si="0"/>
        <v>33</v>
      </c>
      <c r="CB15" s="51" t="s">
        <v>436</v>
      </c>
      <c r="CC15" s="51" t="s">
        <v>437</v>
      </c>
      <c r="CD15" s="97" t="s">
        <v>438</v>
      </c>
      <c r="CE15" s="51" t="s">
        <v>388</v>
      </c>
      <c r="CF15" s="51" t="s">
        <v>389</v>
      </c>
      <c r="CG15" s="51" t="s">
        <v>389</v>
      </c>
      <c r="CH15" s="51" t="s">
        <v>439</v>
      </c>
      <c r="CI15" s="51" t="s">
        <v>389</v>
      </c>
      <c r="CJ15" s="51" t="s">
        <v>440</v>
      </c>
      <c r="CK15" s="51"/>
      <c r="CL15" s="51" t="s">
        <v>392</v>
      </c>
      <c r="CM15" s="51" t="s">
        <v>392</v>
      </c>
      <c r="CN15" s="51" t="s">
        <v>392</v>
      </c>
      <c r="CO15" s="51" t="s">
        <v>392</v>
      </c>
      <c r="CP15" s="51" t="s">
        <v>392</v>
      </c>
      <c r="CQ15" s="51" t="s">
        <v>392</v>
      </c>
      <c r="CR15" s="51" t="s">
        <v>441</v>
      </c>
      <c r="CS15" s="51" t="s">
        <v>392</v>
      </c>
      <c r="CT15" s="51" t="s">
        <v>392</v>
      </c>
      <c r="CU15" s="51" t="s">
        <v>392</v>
      </c>
      <c r="CV15" s="51" t="s">
        <v>392</v>
      </c>
      <c r="CW15" s="51" t="s">
        <v>392</v>
      </c>
      <c r="CX15" s="51" t="s">
        <v>392</v>
      </c>
      <c r="CZ15" s="102" t="str">
        <f t="shared" si="1"/>
        <v>Gestión de procesos</v>
      </c>
      <c r="DA15" s="152" t="str">
        <f t="shared" si="2"/>
        <v>Posibilidad de afectación económica (o presupuestal) por decisión (sanción) de un organismo de control u otra entidad, debido a incumplimiento parcial de compromisos en la ejecución de la planeación institucional y la ejecución presupuestal</v>
      </c>
      <c r="DB15" s="152"/>
      <c r="DC15" s="152"/>
      <c r="DD15" s="152"/>
      <c r="DE15" s="152"/>
      <c r="DF15" s="152"/>
      <c r="DG15" s="152"/>
      <c r="DH15" s="102" t="str">
        <f t="shared" si="3"/>
        <v>Alto</v>
      </c>
      <c r="DI15" s="102" t="str">
        <f t="shared" si="4"/>
        <v>Bajo</v>
      </c>
      <c r="DK15" s="98" t="e">
        <f>SUM(LEN(#REF!)-LEN(SUBSTITUTE(#REF!,"- Preventivo","")))/LEN("- Preventivo")</f>
        <v>#REF!</v>
      </c>
      <c r="DL15" s="98" t="e">
        <f t="shared" si="5"/>
        <v>#REF!</v>
      </c>
      <c r="DM15" s="98" t="e">
        <f>SUM(LEN(#REF!)-LEN(SUBSTITUTE(#REF!,"- Detectivo","")))/LEN("- Detectivo")</f>
        <v>#REF!</v>
      </c>
      <c r="DN15" s="98" t="e">
        <f t="shared" si="6"/>
        <v>#REF!</v>
      </c>
      <c r="DO15" s="98" t="e">
        <f>SUM(LEN(#REF!)-LEN(SUBSTITUTE(#REF!,"- Correctivo","")))/LEN("- Correctivo")</f>
        <v>#REF!</v>
      </c>
      <c r="DP15" s="98" t="e">
        <f t="shared" si="7"/>
        <v>#REF!</v>
      </c>
      <c r="DQ15" s="98" t="e">
        <f t="shared" si="19"/>
        <v>#REF!</v>
      </c>
      <c r="DR15" s="98" t="e">
        <f t="shared" si="8"/>
        <v>#REF!</v>
      </c>
      <c r="DS15" s="98" t="e">
        <f>SUM(LEN(#REF!)-LEN(SUBSTITUTE(#REF!,"- Documentado","")))/LEN("- Documentado")</f>
        <v>#REF!</v>
      </c>
      <c r="DT15" s="98" t="e">
        <f>SUM(LEN(#REF!)-LEN(SUBSTITUTE(#REF!,"- Documentado","")))/LEN("- Documentado")</f>
        <v>#REF!</v>
      </c>
      <c r="DU15" s="98" t="e">
        <f t="shared" si="9"/>
        <v>#REF!</v>
      </c>
      <c r="DV15" s="98" t="e">
        <f>SUM(LEN(#REF!)-LEN(SUBSTITUTE(#REF!,"- Continua","")))/LEN("- Continua")</f>
        <v>#REF!</v>
      </c>
      <c r="DW15" s="98" t="e">
        <f>SUM(LEN(#REF!)-LEN(SUBSTITUTE(#REF!,"- Continua","")))/LEN("- Continua")</f>
        <v>#REF!</v>
      </c>
      <c r="DX15" s="98" t="e">
        <f t="shared" si="10"/>
        <v>#REF!</v>
      </c>
      <c r="DY15" s="98" t="e">
        <f>SUM(LEN(#REF!)-LEN(SUBSTITUTE(#REF!,"- Con registro","")))/LEN("- Con registro")</f>
        <v>#REF!</v>
      </c>
      <c r="DZ15" s="98" t="e">
        <f>SUM(LEN(#REF!)-LEN(SUBSTITUTE(#REF!,"- Con registro","")))/LEN("- Con registro")</f>
        <v>#REF!</v>
      </c>
      <c r="EA15" s="98" t="e">
        <f t="shared" si="11"/>
        <v>#REF!</v>
      </c>
      <c r="EB15" s="101" t="e">
        <f t="shared" si="20"/>
        <v>#REF!</v>
      </c>
      <c r="EC15" s="101" t="e">
        <f t="shared" si="21"/>
        <v>#REF!</v>
      </c>
      <c r="ED15" s="129" t="e">
        <f t="shared" si="22"/>
        <v>#REF!</v>
      </c>
      <c r="EE15" s="149" t="e">
        <f t="shared" si="23"/>
        <v>#REF!</v>
      </c>
      <c r="EF15" s="149"/>
      <c r="EG15" s="149"/>
      <c r="EH15" s="149"/>
      <c r="EI15" s="149"/>
      <c r="EJ15" s="149"/>
      <c r="EK15" s="149"/>
      <c r="EL15" s="149"/>
      <c r="EM15" s="149"/>
      <c r="EN15" s="149"/>
      <c r="EP15" s="115">
        <f t="shared" si="24"/>
        <v>45275</v>
      </c>
      <c r="EQ15" s="116" t="str">
        <f t="shared" si="25"/>
        <v>13 de mayo de 2024</v>
      </c>
      <c r="ER15" s="98" t="str">
        <f t="shared" si="26"/>
        <v>Riesgos</v>
      </c>
      <c r="ES15" s="98" t="str">
        <f t="shared" si="16"/>
        <v>ID_252: Posibilidad de afectación económica (o presupuestal) por decisión (sanción) de un organismo de control u otra entidad, debido a incumplimiento parcial de compromisos en la ejecución de la planeación institucional y la ejecución presupuestal</v>
      </c>
      <c r="ET15" s="98" t="str">
        <f t="shared" si="17"/>
        <v>Ajuste en 
Establecimiento de controles
 en el Mapa de riesgos de Direccionamiento Estratégico</v>
      </c>
      <c r="EU15" s="98" t="str">
        <f t="shared" si="18"/>
        <v>Solicitud de cambio realizada y aprobada por la Oficina Asesora de Planeación
Oficina de Tecnologías de la Información y las Comunicaciones a través del Aplicativo DARUMA</v>
      </c>
    </row>
    <row r="16" spans="1:151" ht="399.95" customHeight="1" x14ac:dyDescent="0.2">
      <c r="A16" s="120" t="s">
        <v>148</v>
      </c>
      <c r="B16" s="105" t="s">
        <v>419</v>
      </c>
      <c r="C16" s="105" t="s">
        <v>420</v>
      </c>
      <c r="D16" s="120" t="s">
        <v>159</v>
      </c>
      <c r="E16" s="121" t="s">
        <v>91</v>
      </c>
      <c r="F16" s="105" t="s">
        <v>442</v>
      </c>
      <c r="G16" s="121">
        <v>253</v>
      </c>
      <c r="H16" s="121" t="s">
        <v>1593</v>
      </c>
      <c r="I16" s="104" t="s">
        <v>443</v>
      </c>
      <c r="J16" s="120" t="s">
        <v>36</v>
      </c>
      <c r="K16" s="121" t="s">
        <v>365</v>
      </c>
      <c r="L16" s="105" t="s">
        <v>423</v>
      </c>
      <c r="M16" s="111" t="s">
        <v>424</v>
      </c>
      <c r="N16" s="105" t="s">
        <v>425</v>
      </c>
      <c r="O16" s="105" t="s">
        <v>426</v>
      </c>
      <c r="P16" s="105" t="s">
        <v>370</v>
      </c>
      <c r="Q16" s="105" t="s">
        <v>371</v>
      </c>
      <c r="R16" s="105" t="s">
        <v>372</v>
      </c>
      <c r="S16" s="105" t="s">
        <v>427</v>
      </c>
      <c r="T16" s="105" t="s">
        <v>428</v>
      </c>
      <c r="U16" s="122" t="s">
        <v>123</v>
      </c>
      <c r="V16" s="123">
        <v>0.4</v>
      </c>
      <c r="W16" s="122" t="s">
        <v>79</v>
      </c>
      <c r="X16" s="123">
        <v>0.8</v>
      </c>
      <c r="Y16" s="66" t="s">
        <v>409</v>
      </c>
      <c r="Z16" s="105" t="s">
        <v>444</v>
      </c>
      <c r="AA16" s="122" t="s">
        <v>144</v>
      </c>
      <c r="AB16" s="127">
        <v>1.8819537407999999E-3</v>
      </c>
      <c r="AC16" s="122" t="s">
        <v>124</v>
      </c>
      <c r="AD16" s="127">
        <v>0.33750000000000002</v>
      </c>
      <c r="AE16" s="66" t="s">
        <v>376</v>
      </c>
      <c r="AF16" s="105" t="s">
        <v>430</v>
      </c>
      <c r="AG16" s="120" t="s">
        <v>378</v>
      </c>
      <c r="AH16" s="105" t="s">
        <v>379</v>
      </c>
      <c r="AI16" s="105" t="s">
        <v>379</v>
      </c>
      <c r="AJ16" s="105" t="s">
        <v>379</v>
      </c>
      <c r="AK16" s="105" t="s">
        <v>363</v>
      </c>
      <c r="AL16" s="105" t="s">
        <v>379</v>
      </c>
      <c r="AM16" s="105" t="s">
        <v>379</v>
      </c>
      <c r="AN16" s="105" t="s">
        <v>445</v>
      </c>
      <c r="AO16" s="105" t="s">
        <v>432</v>
      </c>
      <c r="AP16" s="105" t="s">
        <v>446</v>
      </c>
      <c r="AQ16" s="109">
        <v>45275</v>
      </c>
      <c r="AR16" s="107" t="s">
        <v>434</v>
      </c>
      <c r="AS16" s="108" t="s">
        <v>447</v>
      </c>
      <c r="AT16" s="109"/>
      <c r="AU16" s="110"/>
      <c r="AV16" s="111"/>
      <c r="AW16" s="109"/>
      <c r="AX16" s="107"/>
      <c r="AY16" s="108"/>
      <c r="AZ16" s="109"/>
      <c r="BA16" s="110"/>
      <c r="BB16" s="111"/>
      <c r="BC16" s="109"/>
      <c r="BD16" s="107"/>
      <c r="BE16" s="108"/>
      <c r="BF16" s="109"/>
      <c r="BG16" s="110"/>
      <c r="BH16" s="111"/>
      <c r="BI16" s="109"/>
      <c r="BJ16" s="107"/>
      <c r="BK16" s="108"/>
      <c r="BL16" s="109"/>
      <c r="BM16" s="110"/>
      <c r="BN16" s="111"/>
      <c r="BO16" s="109"/>
      <c r="BP16" s="107"/>
      <c r="BQ16" s="108"/>
      <c r="BR16" s="109"/>
      <c r="BS16" s="107"/>
      <c r="BT16" s="108"/>
      <c r="BU16" s="109"/>
      <c r="BV16" s="107"/>
      <c r="BW16" s="108"/>
      <c r="BX16" s="109"/>
      <c r="BY16" s="107"/>
      <c r="BZ16" s="108"/>
      <c r="CA16" s="2">
        <f t="shared" si="0"/>
        <v>33</v>
      </c>
      <c r="CB16" s="51" t="s">
        <v>436</v>
      </c>
      <c r="CC16" s="51" t="s">
        <v>437</v>
      </c>
      <c r="CD16" s="97" t="s">
        <v>438</v>
      </c>
      <c r="CE16" s="51" t="s">
        <v>388</v>
      </c>
      <c r="CF16" s="51" t="s">
        <v>389</v>
      </c>
      <c r="CG16" s="51" t="s">
        <v>389</v>
      </c>
      <c r="CH16" s="51" t="s">
        <v>439</v>
      </c>
      <c r="CI16" s="51" t="s">
        <v>389</v>
      </c>
      <c r="CJ16" s="51" t="s">
        <v>440</v>
      </c>
      <c r="CK16" s="51"/>
      <c r="CL16" s="51" t="s">
        <v>392</v>
      </c>
      <c r="CM16" s="51" t="s">
        <v>392</v>
      </c>
      <c r="CN16" s="51" t="s">
        <v>392</v>
      </c>
      <c r="CO16" s="51" t="s">
        <v>392</v>
      </c>
      <c r="CP16" s="51" t="s">
        <v>392</v>
      </c>
      <c r="CQ16" s="51" t="s">
        <v>392</v>
      </c>
      <c r="CR16" s="51" t="s">
        <v>441</v>
      </c>
      <c r="CS16" s="51" t="s">
        <v>392</v>
      </c>
      <c r="CT16" s="51" t="s">
        <v>392</v>
      </c>
      <c r="CU16" s="51" t="s">
        <v>392</v>
      </c>
      <c r="CV16" s="51" t="s">
        <v>392</v>
      </c>
      <c r="CW16" s="51" t="s">
        <v>392</v>
      </c>
      <c r="CX16" s="51" t="s">
        <v>392</v>
      </c>
      <c r="CZ16" s="102" t="str">
        <f t="shared" si="1"/>
        <v>Gestión de procesos</v>
      </c>
      <c r="DA16" s="152" t="str">
        <f t="shared" si="2"/>
        <v>Posibilidad de afectación reputacional por pérdida de credibilidad de los grupos de valor y partes interesadas, debido a errores fallas o deficiencias  en  la formulación y actualización de la planeación institucional</v>
      </c>
      <c r="DB16" s="152"/>
      <c r="DC16" s="152"/>
      <c r="DD16" s="152"/>
      <c r="DE16" s="152"/>
      <c r="DF16" s="152"/>
      <c r="DG16" s="152"/>
      <c r="DH16" s="102" t="str">
        <f t="shared" si="3"/>
        <v>Alto</v>
      </c>
      <c r="DI16" s="102" t="str">
        <f t="shared" si="4"/>
        <v>Bajo</v>
      </c>
      <c r="DK16" s="98" t="e">
        <f>SUM(LEN(#REF!)-LEN(SUBSTITUTE(#REF!,"- Preventivo","")))/LEN("- Preventivo")</f>
        <v>#REF!</v>
      </c>
      <c r="DL16" s="98" t="e">
        <f t="shared" si="5"/>
        <v>#REF!</v>
      </c>
      <c r="DM16" s="98" t="e">
        <f>SUM(LEN(#REF!)-LEN(SUBSTITUTE(#REF!,"- Detectivo","")))/LEN("- Detectivo")</f>
        <v>#REF!</v>
      </c>
      <c r="DN16" s="98" t="e">
        <f t="shared" si="6"/>
        <v>#REF!</v>
      </c>
      <c r="DO16" s="98" t="e">
        <f>SUM(LEN(#REF!)-LEN(SUBSTITUTE(#REF!,"- Correctivo","")))/LEN("- Correctivo")</f>
        <v>#REF!</v>
      </c>
      <c r="DP16" s="98" t="e">
        <f t="shared" si="7"/>
        <v>#REF!</v>
      </c>
      <c r="DQ16" s="98" t="e">
        <f t="shared" si="19"/>
        <v>#REF!</v>
      </c>
      <c r="DR16" s="98" t="e">
        <f t="shared" si="8"/>
        <v>#REF!</v>
      </c>
      <c r="DS16" s="98" t="e">
        <f>SUM(LEN(#REF!)-LEN(SUBSTITUTE(#REF!,"- Documentado","")))/LEN("- Documentado")</f>
        <v>#REF!</v>
      </c>
      <c r="DT16" s="98" t="e">
        <f>SUM(LEN(#REF!)-LEN(SUBSTITUTE(#REF!,"- Documentado","")))/LEN("- Documentado")</f>
        <v>#REF!</v>
      </c>
      <c r="DU16" s="98" t="e">
        <f t="shared" si="9"/>
        <v>#REF!</v>
      </c>
      <c r="DV16" s="98" t="e">
        <f>SUM(LEN(#REF!)-LEN(SUBSTITUTE(#REF!,"- Continua","")))/LEN("- Continua")</f>
        <v>#REF!</v>
      </c>
      <c r="DW16" s="98" t="e">
        <f>SUM(LEN(#REF!)-LEN(SUBSTITUTE(#REF!,"- Continua","")))/LEN("- Continua")</f>
        <v>#REF!</v>
      </c>
      <c r="DX16" s="98" t="e">
        <f t="shared" si="10"/>
        <v>#REF!</v>
      </c>
      <c r="DY16" s="98" t="e">
        <f>SUM(LEN(#REF!)-LEN(SUBSTITUTE(#REF!,"- Con registro","")))/LEN("- Con registro")</f>
        <v>#REF!</v>
      </c>
      <c r="DZ16" s="98" t="e">
        <f>SUM(LEN(#REF!)-LEN(SUBSTITUTE(#REF!,"- Con registro","")))/LEN("- Con registro")</f>
        <v>#REF!</v>
      </c>
      <c r="EA16" s="98" t="e">
        <f t="shared" si="11"/>
        <v>#REF!</v>
      </c>
      <c r="EB16" s="101" t="e">
        <f t="shared" si="20"/>
        <v>#REF!</v>
      </c>
      <c r="EC16" s="101" t="e">
        <f t="shared" si="21"/>
        <v>#REF!</v>
      </c>
      <c r="ED16" s="129" t="e">
        <f t="shared" si="22"/>
        <v>#REF!</v>
      </c>
      <c r="EE16" s="149" t="e">
        <f t="shared" si="23"/>
        <v>#REF!</v>
      </c>
      <c r="EF16" s="149"/>
      <c r="EG16" s="149"/>
      <c r="EH16" s="149"/>
      <c r="EI16" s="149"/>
      <c r="EJ16" s="149"/>
      <c r="EK16" s="149"/>
      <c r="EL16" s="149"/>
      <c r="EM16" s="149"/>
      <c r="EN16" s="149"/>
      <c r="EP16" s="115">
        <f t="shared" si="24"/>
        <v>45275</v>
      </c>
      <c r="EQ16" s="116" t="str">
        <f t="shared" si="25"/>
        <v>13 de mayo de 2024</v>
      </c>
      <c r="ER16" s="98" t="str">
        <f t="shared" si="26"/>
        <v>Riesgos</v>
      </c>
      <c r="ES16" s="98" t="str">
        <f t="shared" si="16"/>
        <v>ID_253: Posibilidad de afectación reputacional por pérdida de credibilidad de los grupos de valor y partes interesadas, debido a errores fallas o deficiencias  en  la formulación y actualización de la planeación institucional</v>
      </c>
      <c r="ET16" s="98" t="str">
        <f t="shared" si="17"/>
        <v>Ajuste en 
Establecimiento de controles
 en el Mapa de riesgos de Direccionamiento Estratégico</v>
      </c>
      <c r="EU16" s="98" t="str">
        <f t="shared" si="18"/>
        <v>Solicitud de cambio realizada y aprobada por la Oficina Asesora de Planeación
Oficina de Tecnologías de la Información y las Comunicaciones a través del Aplicativo DARUMA</v>
      </c>
    </row>
    <row r="17" spans="1:151" ht="399.95" customHeight="1" x14ac:dyDescent="0.2">
      <c r="A17" s="120" t="s">
        <v>448</v>
      </c>
      <c r="B17" s="105" t="s">
        <v>449</v>
      </c>
      <c r="C17" s="105" t="s">
        <v>450</v>
      </c>
      <c r="D17" s="120" t="s">
        <v>185</v>
      </c>
      <c r="E17" s="121" t="s">
        <v>361</v>
      </c>
      <c r="F17" s="105" t="s">
        <v>451</v>
      </c>
      <c r="G17" s="121">
        <v>267</v>
      </c>
      <c r="H17" s="121" t="s">
        <v>1644</v>
      </c>
      <c r="I17" s="104" t="s">
        <v>452</v>
      </c>
      <c r="J17" s="120" t="s">
        <v>36</v>
      </c>
      <c r="K17" s="121" t="s">
        <v>365</v>
      </c>
      <c r="L17" s="105" t="s">
        <v>186</v>
      </c>
      <c r="M17" s="111" t="s">
        <v>453</v>
      </c>
      <c r="N17" s="105" t="s">
        <v>454</v>
      </c>
      <c r="O17" s="105" t="s">
        <v>455</v>
      </c>
      <c r="P17" s="105" t="s">
        <v>370</v>
      </c>
      <c r="Q17" s="105" t="s">
        <v>371</v>
      </c>
      <c r="R17" s="105" t="s">
        <v>372</v>
      </c>
      <c r="S17" s="105" t="s">
        <v>373</v>
      </c>
      <c r="T17" s="105" t="s">
        <v>374</v>
      </c>
      <c r="U17" s="122" t="s">
        <v>123</v>
      </c>
      <c r="V17" s="123">
        <v>0.4</v>
      </c>
      <c r="W17" s="122" t="s">
        <v>103</v>
      </c>
      <c r="X17" s="123">
        <v>0.6</v>
      </c>
      <c r="Y17" s="66" t="s">
        <v>86</v>
      </c>
      <c r="Z17" s="105" t="s">
        <v>456</v>
      </c>
      <c r="AA17" s="122" t="s">
        <v>144</v>
      </c>
      <c r="AB17" s="127">
        <v>0.16799999999999998</v>
      </c>
      <c r="AC17" s="122" t="s">
        <v>124</v>
      </c>
      <c r="AD17" s="127">
        <v>0.33749999999999997</v>
      </c>
      <c r="AE17" s="66" t="s">
        <v>376</v>
      </c>
      <c r="AF17" s="105" t="s">
        <v>377</v>
      </c>
      <c r="AG17" s="120" t="s">
        <v>378</v>
      </c>
      <c r="AH17" s="105" t="s">
        <v>379</v>
      </c>
      <c r="AI17" s="105" t="s">
        <v>379</v>
      </c>
      <c r="AJ17" s="105" t="s">
        <v>363</v>
      </c>
      <c r="AK17" s="105" t="s">
        <v>363</v>
      </c>
      <c r="AL17" s="105" t="s">
        <v>379</v>
      </c>
      <c r="AM17" s="105" t="s">
        <v>379</v>
      </c>
      <c r="AN17" s="105" t="s">
        <v>457</v>
      </c>
      <c r="AO17" s="105" t="s">
        <v>458</v>
      </c>
      <c r="AP17" s="105" t="s">
        <v>459</v>
      </c>
      <c r="AQ17" s="106">
        <v>45261</v>
      </c>
      <c r="AR17" s="107" t="s">
        <v>434</v>
      </c>
      <c r="AS17" s="108" t="s">
        <v>460</v>
      </c>
      <c r="AT17" s="109"/>
      <c r="AU17" s="110"/>
      <c r="AV17" s="111"/>
      <c r="AW17" s="109"/>
      <c r="AX17" s="107"/>
      <c r="AY17" s="108"/>
      <c r="AZ17" s="109"/>
      <c r="BA17" s="110"/>
      <c r="BB17" s="111"/>
      <c r="BC17" s="109"/>
      <c r="BD17" s="107"/>
      <c r="BE17" s="108"/>
      <c r="BF17" s="109"/>
      <c r="BG17" s="110"/>
      <c r="BH17" s="111"/>
      <c r="BI17" s="109"/>
      <c r="BJ17" s="107"/>
      <c r="BK17" s="108"/>
      <c r="BL17" s="109"/>
      <c r="BM17" s="110"/>
      <c r="BN17" s="111"/>
      <c r="BO17" s="109"/>
      <c r="BP17" s="107"/>
      <c r="BQ17" s="108"/>
      <c r="BR17" s="109"/>
      <c r="BS17" s="110"/>
      <c r="BT17" s="111"/>
      <c r="BU17" s="109"/>
      <c r="BV17" s="107"/>
      <c r="BW17" s="108"/>
      <c r="BX17" s="109"/>
      <c r="BY17" s="110"/>
      <c r="BZ17" s="112"/>
      <c r="CA17" s="2">
        <f t="shared" si="0"/>
        <v>33</v>
      </c>
      <c r="CB17" s="51" t="s">
        <v>461</v>
      </c>
      <c r="CC17" s="51" t="s">
        <v>462</v>
      </c>
      <c r="CD17" s="97" t="s">
        <v>463</v>
      </c>
      <c r="CE17" s="51" t="s">
        <v>388</v>
      </c>
      <c r="CF17" s="51" t="s">
        <v>389</v>
      </c>
      <c r="CG17" s="51" t="s">
        <v>389</v>
      </c>
      <c r="CH17" s="51" t="s">
        <v>390</v>
      </c>
      <c r="CI17" s="51" t="s">
        <v>389</v>
      </c>
      <c r="CJ17" s="51" t="s">
        <v>392</v>
      </c>
      <c r="CK17" s="51"/>
      <c r="CL17" s="51" t="s">
        <v>392</v>
      </c>
      <c r="CM17" s="51" t="s">
        <v>392</v>
      </c>
      <c r="CN17" s="51" t="s">
        <v>392</v>
      </c>
      <c r="CO17" s="51" t="s">
        <v>392</v>
      </c>
      <c r="CP17" s="51" t="s">
        <v>392</v>
      </c>
      <c r="CQ17" s="51" t="s">
        <v>392</v>
      </c>
      <c r="CR17" s="51" t="s">
        <v>464</v>
      </c>
      <c r="CS17" s="51" t="s">
        <v>392</v>
      </c>
      <c r="CT17" s="51" t="s">
        <v>392</v>
      </c>
      <c r="CU17" s="51" t="s">
        <v>392</v>
      </c>
      <c r="CV17" s="51" t="s">
        <v>392</v>
      </c>
      <c r="CW17" s="51" t="s">
        <v>392</v>
      </c>
      <c r="CX17" s="51" t="s">
        <v>392</v>
      </c>
      <c r="CZ17" s="102" t="str">
        <f t="shared" si="1"/>
        <v>Gestión de procesos</v>
      </c>
      <c r="DA17" s="152" t="str">
        <f t="shared" si="2"/>
        <v>Posibilidad de afectación reputacional por la no detección de desviaciones críticas en la muestra establecida para las unidades auditables, debido a errores en la aplicación de los controles claves del proceso auditor</v>
      </c>
      <c r="DB17" s="152"/>
      <c r="DC17" s="152"/>
      <c r="DD17" s="152"/>
      <c r="DE17" s="152"/>
      <c r="DF17" s="152"/>
      <c r="DG17" s="152"/>
      <c r="DH17" s="102" t="str">
        <f t="shared" si="3"/>
        <v>Moderado</v>
      </c>
      <c r="DI17" s="102" t="str">
        <f t="shared" si="4"/>
        <v>Bajo</v>
      </c>
      <c r="DK17" s="98" t="e">
        <f>SUM(LEN(#REF!)-LEN(SUBSTITUTE(#REF!,"- Preventivo","")))/LEN("- Preventivo")</f>
        <v>#REF!</v>
      </c>
      <c r="DL17" s="98" t="e">
        <f t="shared" si="5"/>
        <v>#REF!</v>
      </c>
      <c r="DM17" s="98" t="e">
        <f>SUM(LEN(#REF!)-LEN(SUBSTITUTE(#REF!,"- Detectivo","")))/LEN("- Detectivo")</f>
        <v>#REF!</v>
      </c>
      <c r="DN17" s="98" t="e">
        <f t="shared" si="6"/>
        <v>#REF!</v>
      </c>
      <c r="DO17" s="98" t="e">
        <f>SUM(LEN(#REF!)-LEN(SUBSTITUTE(#REF!,"- Correctivo","")))/LEN("- Correctivo")</f>
        <v>#REF!</v>
      </c>
      <c r="DP17" s="98" t="e">
        <f t="shared" si="7"/>
        <v>#REF!</v>
      </c>
      <c r="DQ17" s="98" t="e">
        <f t="shared" si="19"/>
        <v>#REF!</v>
      </c>
      <c r="DR17" s="98" t="e">
        <f t="shared" si="8"/>
        <v>#REF!</v>
      </c>
      <c r="DS17" s="98" t="e">
        <f>SUM(LEN(#REF!)-LEN(SUBSTITUTE(#REF!,"- Documentado","")))/LEN("- Documentado")</f>
        <v>#REF!</v>
      </c>
      <c r="DT17" s="98" t="e">
        <f>SUM(LEN(#REF!)-LEN(SUBSTITUTE(#REF!,"- Documentado","")))/LEN("- Documentado")</f>
        <v>#REF!</v>
      </c>
      <c r="DU17" s="98" t="e">
        <f t="shared" si="9"/>
        <v>#REF!</v>
      </c>
      <c r="DV17" s="98" t="e">
        <f>SUM(LEN(#REF!)-LEN(SUBSTITUTE(#REF!,"- Continua","")))/LEN("- Continua")</f>
        <v>#REF!</v>
      </c>
      <c r="DW17" s="98" t="e">
        <f>SUM(LEN(#REF!)-LEN(SUBSTITUTE(#REF!,"- Continua","")))/LEN("- Continua")</f>
        <v>#REF!</v>
      </c>
      <c r="DX17" s="98" t="e">
        <f t="shared" si="10"/>
        <v>#REF!</v>
      </c>
      <c r="DY17" s="98" t="e">
        <f>SUM(LEN(#REF!)-LEN(SUBSTITUTE(#REF!,"- Con registro","")))/LEN("- Con registro")</f>
        <v>#REF!</v>
      </c>
      <c r="DZ17" s="98" t="e">
        <f>SUM(LEN(#REF!)-LEN(SUBSTITUTE(#REF!,"- Con registro","")))/LEN("- Con registro")</f>
        <v>#REF!</v>
      </c>
      <c r="EA17" s="98" t="e">
        <f t="shared" si="11"/>
        <v>#REF!</v>
      </c>
      <c r="EB17" s="101" t="e">
        <f t="shared" si="20"/>
        <v>#REF!</v>
      </c>
      <c r="EC17" s="101" t="e">
        <f t="shared" si="21"/>
        <v>#REF!</v>
      </c>
      <c r="ED17" s="129" t="e">
        <f t="shared" si="22"/>
        <v>#REF!</v>
      </c>
      <c r="EE17" s="149" t="e">
        <f t="shared" si="23"/>
        <v>#REF!</v>
      </c>
      <c r="EF17" s="149"/>
      <c r="EG17" s="149"/>
      <c r="EH17" s="149"/>
      <c r="EI17" s="149"/>
      <c r="EJ17" s="149"/>
      <c r="EK17" s="149"/>
      <c r="EL17" s="149"/>
      <c r="EM17" s="149"/>
      <c r="EN17" s="149"/>
      <c r="EP17" s="115">
        <f t="shared" si="24"/>
        <v>45261</v>
      </c>
      <c r="EQ17" s="116" t="str">
        <f t="shared" si="25"/>
        <v>13 de mayo de 2024</v>
      </c>
      <c r="ER17" s="98" t="str">
        <f t="shared" si="26"/>
        <v>Riesgos</v>
      </c>
      <c r="ES17" s="98" t="str">
        <f t="shared" si="16"/>
        <v>ID_267: Posibilidad de afectación reputacional por la no detección de desviaciones críticas en la muestra establecida para las unidades auditables, debido a errores en la aplicación de los controles claves del proceso auditor</v>
      </c>
      <c r="ET17" s="98" t="str">
        <f t="shared" si="17"/>
        <v>Ajuste en 
Establecimiento de controles
 en el Mapa de riesgos de Evaluación del Sistema de Control Interno</v>
      </c>
      <c r="EU17" s="98" t="str">
        <f t="shared" si="18"/>
        <v>Solicitud de cambio realizada y aprobada por la Oficina de Control Interno a través del Aplicativo DARUMA</v>
      </c>
    </row>
    <row r="18" spans="1:151" ht="399.95" customHeight="1" x14ac:dyDescent="0.2">
      <c r="A18" s="120" t="s">
        <v>448</v>
      </c>
      <c r="B18" s="105" t="s">
        <v>449</v>
      </c>
      <c r="C18" s="105" t="s">
        <v>450</v>
      </c>
      <c r="D18" s="120" t="s">
        <v>185</v>
      </c>
      <c r="E18" s="121" t="s">
        <v>361</v>
      </c>
      <c r="F18" s="105" t="s">
        <v>465</v>
      </c>
      <c r="G18" s="121">
        <v>206</v>
      </c>
      <c r="H18" s="121" t="s">
        <v>1507</v>
      </c>
      <c r="I18" s="104" t="s">
        <v>466</v>
      </c>
      <c r="J18" s="120" t="s">
        <v>64</v>
      </c>
      <c r="K18" s="121" t="s">
        <v>365</v>
      </c>
      <c r="L18" s="105" t="s">
        <v>186</v>
      </c>
      <c r="M18" s="111" t="s">
        <v>467</v>
      </c>
      <c r="N18" s="105" t="s">
        <v>454</v>
      </c>
      <c r="O18" s="105" t="s">
        <v>468</v>
      </c>
      <c r="P18" s="105" t="s">
        <v>370</v>
      </c>
      <c r="Q18" s="105" t="s">
        <v>371</v>
      </c>
      <c r="R18" s="105" t="s">
        <v>372</v>
      </c>
      <c r="S18" s="105" t="s">
        <v>373</v>
      </c>
      <c r="T18" s="105" t="s">
        <v>374</v>
      </c>
      <c r="U18" s="122" t="s">
        <v>144</v>
      </c>
      <c r="V18" s="123">
        <v>0.2</v>
      </c>
      <c r="W18" s="122" t="s">
        <v>79</v>
      </c>
      <c r="X18" s="123">
        <v>0.8</v>
      </c>
      <c r="Y18" s="66" t="s">
        <v>409</v>
      </c>
      <c r="Z18" s="105" t="s">
        <v>410</v>
      </c>
      <c r="AA18" s="122" t="s">
        <v>144</v>
      </c>
      <c r="AB18" s="127">
        <v>8.3999999999999991E-2</v>
      </c>
      <c r="AC18" s="122" t="s">
        <v>79</v>
      </c>
      <c r="AD18" s="127">
        <v>0.8</v>
      </c>
      <c r="AE18" s="66" t="s">
        <v>409</v>
      </c>
      <c r="AF18" s="105" t="s">
        <v>411</v>
      </c>
      <c r="AG18" s="120" t="s">
        <v>412</v>
      </c>
      <c r="AH18" s="124" t="s">
        <v>469</v>
      </c>
      <c r="AI18" s="124" t="s">
        <v>470</v>
      </c>
      <c r="AJ18" s="131" t="s">
        <v>1515</v>
      </c>
      <c r="AK18" s="135" t="s">
        <v>1516</v>
      </c>
      <c r="AL18" s="128" t="s">
        <v>471</v>
      </c>
      <c r="AM18" s="128" t="s">
        <v>472</v>
      </c>
      <c r="AN18" s="105" t="s">
        <v>473</v>
      </c>
      <c r="AO18" s="105" t="s">
        <v>474</v>
      </c>
      <c r="AP18" s="105" t="s">
        <v>475</v>
      </c>
      <c r="AQ18" s="106">
        <v>45261</v>
      </c>
      <c r="AR18" s="107" t="s">
        <v>476</v>
      </c>
      <c r="AS18" s="108" t="s">
        <v>477</v>
      </c>
      <c r="AT18" s="109"/>
      <c r="AU18" s="110"/>
      <c r="AV18" s="111"/>
      <c r="AW18" s="109"/>
      <c r="AX18" s="107"/>
      <c r="AY18" s="108"/>
      <c r="AZ18" s="109"/>
      <c r="BA18" s="110"/>
      <c r="BB18" s="111"/>
      <c r="BC18" s="109"/>
      <c r="BD18" s="107"/>
      <c r="BE18" s="108"/>
      <c r="BF18" s="109"/>
      <c r="BG18" s="110"/>
      <c r="BH18" s="111"/>
      <c r="BI18" s="109"/>
      <c r="BJ18" s="107"/>
      <c r="BK18" s="108"/>
      <c r="BL18" s="109"/>
      <c r="BM18" s="110"/>
      <c r="BN18" s="111"/>
      <c r="BO18" s="109"/>
      <c r="BP18" s="107"/>
      <c r="BQ18" s="108"/>
      <c r="BR18" s="109"/>
      <c r="BS18" s="110"/>
      <c r="BT18" s="111"/>
      <c r="BU18" s="109"/>
      <c r="BV18" s="107"/>
      <c r="BW18" s="108"/>
      <c r="BX18" s="109"/>
      <c r="BY18" s="110"/>
      <c r="BZ18" s="112"/>
      <c r="CA18" s="2">
        <f t="shared" si="0"/>
        <v>33</v>
      </c>
      <c r="CB18" s="51" t="s">
        <v>461</v>
      </c>
      <c r="CC18" s="51" t="s">
        <v>462</v>
      </c>
      <c r="CD18" s="97" t="s">
        <v>463</v>
      </c>
      <c r="CE18" s="51" t="s">
        <v>392</v>
      </c>
      <c r="CF18" s="51" t="s">
        <v>389</v>
      </c>
      <c r="CG18" s="51" t="s">
        <v>389</v>
      </c>
      <c r="CH18" s="51" t="s">
        <v>390</v>
      </c>
      <c r="CI18" s="51" t="s">
        <v>389</v>
      </c>
      <c r="CJ18" s="51" t="s">
        <v>392</v>
      </c>
      <c r="CK18" s="51"/>
      <c r="CL18" s="51" t="s">
        <v>478</v>
      </c>
      <c r="CM18" s="51" t="s">
        <v>417</v>
      </c>
      <c r="CN18" s="51" t="s">
        <v>392</v>
      </c>
      <c r="CO18" s="51" t="s">
        <v>392</v>
      </c>
      <c r="CP18" s="51" t="s">
        <v>392</v>
      </c>
      <c r="CQ18" s="51" t="s">
        <v>392</v>
      </c>
      <c r="CR18" s="51" t="s">
        <v>479</v>
      </c>
      <c r="CS18" s="51" t="s">
        <v>392</v>
      </c>
      <c r="CT18" s="51" t="s">
        <v>392</v>
      </c>
      <c r="CU18" s="51" t="s">
        <v>392</v>
      </c>
      <c r="CV18" s="51" t="s">
        <v>392</v>
      </c>
      <c r="CW18" s="51" t="s">
        <v>392</v>
      </c>
      <c r="CX18" s="51" t="s">
        <v>392</v>
      </c>
      <c r="CZ18" s="102" t="str">
        <f t="shared" si="1"/>
        <v>Corrupción</v>
      </c>
      <c r="DA18" s="152" t="str">
        <f t="shared" si="2"/>
        <v>Posibilidad de afectación reputacional por sanción disciplinaria de una instancia competente o de un ente de control o regulador, debido a resultados y conclusiones ajustadas a intereses propios o de un tercero, como producto de las evaluaciones de auditoría practicadas.</v>
      </c>
      <c r="DB18" s="152"/>
      <c r="DC18" s="152"/>
      <c r="DD18" s="152"/>
      <c r="DE18" s="152"/>
      <c r="DF18" s="152"/>
      <c r="DG18" s="152"/>
      <c r="DH18" s="102" t="str">
        <f t="shared" si="3"/>
        <v>Alto</v>
      </c>
      <c r="DI18" s="102" t="str">
        <f t="shared" si="4"/>
        <v>Alto</v>
      </c>
      <c r="DK18" s="98" t="e">
        <f>SUM(LEN(#REF!)-LEN(SUBSTITUTE(#REF!,"- Preventivo","")))/LEN("- Preventivo")</f>
        <v>#REF!</v>
      </c>
      <c r="DL18" s="98" t="e">
        <f t="shared" si="5"/>
        <v>#REF!</v>
      </c>
      <c r="DM18" s="98" t="e">
        <f>SUM(LEN(#REF!)-LEN(SUBSTITUTE(#REF!,"- Detectivo","")))/LEN("- Detectivo")</f>
        <v>#REF!</v>
      </c>
      <c r="DN18" s="98" t="e">
        <f t="shared" si="6"/>
        <v>#REF!</v>
      </c>
      <c r="DO18" s="98" t="e">
        <f>SUM(LEN(#REF!)-LEN(SUBSTITUTE(#REF!,"- Correctivo","")))/LEN("- Correctivo")</f>
        <v>#REF!</v>
      </c>
      <c r="DP18" s="98" t="e">
        <f t="shared" si="7"/>
        <v>#REF!</v>
      </c>
      <c r="DQ18" s="98" t="e">
        <f t="shared" si="19"/>
        <v>#REF!</v>
      </c>
      <c r="DR18" s="98" t="e">
        <f t="shared" si="8"/>
        <v>#REF!</v>
      </c>
      <c r="DS18" s="98" t="e">
        <f>SUM(LEN(#REF!)-LEN(SUBSTITUTE(#REF!,"- Documentado","")))/LEN("- Documentado")</f>
        <v>#REF!</v>
      </c>
      <c r="DT18" s="98" t="e">
        <f>SUM(LEN(#REF!)-LEN(SUBSTITUTE(#REF!,"- Documentado","")))/LEN("- Documentado")</f>
        <v>#REF!</v>
      </c>
      <c r="DU18" s="98" t="e">
        <f t="shared" si="9"/>
        <v>#REF!</v>
      </c>
      <c r="DV18" s="98" t="e">
        <f>SUM(LEN(#REF!)-LEN(SUBSTITUTE(#REF!,"- Continua","")))/LEN("- Continua")</f>
        <v>#REF!</v>
      </c>
      <c r="DW18" s="98" t="e">
        <f>SUM(LEN(#REF!)-LEN(SUBSTITUTE(#REF!,"- Continua","")))/LEN("- Continua")</f>
        <v>#REF!</v>
      </c>
      <c r="DX18" s="98" t="e">
        <f t="shared" si="10"/>
        <v>#REF!</v>
      </c>
      <c r="DY18" s="98" t="e">
        <f>SUM(LEN(#REF!)-LEN(SUBSTITUTE(#REF!,"- Con registro","")))/LEN("- Con registro")</f>
        <v>#REF!</v>
      </c>
      <c r="DZ18" s="98" t="e">
        <f>SUM(LEN(#REF!)-LEN(SUBSTITUTE(#REF!,"- Con registro","")))/LEN("- Con registro")</f>
        <v>#REF!</v>
      </c>
      <c r="EA18" s="98" t="e">
        <f t="shared" si="11"/>
        <v>#REF!</v>
      </c>
      <c r="EB18" s="101" t="e">
        <f t="shared" si="20"/>
        <v>#REF!</v>
      </c>
      <c r="EC18" s="101" t="e">
        <f t="shared" si="21"/>
        <v>#REF!</v>
      </c>
      <c r="ED18" s="129" t="e">
        <f t="shared" si="22"/>
        <v>#REF!</v>
      </c>
      <c r="EE18" s="149" t="e">
        <f t="shared" si="23"/>
        <v>#REF!</v>
      </c>
      <c r="EF18" s="149"/>
      <c r="EG18" s="149"/>
      <c r="EH18" s="149"/>
      <c r="EI18" s="149"/>
      <c r="EJ18" s="149"/>
      <c r="EK18" s="149"/>
      <c r="EL18" s="149"/>
      <c r="EM18" s="149"/>
      <c r="EN18" s="149"/>
      <c r="EP18" s="115">
        <f t="shared" si="24"/>
        <v>45261</v>
      </c>
      <c r="EQ18" s="116" t="str">
        <f t="shared" si="25"/>
        <v>13 de mayo de 2024</v>
      </c>
      <c r="ER18" s="98" t="str">
        <f t="shared" si="26"/>
        <v>Riesgos</v>
      </c>
      <c r="ES18" s="98" t="str">
        <f t="shared" si="16"/>
        <v>ID_206: Posibilidad de afectación reputacional por sanción disciplinaria de una instancia competente o de un ente de control o regulador, debido a resultados y conclusiones ajustadas a intereses propios o de un tercero, como producto de las evaluaciones de auditoría practicadas.</v>
      </c>
      <c r="ET18" s="98" t="str">
        <f t="shared" si="17"/>
        <v>Ajuste en Identificación del riesgo
Establecimiento de controles
Tratamiento del riesgo en el Mapa de riesgos de Evaluación del Sistema de Control Interno</v>
      </c>
      <c r="EU18" s="98" t="str">
        <f t="shared" si="18"/>
        <v>Solicitud de cambio realizada y aprobada por la Oficina de Control Interno a través del Aplicativo DARUMA</v>
      </c>
    </row>
    <row r="19" spans="1:151" ht="399.95" customHeight="1" x14ac:dyDescent="0.2">
      <c r="A19" s="120" t="s">
        <v>480</v>
      </c>
      <c r="B19" s="105" t="s">
        <v>481</v>
      </c>
      <c r="C19" s="105" t="s">
        <v>482</v>
      </c>
      <c r="D19" s="120" t="s">
        <v>483</v>
      </c>
      <c r="E19" s="121" t="s">
        <v>39</v>
      </c>
      <c r="F19" s="105" t="s">
        <v>484</v>
      </c>
      <c r="G19" s="121">
        <v>239</v>
      </c>
      <c r="H19" s="121" t="s">
        <v>1595</v>
      </c>
      <c r="I19" s="104" t="s">
        <v>485</v>
      </c>
      <c r="J19" s="120" t="s">
        <v>36</v>
      </c>
      <c r="K19" s="121" t="s">
        <v>365</v>
      </c>
      <c r="L19" s="105" t="s">
        <v>191</v>
      </c>
      <c r="M19" s="111" t="s">
        <v>486</v>
      </c>
      <c r="N19" s="105" t="s">
        <v>487</v>
      </c>
      <c r="O19" s="105" t="s">
        <v>488</v>
      </c>
      <c r="P19" s="105" t="s">
        <v>370</v>
      </c>
      <c r="Q19" s="105" t="s">
        <v>371</v>
      </c>
      <c r="R19" s="105" t="s">
        <v>489</v>
      </c>
      <c r="S19" s="105" t="s">
        <v>373</v>
      </c>
      <c r="T19" s="105" t="s">
        <v>374</v>
      </c>
      <c r="U19" s="122" t="s">
        <v>123</v>
      </c>
      <c r="V19" s="123">
        <v>0.4</v>
      </c>
      <c r="W19" s="122" t="s">
        <v>124</v>
      </c>
      <c r="X19" s="123">
        <v>0.4</v>
      </c>
      <c r="Y19" s="66" t="s">
        <v>86</v>
      </c>
      <c r="Z19" s="105" t="s">
        <v>490</v>
      </c>
      <c r="AA19" s="122" t="s">
        <v>144</v>
      </c>
      <c r="AB19" s="127">
        <v>0.1008</v>
      </c>
      <c r="AC19" s="122" t="s">
        <v>124</v>
      </c>
      <c r="AD19" s="127">
        <v>0.30000000000000004</v>
      </c>
      <c r="AE19" s="66" t="s">
        <v>376</v>
      </c>
      <c r="AF19" s="105" t="s">
        <v>377</v>
      </c>
      <c r="AG19" s="120" t="s">
        <v>378</v>
      </c>
      <c r="AH19" s="105" t="s">
        <v>379</v>
      </c>
      <c r="AI19" s="105" t="s">
        <v>379</v>
      </c>
      <c r="AJ19" s="105" t="s">
        <v>363</v>
      </c>
      <c r="AK19" s="105" t="s">
        <v>363</v>
      </c>
      <c r="AL19" s="105" t="s">
        <v>379</v>
      </c>
      <c r="AM19" s="105" t="s">
        <v>379</v>
      </c>
      <c r="AN19" s="105" t="s">
        <v>491</v>
      </c>
      <c r="AO19" s="105" t="s">
        <v>492</v>
      </c>
      <c r="AP19" s="105" t="s">
        <v>493</v>
      </c>
      <c r="AQ19" s="106">
        <v>45266</v>
      </c>
      <c r="AR19" s="107" t="s">
        <v>494</v>
      </c>
      <c r="AS19" s="108" t="s">
        <v>495</v>
      </c>
      <c r="AT19" s="109"/>
      <c r="AU19" s="110"/>
      <c r="AV19" s="111"/>
      <c r="AW19" s="109"/>
      <c r="AX19" s="107"/>
      <c r="AY19" s="108"/>
      <c r="AZ19" s="109"/>
      <c r="BA19" s="110"/>
      <c r="BB19" s="111"/>
      <c r="BC19" s="109"/>
      <c r="BD19" s="107"/>
      <c r="BE19" s="108"/>
      <c r="BF19" s="109"/>
      <c r="BG19" s="110"/>
      <c r="BH19" s="111"/>
      <c r="BI19" s="109"/>
      <c r="BJ19" s="107"/>
      <c r="BK19" s="108"/>
      <c r="BL19" s="109"/>
      <c r="BM19" s="110"/>
      <c r="BN19" s="111"/>
      <c r="BO19" s="109"/>
      <c r="BP19" s="107"/>
      <c r="BQ19" s="108"/>
      <c r="BR19" s="109"/>
      <c r="BS19" s="110"/>
      <c r="BT19" s="111"/>
      <c r="BU19" s="109"/>
      <c r="BV19" s="107"/>
      <c r="BW19" s="108"/>
      <c r="BX19" s="109"/>
      <c r="BY19" s="110"/>
      <c r="BZ19" s="112"/>
      <c r="CA19" s="2">
        <f t="shared" si="0"/>
        <v>33</v>
      </c>
      <c r="CB19" s="51" t="s">
        <v>496</v>
      </c>
      <c r="CC19" s="51" t="s">
        <v>497</v>
      </c>
      <c r="CD19" s="51" t="s">
        <v>498</v>
      </c>
      <c r="CE19" s="51" t="s">
        <v>388</v>
      </c>
      <c r="CF19" s="51" t="s">
        <v>389</v>
      </c>
      <c r="CG19" s="51" t="s">
        <v>389</v>
      </c>
      <c r="CH19" s="51" t="s">
        <v>390</v>
      </c>
      <c r="CI19" s="51" t="s">
        <v>389</v>
      </c>
      <c r="CJ19" s="51" t="s">
        <v>392</v>
      </c>
      <c r="CK19" s="51"/>
      <c r="CL19" s="51" t="s">
        <v>392</v>
      </c>
      <c r="CM19" s="51" t="s">
        <v>392</v>
      </c>
      <c r="CN19" s="51" t="s">
        <v>392</v>
      </c>
      <c r="CO19" s="51" t="s">
        <v>392</v>
      </c>
      <c r="CP19" s="51" t="s">
        <v>392</v>
      </c>
      <c r="CQ19" s="51" t="s">
        <v>392</v>
      </c>
      <c r="CR19" s="51" t="s">
        <v>499</v>
      </c>
      <c r="CS19" s="51" t="s">
        <v>392</v>
      </c>
      <c r="CT19" s="51" t="s">
        <v>392</v>
      </c>
      <c r="CU19" s="51" t="s">
        <v>392</v>
      </c>
      <c r="CV19" s="51" t="s">
        <v>392</v>
      </c>
      <c r="CW19" s="51" t="s">
        <v>392</v>
      </c>
      <c r="CX19" s="51" t="s">
        <v>392</v>
      </c>
      <c r="CZ19" s="102" t="str">
        <f t="shared" si="1"/>
        <v>Gestión de procesos</v>
      </c>
      <c r="DA19" s="152" t="str">
        <f t="shared" si="2"/>
        <v>Posibilidad de afectación reputacional por no lograr fortalecer la administración y la gestión pública distrital, debido a deficiencias al planificar, diseñar y/o orientar las estrategias para el fortalecimiento de la administración y la gestión pública distrital</v>
      </c>
      <c r="DB19" s="152"/>
      <c r="DC19" s="152"/>
      <c r="DD19" s="152"/>
      <c r="DE19" s="152"/>
      <c r="DF19" s="152"/>
      <c r="DG19" s="152"/>
      <c r="DH19" s="102" t="str">
        <f t="shared" si="3"/>
        <v>Moderado</v>
      </c>
      <c r="DI19" s="102" t="str">
        <f t="shared" si="4"/>
        <v>Bajo</v>
      </c>
      <c r="DK19" s="98" t="e">
        <f>SUM(LEN(#REF!)-LEN(SUBSTITUTE(#REF!,"- Preventivo","")))/LEN("- Preventivo")</f>
        <v>#REF!</v>
      </c>
      <c r="DL19" s="98" t="e">
        <f t="shared" si="5"/>
        <v>#REF!</v>
      </c>
      <c r="DM19" s="98" t="e">
        <f>SUM(LEN(#REF!)-LEN(SUBSTITUTE(#REF!,"- Detectivo","")))/LEN("- Detectivo")</f>
        <v>#REF!</v>
      </c>
      <c r="DN19" s="98" t="e">
        <f t="shared" si="6"/>
        <v>#REF!</v>
      </c>
      <c r="DO19" s="98" t="e">
        <f>SUM(LEN(#REF!)-LEN(SUBSTITUTE(#REF!,"- Correctivo","")))/LEN("- Correctivo")</f>
        <v>#REF!</v>
      </c>
      <c r="DP19" s="98" t="e">
        <f t="shared" si="7"/>
        <v>#REF!</v>
      </c>
      <c r="DQ19" s="98" t="e">
        <f t="shared" si="19"/>
        <v>#REF!</v>
      </c>
      <c r="DR19" s="98" t="e">
        <f t="shared" si="8"/>
        <v>#REF!</v>
      </c>
      <c r="DS19" s="98" t="e">
        <f>SUM(LEN(#REF!)-LEN(SUBSTITUTE(#REF!,"- Documentado","")))/LEN("- Documentado")</f>
        <v>#REF!</v>
      </c>
      <c r="DT19" s="98" t="e">
        <f>SUM(LEN(#REF!)-LEN(SUBSTITUTE(#REF!,"- Documentado","")))/LEN("- Documentado")</f>
        <v>#REF!</v>
      </c>
      <c r="DU19" s="98" t="e">
        <f t="shared" si="9"/>
        <v>#REF!</v>
      </c>
      <c r="DV19" s="98" t="e">
        <f>SUM(LEN(#REF!)-LEN(SUBSTITUTE(#REF!,"- Continua","")))/LEN("- Continua")</f>
        <v>#REF!</v>
      </c>
      <c r="DW19" s="98" t="e">
        <f>SUM(LEN(#REF!)-LEN(SUBSTITUTE(#REF!,"- Continua","")))/LEN("- Continua")</f>
        <v>#REF!</v>
      </c>
      <c r="DX19" s="98" t="e">
        <f t="shared" si="10"/>
        <v>#REF!</v>
      </c>
      <c r="DY19" s="98" t="e">
        <f>SUM(LEN(#REF!)-LEN(SUBSTITUTE(#REF!,"- Con registro","")))/LEN("- Con registro")</f>
        <v>#REF!</v>
      </c>
      <c r="DZ19" s="98" t="e">
        <f>SUM(LEN(#REF!)-LEN(SUBSTITUTE(#REF!,"- Con registro","")))/LEN("- Con registro")</f>
        <v>#REF!</v>
      </c>
      <c r="EA19" s="98" t="e">
        <f t="shared" si="11"/>
        <v>#REF!</v>
      </c>
      <c r="EB19" s="101" t="e">
        <f t="shared" si="20"/>
        <v>#REF!</v>
      </c>
      <c r="EC19" s="101" t="e">
        <f t="shared" si="21"/>
        <v>#REF!</v>
      </c>
      <c r="ED19" s="129" t="e">
        <f t="shared" si="22"/>
        <v>#REF!</v>
      </c>
      <c r="EE19" s="149" t="e">
        <f t="shared" si="23"/>
        <v>#REF!</v>
      </c>
      <c r="EF19" s="149"/>
      <c r="EG19" s="149"/>
      <c r="EH19" s="149"/>
      <c r="EI19" s="149"/>
      <c r="EJ19" s="149"/>
      <c r="EK19" s="149"/>
      <c r="EL19" s="149"/>
      <c r="EM19" s="149"/>
      <c r="EN19" s="149"/>
      <c r="EP19" s="115">
        <f t="shared" si="24"/>
        <v>45266</v>
      </c>
      <c r="EQ19" s="116" t="str">
        <f t="shared" si="25"/>
        <v>13 de mayo de 2024</v>
      </c>
      <c r="ER19" s="98" t="str">
        <f t="shared" si="26"/>
        <v>Riesgos</v>
      </c>
      <c r="ES19" s="98" t="str">
        <f t="shared" si="16"/>
        <v>ID_239: Posibilidad de afectación reputacional por no lograr fortalecer la administración y la gestión pública distrital, debido a deficiencias al planificar, diseñar y/o orientar las estrategias para el fortalecimiento de la administración y la gestión pública distrital</v>
      </c>
      <c r="ET19" s="98" t="str">
        <f t="shared" si="17"/>
        <v>Ajuste en Identificación del riesgo
Análisis antes de controles
 en el Mapa de riesgos de Fortalecimiento de la Gestión Pública</v>
      </c>
      <c r="EU19" s="98" t="str">
        <f t="shared" si="18"/>
        <v>Solicitud de cambio realizada y aprobada por la Dirección Distrital de Desarrollo Institucional a través del Aplicativo DARUMA</v>
      </c>
    </row>
    <row r="20" spans="1:151" ht="399.95" customHeight="1" x14ac:dyDescent="0.2">
      <c r="A20" s="120" t="s">
        <v>480</v>
      </c>
      <c r="B20" s="105" t="s">
        <v>481</v>
      </c>
      <c r="C20" s="105" t="s">
        <v>482</v>
      </c>
      <c r="D20" s="120" t="s">
        <v>483</v>
      </c>
      <c r="E20" s="121" t="s">
        <v>39</v>
      </c>
      <c r="F20" s="105" t="s">
        <v>500</v>
      </c>
      <c r="G20" s="121">
        <v>238</v>
      </c>
      <c r="H20" s="121" t="s">
        <v>1594</v>
      </c>
      <c r="I20" s="104" t="s">
        <v>501</v>
      </c>
      <c r="J20" s="120" t="s">
        <v>36</v>
      </c>
      <c r="K20" s="121" t="s">
        <v>365</v>
      </c>
      <c r="L20" s="105" t="s">
        <v>191</v>
      </c>
      <c r="M20" s="111" t="s">
        <v>502</v>
      </c>
      <c r="N20" s="105" t="s">
        <v>503</v>
      </c>
      <c r="O20" s="105" t="s">
        <v>504</v>
      </c>
      <c r="P20" s="105" t="s">
        <v>370</v>
      </c>
      <c r="Q20" s="105" t="s">
        <v>505</v>
      </c>
      <c r="R20" s="105" t="s">
        <v>506</v>
      </c>
      <c r="S20" s="105" t="s">
        <v>373</v>
      </c>
      <c r="T20" s="124" t="s">
        <v>374</v>
      </c>
      <c r="U20" s="122" t="s">
        <v>123</v>
      </c>
      <c r="V20" s="123">
        <v>0.4</v>
      </c>
      <c r="W20" s="122" t="s">
        <v>124</v>
      </c>
      <c r="X20" s="123">
        <v>0.4</v>
      </c>
      <c r="Y20" s="66" t="s">
        <v>86</v>
      </c>
      <c r="Z20" s="105" t="s">
        <v>507</v>
      </c>
      <c r="AA20" s="122" t="s">
        <v>144</v>
      </c>
      <c r="AB20" s="127">
        <v>3.6288000000000001E-2</v>
      </c>
      <c r="AC20" s="122" t="s">
        <v>124</v>
      </c>
      <c r="AD20" s="127">
        <v>0.30000000000000004</v>
      </c>
      <c r="AE20" s="66" t="s">
        <v>376</v>
      </c>
      <c r="AF20" s="105" t="s">
        <v>377</v>
      </c>
      <c r="AG20" s="120" t="s">
        <v>378</v>
      </c>
      <c r="AH20" s="105" t="s">
        <v>379</v>
      </c>
      <c r="AI20" s="105" t="s">
        <v>379</v>
      </c>
      <c r="AJ20" s="105" t="s">
        <v>363</v>
      </c>
      <c r="AK20" s="105" t="s">
        <v>363</v>
      </c>
      <c r="AL20" s="105" t="s">
        <v>379</v>
      </c>
      <c r="AM20" s="105" t="s">
        <v>379</v>
      </c>
      <c r="AN20" s="105" t="s">
        <v>508</v>
      </c>
      <c r="AO20" s="105" t="s">
        <v>509</v>
      </c>
      <c r="AP20" s="105" t="s">
        <v>510</v>
      </c>
      <c r="AQ20" s="106">
        <v>45266</v>
      </c>
      <c r="AR20" s="107" t="s">
        <v>511</v>
      </c>
      <c r="AS20" s="108" t="s">
        <v>512</v>
      </c>
      <c r="AT20" s="109"/>
      <c r="AU20" s="110"/>
      <c r="AV20" s="111"/>
      <c r="AW20" s="109"/>
      <c r="AX20" s="107"/>
      <c r="AY20" s="108"/>
      <c r="AZ20" s="109"/>
      <c r="BA20" s="110"/>
      <c r="BB20" s="111"/>
      <c r="BC20" s="109"/>
      <c r="BD20" s="107"/>
      <c r="BE20" s="108"/>
      <c r="BF20" s="109"/>
      <c r="BG20" s="110"/>
      <c r="BH20" s="111"/>
      <c r="BI20" s="109"/>
      <c r="BJ20" s="107"/>
      <c r="BK20" s="108"/>
      <c r="BL20" s="109"/>
      <c r="BM20" s="110"/>
      <c r="BN20" s="111"/>
      <c r="BO20" s="109"/>
      <c r="BP20" s="107"/>
      <c r="BQ20" s="108"/>
      <c r="BR20" s="109"/>
      <c r="BS20" s="110"/>
      <c r="BT20" s="111"/>
      <c r="BU20" s="109"/>
      <c r="BV20" s="107"/>
      <c r="BW20" s="108"/>
      <c r="BX20" s="109"/>
      <c r="BY20" s="110"/>
      <c r="BZ20" s="112"/>
      <c r="CA20" s="2">
        <f t="shared" si="0"/>
        <v>33</v>
      </c>
      <c r="CB20" s="51" t="s">
        <v>496</v>
      </c>
      <c r="CC20" s="51" t="s">
        <v>497</v>
      </c>
      <c r="CD20" s="51" t="s">
        <v>498</v>
      </c>
      <c r="CE20" s="51" t="s">
        <v>388</v>
      </c>
      <c r="CF20" s="51" t="s">
        <v>389</v>
      </c>
      <c r="CG20" s="51" t="s">
        <v>389</v>
      </c>
      <c r="CH20" s="51" t="s">
        <v>390</v>
      </c>
      <c r="CI20" s="51" t="s">
        <v>389</v>
      </c>
      <c r="CJ20" s="51" t="s">
        <v>392</v>
      </c>
      <c r="CK20" s="51"/>
      <c r="CL20" s="51" t="s">
        <v>392</v>
      </c>
      <c r="CM20" s="51" t="s">
        <v>392</v>
      </c>
      <c r="CN20" s="51" t="s">
        <v>392</v>
      </c>
      <c r="CO20" s="51" t="s">
        <v>392</v>
      </c>
      <c r="CP20" s="51" t="s">
        <v>392</v>
      </c>
      <c r="CQ20" s="51" t="s">
        <v>392</v>
      </c>
      <c r="CR20" s="51" t="s">
        <v>513</v>
      </c>
      <c r="CS20" s="51" t="s">
        <v>392</v>
      </c>
      <c r="CT20" s="51" t="s">
        <v>392</v>
      </c>
      <c r="CU20" s="51" t="s">
        <v>392</v>
      </c>
      <c r="CV20" s="51" t="s">
        <v>392</v>
      </c>
      <c r="CW20" s="51" t="s">
        <v>392</v>
      </c>
      <c r="CX20" s="51" t="s">
        <v>392</v>
      </c>
      <c r="CZ20" s="102" t="str">
        <f t="shared" si="1"/>
        <v>Gestión de procesos</v>
      </c>
      <c r="DA20" s="152" t="str">
        <f t="shared" si="2"/>
        <v>Posibilidad de afectación reputacional por no lograr fortalecer la administración y la gestión pública distrital, debido a deficiencias al planificar, diseñar y/o ejecutar los cursos y/o diplomados de formación</v>
      </c>
      <c r="DB20" s="152"/>
      <c r="DC20" s="152"/>
      <c r="DD20" s="152"/>
      <c r="DE20" s="152"/>
      <c r="DF20" s="152"/>
      <c r="DG20" s="152"/>
      <c r="DH20" s="102" t="str">
        <f t="shared" si="3"/>
        <v>Moderado</v>
      </c>
      <c r="DI20" s="102" t="str">
        <f t="shared" si="4"/>
        <v>Bajo</v>
      </c>
      <c r="DK20" s="98" t="e">
        <f>SUM(LEN(#REF!)-LEN(SUBSTITUTE(#REF!,"- Preventivo","")))/LEN("- Preventivo")</f>
        <v>#REF!</v>
      </c>
      <c r="DL20" s="98" t="e">
        <f t="shared" si="5"/>
        <v>#REF!</v>
      </c>
      <c r="DM20" s="98" t="e">
        <f>SUM(LEN(#REF!)-LEN(SUBSTITUTE(#REF!,"- Detectivo","")))/LEN("- Detectivo")</f>
        <v>#REF!</v>
      </c>
      <c r="DN20" s="98" t="e">
        <f t="shared" si="6"/>
        <v>#REF!</v>
      </c>
      <c r="DO20" s="98" t="e">
        <f>SUM(LEN(#REF!)-LEN(SUBSTITUTE(#REF!,"- Correctivo","")))/LEN("- Correctivo")</f>
        <v>#REF!</v>
      </c>
      <c r="DP20" s="98" t="e">
        <f t="shared" si="7"/>
        <v>#REF!</v>
      </c>
      <c r="DQ20" s="98" t="e">
        <f t="shared" si="19"/>
        <v>#REF!</v>
      </c>
      <c r="DR20" s="98" t="e">
        <f t="shared" si="8"/>
        <v>#REF!</v>
      </c>
      <c r="DS20" s="98" t="e">
        <f>SUM(LEN(#REF!)-LEN(SUBSTITUTE(#REF!,"- Documentado","")))/LEN("- Documentado")</f>
        <v>#REF!</v>
      </c>
      <c r="DT20" s="98" t="e">
        <f>SUM(LEN(#REF!)-LEN(SUBSTITUTE(#REF!,"- Documentado","")))/LEN("- Documentado")</f>
        <v>#REF!</v>
      </c>
      <c r="DU20" s="98" t="e">
        <f t="shared" si="9"/>
        <v>#REF!</v>
      </c>
      <c r="DV20" s="98" t="e">
        <f>SUM(LEN(#REF!)-LEN(SUBSTITUTE(#REF!,"- Continua","")))/LEN("- Continua")</f>
        <v>#REF!</v>
      </c>
      <c r="DW20" s="98" t="e">
        <f>SUM(LEN(#REF!)-LEN(SUBSTITUTE(#REF!,"- Continua","")))/LEN("- Continua")</f>
        <v>#REF!</v>
      </c>
      <c r="DX20" s="98" t="e">
        <f t="shared" si="10"/>
        <v>#REF!</v>
      </c>
      <c r="DY20" s="98" t="e">
        <f>SUM(LEN(#REF!)-LEN(SUBSTITUTE(#REF!,"- Con registro","")))/LEN("- Con registro")</f>
        <v>#REF!</v>
      </c>
      <c r="DZ20" s="98" t="e">
        <f>SUM(LEN(#REF!)-LEN(SUBSTITUTE(#REF!,"- Con registro","")))/LEN("- Con registro")</f>
        <v>#REF!</v>
      </c>
      <c r="EA20" s="98" t="e">
        <f t="shared" si="11"/>
        <v>#REF!</v>
      </c>
      <c r="EB20" s="101" t="e">
        <f t="shared" si="20"/>
        <v>#REF!</v>
      </c>
      <c r="EC20" s="101" t="e">
        <f t="shared" si="21"/>
        <v>#REF!</v>
      </c>
      <c r="ED20" s="129" t="e">
        <f t="shared" si="22"/>
        <v>#REF!</v>
      </c>
      <c r="EE20" s="149" t="e">
        <f t="shared" si="23"/>
        <v>#REF!</v>
      </c>
      <c r="EF20" s="149"/>
      <c r="EG20" s="149"/>
      <c r="EH20" s="149"/>
      <c r="EI20" s="149"/>
      <c r="EJ20" s="149"/>
      <c r="EK20" s="149"/>
      <c r="EL20" s="149"/>
      <c r="EM20" s="149"/>
      <c r="EN20" s="149"/>
      <c r="EP20" s="115">
        <f t="shared" si="24"/>
        <v>45266</v>
      </c>
      <c r="EQ20" s="116" t="str">
        <f t="shared" si="25"/>
        <v>13 de mayo de 2024</v>
      </c>
      <c r="ER20" s="98" t="str">
        <f t="shared" si="26"/>
        <v>Riesgos</v>
      </c>
      <c r="ES20" s="98" t="str">
        <f t="shared" si="16"/>
        <v>ID_238: Posibilidad de afectación reputacional por no lograr fortalecer la administración y la gestión pública distrital, debido a deficiencias al planificar, diseñar y/o ejecutar los cursos y/o diplomados de formación</v>
      </c>
      <c r="ET20" s="98" t="str">
        <f t="shared" si="17"/>
        <v>Ajuste en Identificación del riesgo
Establecimiento de controles
 en el Mapa de riesgos de Fortalecimiento de la Gestión Pública</v>
      </c>
      <c r="EU20" s="98" t="str">
        <f t="shared" si="18"/>
        <v>Solicitud de cambio realizada y aprobada por la Dirección Distrital de Desarrollo Institucional a través del Aplicativo DARUMA</v>
      </c>
    </row>
    <row r="21" spans="1:151" ht="399.95" customHeight="1" x14ac:dyDescent="0.2">
      <c r="A21" s="120" t="s">
        <v>480</v>
      </c>
      <c r="B21" s="105" t="s">
        <v>481</v>
      </c>
      <c r="C21" s="105" t="s">
        <v>482</v>
      </c>
      <c r="D21" s="120" t="s">
        <v>483</v>
      </c>
      <c r="E21" s="121" t="s">
        <v>39</v>
      </c>
      <c r="F21" s="105" t="s">
        <v>514</v>
      </c>
      <c r="G21" s="121">
        <v>214</v>
      </c>
      <c r="H21" s="121" t="s">
        <v>1518</v>
      </c>
      <c r="I21" s="104" t="s">
        <v>515</v>
      </c>
      <c r="J21" s="120" t="s">
        <v>64</v>
      </c>
      <c r="K21" s="121" t="s">
        <v>516</v>
      </c>
      <c r="L21" s="105" t="s">
        <v>199</v>
      </c>
      <c r="M21" s="111" t="s">
        <v>517</v>
      </c>
      <c r="N21" s="105" t="s">
        <v>518</v>
      </c>
      <c r="O21" s="105" t="s">
        <v>519</v>
      </c>
      <c r="P21" s="105" t="s">
        <v>370</v>
      </c>
      <c r="Q21" s="105" t="s">
        <v>520</v>
      </c>
      <c r="R21" s="105" t="s">
        <v>489</v>
      </c>
      <c r="S21" s="105" t="s">
        <v>373</v>
      </c>
      <c r="T21" s="105" t="s">
        <v>374</v>
      </c>
      <c r="U21" s="122" t="s">
        <v>144</v>
      </c>
      <c r="V21" s="123">
        <v>0.2</v>
      </c>
      <c r="W21" s="122" t="s">
        <v>53</v>
      </c>
      <c r="X21" s="123">
        <v>1</v>
      </c>
      <c r="Y21" s="66" t="s">
        <v>521</v>
      </c>
      <c r="Z21" s="105" t="s">
        <v>522</v>
      </c>
      <c r="AA21" s="122" t="s">
        <v>144</v>
      </c>
      <c r="AB21" s="127">
        <v>1.2700799999999998E-2</v>
      </c>
      <c r="AC21" s="122" t="s">
        <v>53</v>
      </c>
      <c r="AD21" s="127">
        <v>1</v>
      </c>
      <c r="AE21" s="66" t="s">
        <v>521</v>
      </c>
      <c r="AF21" s="105" t="s">
        <v>523</v>
      </c>
      <c r="AG21" s="120" t="s">
        <v>412</v>
      </c>
      <c r="AH21" s="124" t="s">
        <v>524</v>
      </c>
      <c r="AI21" s="124" t="s">
        <v>525</v>
      </c>
      <c r="AJ21" s="131" t="s">
        <v>1520</v>
      </c>
      <c r="AK21" s="131" t="s">
        <v>1519</v>
      </c>
      <c r="AL21" s="128" t="s">
        <v>526</v>
      </c>
      <c r="AM21" s="128" t="s">
        <v>527</v>
      </c>
      <c r="AN21" s="105" t="s">
        <v>528</v>
      </c>
      <c r="AO21" s="105" t="s">
        <v>529</v>
      </c>
      <c r="AP21" s="105" t="s">
        <v>530</v>
      </c>
      <c r="AQ21" s="106">
        <v>45266</v>
      </c>
      <c r="AR21" s="107" t="s">
        <v>531</v>
      </c>
      <c r="AS21" s="108" t="s">
        <v>532</v>
      </c>
      <c r="AT21" s="109" t="s">
        <v>1660</v>
      </c>
      <c r="AU21" s="143" t="s">
        <v>1661</v>
      </c>
      <c r="AV21" s="111" t="s">
        <v>1662</v>
      </c>
      <c r="AW21" s="109"/>
      <c r="AX21" s="107"/>
      <c r="AY21" s="108"/>
      <c r="AZ21" s="109"/>
      <c r="BA21" s="110"/>
      <c r="BB21" s="111"/>
      <c r="BC21" s="109"/>
      <c r="BD21" s="107"/>
      <c r="BE21" s="108"/>
      <c r="BF21" s="109"/>
      <c r="BG21" s="110"/>
      <c r="BH21" s="111"/>
      <c r="BI21" s="109"/>
      <c r="BJ21" s="107"/>
      <c r="BK21" s="108"/>
      <c r="BL21" s="109"/>
      <c r="BM21" s="110"/>
      <c r="BN21" s="111"/>
      <c r="BO21" s="109"/>
      <c r="BP21" s="107"/>
      <c r="BQ21" s="108"/>
      <c r="BR21" s="109"/>
      <c r="BS21" s="110"/>
      <c r="BT21" s="111"/>
      <c r="BU21" s="109"/>
      <c r="BV21" s="107"/>
      <c r="BW21" s="108"/>
      <c r="BX21" s="109"/>
      <c r="BY21" s="110"/>
      <c r="BZ21" s="112"/>
      <c r="CA21" s="2">
        <f t="shared" si="0"/>
        <v>30</v>
      </c>
      <c r="CB21" s="51" t="s">
        <v>496</v>
      </c>
      <c r="CC21" s="51" t="s">
        <v>497</v>
      </c>
      <c r="CD21" s="51" t="s">
        <v>498</v>
      </c>
      <c r="CE21" s="51" t="s">
        <v>392</v>
      </c>
      <c r="CF21" s="51" t="s">
        <v>389</v>
      </c>
      <c r="CG21" s="51" t="s">
        <v>389</v>
      </c>
      <c r="CH21" s="51" t="s">
        <v>390</v>
      </c>
      <c r="CI21" s="51" t="s">
        <v>389</v>
      </c>
      <c r="CJ21" s="51" t="s">
        <v>392</v>
      </c>
      <c r="CK21" s="51"/>
      <c r="CL21" s="51" t="s">
        <v>392</v>
      </c>
      <c r="CM21" s="51" t="s">
        <v>417</v>
      </c>
      <c r="CN21" s="51" t="s">
        <v>392</v>
      </c>
      <c r="CO21" s="51" t="s">
        <v>392</v>
      </c>
      <c r="CP21" s="51" t="s">
        <v>392</v>
      </c>
      <c r="CQ21" s="51" t="s">
        <v>392</v>
      </c>
      <c r="CR21" s="51" t="s">
        <v>533</v>
      </c>
      <c r="CS21" s="51" t="s">
        <v>392</v>
      </c>
      <c r="CT21" s="51" t="s">
        <v>392</v>
      </c>
      <c r="CU21" s="51" t="s">
        <v>392</v>
      </c>
      <c r="CV21" s="51" t="s">
        <v>392</v>
      </c>
      <c r="CW21" s="51" t="s">
        <v>392</v>
      </c>
      <c r="CX21" s="51" t="s">
        <v>392</v>
      </c>
      <c r="CZ21" s="102" t="str">
        <f t="shared" si="1"/>
        <v>Corrupción</v>
      </c>
      <c r="DA21" s="152" t="str">
        <f t="shared" si="2"/>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v>
      </c>
      <c r="DB21" s="152"/>
      <c r="DC21" s="152"/>
      <c r="DD21" s="152"/>
      <c r="DE21" s="152"/>
      <c r="DF21" s="152"/>
      <c r="DG21" s="152"/>
      <c r="DH21" s="102" t="str">
        <f t="shared" si="3"/>
        <v>Extremo</v>
      </c>
      <c r="DI21" s="102" t="str">
        <f t="shared" si="4"/>
        <v>Extremo</v>
      </c>
      <c r="DK21" s="98" t="e">
        <f>SUM(LEN(#REF!)-LEN(SUBSTITUTE(#REF!,"- Preventivo","")))/LEN("- Preventivo")</f>
        <v>#REF!</v>
      </c>
      <c r="DL21" s="98" t="e">
        <f t="shared" si="5"/>
        <v>#REF!</v>
      </c>
      <c r="DM21" s="98" t="e">
        <f>SUM(LEN(#REF!)-LEN(SUBSTITUTE(#REF!,"- Detectivo","")))/LEN("- Detectivo")</f>
        <v>#REF!</v>
      </c>
      <c r="DN21" s="98" t="e">
        <f t="shared" si="6"/>
        <v>#REF!</v>
      </c>
      <c r="DO21" s="98" t="e">
        <f>SUM(LEN(#REF!)-LEN(SUBSTITUTE(#REF!,"- Correctivo","")))/LEN("- Correctivo")</f>
        <v>#REF!</v>
      </c>
      <c r="DP21" s="98" t="e">
        <f t="shared" si="7"/>
        <v>#REF!</v>
      </c>
      <c r="DQ21" s="98" t="e">
        <f t="shared" si="19"/>
        <v>#REF!</v>
      </c>
      <c r="DR21" s="98" t="e">
        <f t="shared" si="8"/>
        <v>#REF!</v>
      </c>
      <c r="DS21" s="98" t="e">
        <f>SUM(LEN(#REF!)-LEN(SUBSTITUTE(#REF!,"- Documentado","")))/LEN("- Documentado")</f>
        <v>#REF!</v>
      </c>
      <c r="DT21" s="98" t="e">
        <f>SUM(LEN(#REF!)-LEN(SUBSTITUTE(#REF!,"- Documentado","")))/LEN("- Documentado")</f>
        <v>#REF!</v>
      </c>
      <c r="DU21" s="98" t="e">
        <f t="shared" si="9"/>
        <v>#REF!</v>
      </c>
      <c r="DV21" s="98" t="e">
        <f>SUM(LEN(#REF!)-LEN(SUBSTITUTE(#REF!,"- Continua","")))/LEN("- Continua")</f>
        <v>#REF!</v>
      </c>
      <c r="DW21" s="98" t="e">
        <f>SUM(LEN(#REF!)-LEN(SUBSTITUTE(#REF!,"- Continua","")))/LEN("- Continua")</f>
        <v>#REF!</v>
      </c>
      <c r="DX21" s="98" t="e">
        <f t="shared" si="10"/>
        <v>#REF!</v>
      </c>
      <c r="DY21" s="98" t="e">
        <f>SUM(LEN(#REF!)-LEN(SUBSTITUTE(#REF!,"- Con registro","")))/LEN("- Con registro")</f>
        <v>#REF!</v>
      </c>
      <c r="DZ21" s="98" t="e">
        <f>SUM(LEN(#REF!)-LEN(SUBSTITUTE(#REF!,"- Con registro","")))/LEN("- Con registro")</f>
        <v>#REF!</v>
      </c>
      <c r="EA21" s="98" t="e">
        <f t="shared" si="11"/>
        <v>#REF!</v>
      </c>
      <c r="EB21" s="101" t="e">
        <f t="shared" si="20"/>
        <v>#REF!</v>
      </c>
      <c r="EC21" s="101" t="e">
        <f t="shared" si="21"/>
        <v>#REF!</v>
      </c>
      <c r="ED21" s="129" t="e">
        <f t="shared" si="22"/>
        <v>#REF!</v>
      </c>
      <c r="EE21" s="149" t="e">
        <f t="shared" si="23"/>
        <v>#REF!</v>
      </c>
      <c r="EF21" s="149"/>
      <c r="EG21" s="149"/>
      <c r="EH21" s="149"/>
      <c r="EI21" s="149"/>
      <c r="EJ21" s="149"/>
      <c r="EK21" s="149"/>
      <c r="EL21" s="149"/>
      <c r="EM21" s="149"/>
      <c r="EN21" s="149"/>
      <c r="EP21" s="115">
        <f t="shared" si="24"/>
        <v>45266</v>
      </c>
      <c r="EQ21" s="116" t="str">
        <f t="shared" si="25"/>
        <v>13 de mayo de 2024</v>
      </c>
      <c r="ER21" s="98" t="str">
        <f t="shared" si="26"/>
        <v>Riesgos</v>
      </c>
      <c r="ES21" s="98" t="str">
        <f t="shared" si="16"/>
        <v>ID_214: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v>
      </c>
      <c r="ET21" s="98" t="str">
        <f t="shared" si="17"/>
        <v>Ajuste en Identificación del riesgo
Tratamiento del riesgo en el Mapa de riesgos de Fortalecimiento de la Gestión Pública</v>
      </c>
      <c r="EU21" s="98" t="str">
        <f t="shared" si="18"/>
        <v>Solicitud de cambio realizada y aprobada por la Dirección Distrital de Archivo de Bogotá a través del Aplicativo DARUMA</v>
      </c>
    </row>
    <row r="22" spans="1:151" ht="399.95" customHeight="1" x14ac:dyDescent="0.2">
      <c r="A22" s="120" t="s">
        <v>480</v>
      </c>
      <c r="B22" s="105" t="s">
        <v>481</v>
      </c>
      <c r="C22" s="105" t="s">
        <v>482</v>
      </c>
      <c r="D22" s="120" t="s">
        <v>483</v>
      </c>
      <c r="E22" s="121" t="s">
        <v>39</v>
      </c>
      <c r="F22" s="105" t="s">
        <v>534</v>
      </c>
      <c r="G22" s="121">
        <v>215</v>
      </c>
      <c r="H22" s="121" t="s">
        <v>1517</v>
      </c>
      <c r="I22" s="104" t="s">
        <v>535</v>
      </c>
      <c r="J22" s="120" t="s">
        <v>64</v>
      </c>
      <c r="K22" s="121" t="s">
        <v>516</v>
      </c>
      <c r="L22" s="105" t="s">
        <v>199</v>
      </c>
      <c r="M22" s="111" t="s">
        <v>536</v>
      </c>
      <c r="N22" s="105" t="s">
        <v>537</v>
      </c>
      <c r="O22" s="105" t="s">
        <v>538</v>
      </c>
      <c r="P22" s="105" t="s">
        <v>370</v>
      </c>
      <c r="Q22" s="105" t="s">
        <v>371</v>
      </c>
      <c r="R22" s="105" t="s">
        <v>489</v>
      </c>
      <c r="S22" s="105" t="s">
        <v>373</v>
      </c>
      <c r="T22" s="105" t="s">
        <v>374</v>
      </c>
      <c r="U22" s="122" t="s">
        <v>144</v>
      </c>
      <c r="V22" s="123">
        <v>0.2</v>
      </c>
      <c r="W22" s="122" t="s">
        <v>79</v>
      </c>
      <c r="X22" s="123">
        <v>0.8</v>
      </c>
      <c r="Y22" s="66" t="s">
        <v>409</v>
      </c>
      <c r="Z22" s="105" t="s">
        <v>539</v>
      </c>
      <c r="AA22" s="122" t="s">
        <v>144</v>
      </c>
      <c r="AB22" s="127">
        <v>3.5279999999999992E-2</v>
      </c>
      <c r="AC22" s="122" t="s">
        <v>79</v>
      </c>
      <c r="AD22" s="127">
        <v>0.8</v>
      </c>
      <c r="AE22" s="66" t="s">
        <v>409</v>
      </c>
      <c r="AF22" s="105" t="s">
        <v>411</v>
      </c>
      <c r="AG22" s="120" t="s">
        <v>412</v>
      </c>
      <c r="AH22" s="105" t="s">
        <v>540</v>
      </c>
      <c r="AI22" s="105" t="s">
        <v>541</v>
      </c>
      <c r="AJ22" s="131" t="s">
        <v>1521</v>
      </c>
      <c r="AK22" s="136" t="s">
        <v>1522</v>
      </c>
      <c r="AL22" s="105" t="s">
        <v>542</v>
      </c>
      <c r="AM22" s="105" t="s">
        <v>527</v>
      </c>
      <c r="AN22" s="105" t="s">
        <v>543</v>
      </c>
      <c r="AO22" s="105" t="s">
        <v>544</v>
      </c>
      <c r="AP22" s="105" t="s">
        <v>545</v>
      </c>
      <c r="AQ22" s="106">
        <v>45266</v>
      </c>
      <c r="AR22" s="107" t="s">
        <v>546</v>
      </c>
      <c r="AS22" s="108" t="s">
        <v>547</v>
      </c>
      <c r="AT22" s="109">
        <v>45412</v>
      </c>
      <c r="AU22" s="110" t="s">
        <v>1663</v>
      </c>
      <c r="AV22" s="111"/>
      <c r="AW22" s="109"/>
      <c r="AX22" s="107"/>
      <c r="AY22" s="108"/>
      <c r="AZ22" s="109"/>
      <c r="BA22" s="110"/>
      <c r="BB22" s="111"/>
      <c r="BC22" s="109"/>
      <c r="BD22" s="107"/>
      <c r="BE22" s="108"/>
      <c r="BF22" s="109"/>
      <c r="BG22" s="110"/>
      <c r="BH22" s="111"/>
      <c r="BI22" s="109"/>
      <c r="BJ22" s="107"/>
      <c r="BK22" s="108"/>
      <c r="BL22" s="109"/>
      <c r="BM22" s="110"/>
      <c r="BN22" s="111"/>
      <c r="BO22" s="109"/>
      <c r="BP22" s="107"/>
      <c r="BQ22" s="108"/>
      <c r="BR22" s="109"/>
      <c r="BS22" s="110"/>
      <c r="BT22" s="111"/>
      <c r="BU22" s="109"/>
      <c r="BV22" s="107"/>
      <c r="BW22" s="108"/>
      <c r="BX22" s="109"/>
      <c r="BY22" s="110"/>
      <c r="BZ22" s="112"/>
      <c r="CA22" s="2">
        <f t="shared" si="0"/>
        <v>31</v>
      </c>
      <c r="CB22" s="51" t="s">
        <v>496</v>
      </c>
      <c r="CC22" s="51" t="s">
        <v>497</v>
      </c>
      <c r="CD22" s="51" t="s">
        <v>498</v>
      </c>
      <c r="CE22" s="51" t="s">
        <v>392</v>
      </c>
      <c r="CF22" s="51" t="s">
        <v>389</v>
      </c>
      <c r="CG22" s="51" t="s">
        <v>389</v>
      </c>
      <c r="CH22" s="51" t="s">
        <v>390</v>
      </c>
      <c r="CI22" s="51" t="s">
        <v>389</v>
      </c>
      <c r="CJ22" s="51" t="s">
        <v>392</v>
      </c>
      <c r="CK22" s="51"/>
      <c r="CL22" s="51" t="s">
        <v>392</v>
      </c>
      <c r="CM22" s="51" t="s">
        <v>392</v>
      </c>
      <c r="CN22" s="51" t="s">
        <v>392</v>
      </c>
      <c r="CO22" s="51" t="s">
        <v>392</v>
      </c>
      <c r="CP22" s="51" t="s">
        <v>392</v>
      </c>
      <c r="CQ22" s="51" t="s">
        <v>392</v>
      </c>
      <c r="CR22" s="51" t="s">
        <v>499</v>
      </c>
      <c r="CS22" s="51" t="s">
        <v>392</v>
      </c>
      <c r="CT22" s="51"/>
      <c r="CU22" s="51"/>
      <c r="CV22" s="51"/>
      <c r="CW22" s="51"/>
      <c r="CX22" s="51" t="s">
        <v>392</v>
      </c>
      <c r="CZ22" s="102" t="str">
        <f t="shared" si="1"/>
        <v>Corrupción</v>
      </c>
      <c r="DA22" s="152" t="str">
        <f t="shared" si="2"/>
        <v>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v>
      </c>
      <c r="DB22" s="152"/>
      <c r="DC22" s="152"/>
      <c r="DD22" s="152"/>
      <c r="DE22" s="152"/>
      <c r="DF22" s="152"/>
      <c r="DG22" s="152"/>
      <c r="DH22" s="102" t="str">
        <f t="shared" si="3"/>
        <v>Alto</v>
      </c>
      <c r="DI22" s="102" t="str">
        <f t="shared" si="4"/>
        <v>Alto</v>
      </c>
      <c r="DK22" s="98" t="e">
        <f>SUM(LEN(#REF!)-LEN(SUBSTITUTE(#REF!,"- Preventivo","")))/LEN("- Preventivo")</f>
        <v>#REF!</v>
      </c>
      <c r="DL22" s="98" t="e">
        <f t="shared" si="5"/>
        <v>#REF!</v>
      </c>
      <c r="DM22" s="98" t="e">
        <f>SUM(LEN(#REF!)-LEN(SUBSTITUTE(#REF!,"- Detectivo","")))/LEN("- Detectivo")</f>
        <v>#REF!</v>
      </c>
      <c r="DN22" s="98" t="e">
        <f t="shared" si="6"/>
        <v>#REF!</v>
      </c>
      <c r="DO22" s="98" t="e">
        <f>SUM(LEN(#REF!)-LEN(SUBSTITUTE(#REF!,"- Correctivo","")))/LEN("- Correctivo")</f>
        <v>#REF!</v>
      </c>
      <c r="DP22" s="98" t="e">
        <f t="shared" si="7"/>
        <v>#REF!</v>
      </c>
      <c r="DQ22" s="98" t="e">
        <f t="shared" si="19"/>
        <v>#REF!</v>
      </c>
      <c r="DR22" s="98" t="e">
        <f t="shared" si="8"/>
        <v>#REF!</v>
      </c>
      <c r="DS22" s="98" t="e">
        <f>SUM(LEN(#REF!)-LEN(SUBSTITUTE(#REF!,"- Documentado","")))/LEN("- Documentado")</f>
        <v>#REF!</v>
      </c>
      <c r="DT22" s="98" t="e">
        <f>SUM(LEN(#REF!)-LEN(SUBSTITUTE(#REF!,"- Documentado","")))/LEN("- Documentado")</f>
        <v>#REF!</v>
      </c>
      <c r="DU22" s="98" t="e">
        <f t="shared" si="9"/>
        <v>#REF!</v>
      </c>
      <c r="DV22" s="98" t="e">
        <f>SUM(LEN(#REF!)-LEN(SUBSTITUTE(#REF!,"- Continua","")))/LEN("- Continua")</f>
        <v>#REF!</v>
      </c>
      <c r="DW22" s="98" t="e">
        <f>SUM(LEN(#REF!)-LEN(SUBSTITUTE(#REF!,"- Continua","")))/LEN("- Continua")</f>
        <v>#REF!</v>
      </c>
      <c r="DX22" s="98" t="e">
        <f t="shared" si="10"/>
        <v>#REF!</v>
      </c>
      <c r="DY22" s="98" t="e">
        <f>SUM(LEN(#REF!)-LEN(SUBSTITUTE(#REF!,"- Con registro","")))/LEN("- Con registro")</f>
        <v>#REF!</v>
      </c>
      <c r="DZ22" s="98" t="e">
        <f>SUM(LEN(#REF!)-LEN(SUBSTITUTE(#REF!,"- Con registro","")))/LEN("- Con registro")</f>
        <v>#REF!</v>
      </c>
      <c r="EA22" s="98" t="e">
        <f t="shared" si="11"/>
        <v>#REF!</v>
      </c>
      <c r="EB22" s="101" t="e">
        <f t="shared" si="20"/>
        <v>#REF!</v>
      </c>
      <c r="EC22" s="101" t="e">
        <f t="shared" si="21"/>
        <v>#REF!</v>
      </c>
      <c r="ED22" s="129" t="e">
        <f t="shared" si="22"/>
        <v>#REF!</v>
      </c>
      <c r="EE22" s="149" t="e">
        <f t="shared" si="23"/>
        <v>#REF!</v>
      </c>
      <c r="EF22" s="149"/>
      <c r="EG22" s="149"/>
      <c r="EH22" s="149"/>
      <c r="EI22" s="149"/>
      <c r="EJ22" s="149"/>
      <c r="EK22" s="149"/>
      <c r="EL22" s="149"/>
      <c r="EM22" s="149"/>
      <c r="EN22" s="149"/>
      <c r="EP22" s="115">
        <f t="shared" si="24"/>
        <v>45266</v>
      </c>
      <c r="EQ22" s="116" t="str">
        <f t="shared" si="25"/>
        <v>13 de mayo de 2024</v>
      </c>
      <c r="ER22" s="98" t="str">
        <f t="shared" si="26"/>
        <v>Riesgos</v>
      </c>
      <c r="ES22" s="98" t="str">
        <f t="shared" si="16"/>
        <v>ID_215: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v>
      </c>
      <c r="ET22" s="98" t="str">
        <f t="shared" si="17"/>
        <v>Ajuste en Identificación del riesgo
Establecimiento de controles
Evaluación de controles
Tratamiento del riesgo en el Mapa de riesgos de Fortalecimiento de la Gestión Pública</v>
      </c>
      <c r="EU22" s="98" t="str">
        <f t="shared" si="18"/>
        <v>Solicitud de cambio realizada y aprobada por la Dirección Distrital de Archivo de Bogotá a través del Aplicativo DARUMA</v>
      </c>
    </row>
    <row r="23" spans="1:151" ht="409.5" customHeight="1" x14ac:dyDescent="0.2">
      <c r="A23" s="120" t="s">
        <v>480</v>
      </c>
      <c r="B23" s="105" t="s">
        <v>481</v>
      </c>
      <c r="C23" s="105" t="s">
        <v>482</v>
      </c>
      <c r="D23" s="120" t="s">
        <v>483</v>
      </c>
      <c r="E23" s="121" t="s">
        <v>39</v>
      </c>
      <c r="F23" s="105" t="s">
        <v>514</v>
      </c>
      <c r="G23" s="121">
        <v>240</v>
      </c>
      <c r="H23" s="121" t="s">
        <v>1596</v>
      </c>
      <c r="I23" s="104" t="s">
        <v>548</v>
      </c>
      <c r="J23" s="120" t="s">
        <v>36</v>
      </c>
      <c r="K23" s="121" t="s">
        <v>365</v>
      </c>
      <c r="L23" s="105" t="s">
        <v>199</v>
      </c>
      <c r="M23" s="111" t="s">
        <v>549</v>
      </c>
      <c r="N23" s="105" t="s">
        <v>550</v>
      </c>
      <c r="O23" s="105" t="s">
        <v>551</v>
      </c>
      <c r="P23" s="105" t="s">
        <v>370</v>
      </c>
      <c r="Q23" s="105" t="s">
        <v>520</v>
      </c>
      <c r="R23" s="105" t="s">
        <v>489</v>
      </c>
      <c r="S23" s="105" t="s">
        <v>373</v>
      </c>
      <c r="T23" s="124" t="s">
        <v>374</v>
      </c>
      <c r="U23" s="122" t="s">
        <v>78</v>
      </c>
      <c r="V23" s="123">
        <v>0.8</v>
      </c>
      <c r="W23" s="122" t="s">
        <v>103</v>
      </c>
      <c r="X23" s="123">
        <v>0.6</v>
      </c>
      <c r="Y23" s="66" t="s">
        <v>409</v>
      </c>
      <c r="Z23" s="105" t="s">
        <v>552</v>
      </c>
      <c r="AA23" s="122" t="s">
        <v>144</v>
      </c>
      <c r="AB23" s="127">
        <v>4.3912253951999998E-3</v>
      </c>
      <c r="AC23" s="122" t="s">
        <v>124</v>
      </c>
      <c r="AD23" s="127">
        <v>0.25312499999999999</v>
      </c>
      <c r="AE23" s="66" t="s">
        <v>376</v>
      </c>
      <c r="AF23" s="105" t="s">
        <v>377</v>
      </c>
      <c r="AG23" s="120" t="s">
        <v>378</v>
      </c>
      <c r="AH23" s="124" t="s">
        <v>379</v>
      </c>
      <c r="AI23" s="124" t="s">
        <v>379</v>
      </c>
      <c r="AJ23" s="124" t="s">
        <v>363</v>
      </c>
      <c r="AK23" s="124" t="s">
        <v>363</v>
      </c>
      <c r="AL23" s="128" t="s">
        <v>379</v>
      </c>
      <c r="AM23" s="128" t="s">
        <v>379</v>
      </c>
      <c r="AN23" s="105" t="s">
        <v>553</v>
      </c>
      <c r="AO23" s="105" t="s">
        <v>554</v>
      </c>
      <c r="AP23" s="105" t="s">
        <v>555</v>
      </c>
      <c r="AQ23" s="106">
        <v>45266</v>
      </c>
      <c r="AR23" s="107" t="s">
        <v>556</v>
      </c>
      <c r="AS23" s="108" t="s">
        <v>557</v>
      </c>
      <c r="AT23" s="109">
        <v>45412</v>
      </c>
      <c r="AU23" s="110" t="s">
        <v>1664</v>
      </c>
      <c r="AV23" s="111"/>
      <c r="AW23" s="109"/>
      <c r="AX23" s="107"/>
      <c r="AY23" s="108"/>
      <c r="AZ23" s="109"/>
      <c r="BA23" s="110"/>
      <c r="BB23" s="111"/>
      <c r="BC23" s="109"/>
      <c r="BD23" s="107"/>
      <c r="BE23" s="108"/>
      <c r="BF23" s="109"/>
      <c r="BG23" s="110"/>
      <c r="BH23" s="111"/>
      <c r="BI23" s="109"/>
      <c r="BJ23" s="107"/>
      <c r="BK23" s="108"/>
      <c r="BL23" s="109"/>
      <c r="BM23" s="110"/>
      <c r="BN23" s="111"/>
      <c r="BO23" s="109"/>
      <c r="BP23" s="107"/>
      <c r="BQ23" s="108"/>
      <c r="BR23" s="109"/>
      <c r="BS23" s="110"/>
      <c r="BT23" s="111"/>
      <c r="BU23" s="109"/>
      <c r="BV23" s="107"/>
      <c r="BW23" s="108"/>
      <c r="BX23" s="109"/>
      <c r="BY23" s="110"/>
      <c r="BZ23" s="112"/>
      <c r="CA23" s="2">
        <f t="shared" si="0"/>
        <v>31</v>
      </c>
      <c r="CB23" s="51" t="s">
        <v>496</v>
      </c>
      <c r="CC23" s="51" t="s">
        <v>497</v>
      </c>
      <c r="CD23" s="51" t="s">
        <v>498</v>
      </c>
      <c r="CE23" s="51" t="s">
        <v>392</v>
      </c>
      <c r="CF23" s="51" t="s">
        <v>389</v>
      </c>
      <c r="CG23" s="51" t="s">
        <v>389</v>
      </c>
      <c r="CH23" s="51" t="s">
        <v>390</v>
      </c>
      <c r="CI23" s="51" t="s">
        <v>389</v>
      </c>
      <c r="CJ23" s="51" t="s">
        <v>392</v>
      </c>
      <c r="CK23" s="51"/>
      <c r="CL23" s="51" t="s">
        <v>392</v>
      </c>
      <c r="CM23" s="51" t="s">
        <v>417</v>
      </c>
      <c r="CN23" s="51" t="s">
        <v>392</v>
      </c>
      <c r="CO23" s="51" t="s">
        <v>392</v>
      </c>
      <c r="CP23" s="51" t="s">
        <v>392</v>
      </c>
      <c r="CQ23" s="51" t="s">
        <v>392</v>
      </c>
      <c r="CR23" s="51" t="s">
        <v>533</v>
      </c>
      <c r="CS23" s="51" t="s">
        <v>392</v>
      </c>
      <c r="CT23" s="51" t="s">
        <v>392</v>
      </c>
      <c r="CU23" s="51" t="s">
        <v>392</v>
      </c>
      <c r="CV23" s="51" t="s">
        <v>392</v>
      </c>
      <c r="CW23" s="51" t="s">
        <v>392</v>
      </c>
      <c r="CX23" s="51" t="s">
        <v>392</v>
      </c>
      <c r="CZ23" s="102" t="str">
        <f t="shared" si="1"/>
        <v>Gestión de procesos</v>
      </c>
      <c r="DA23" s="152" t="str">
        <f t="shared" si="2"/>
        <v>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v>
      </c>
      <c r="DB23" s="152"/>
      <c r="DC23" s="152"/>
      <c r="DD23" s="152"/>
      <c r="DE23" s="152"/>
      <c r="DF23" s="152"/>
      <c r="DG23" s="152"/>
      <c r="DH23" s="102" t="str">
        <f t="shared" si="3"/>
        <v>Alto</v>
      </c>
      <c r="DI23" s="102" t="str">
        <f t="shared" si="4"/>
        <v>Bajo</v>
      </c>
      <c r="DK23" s="98" t="e">
        <f>SUM(LEN(#REF!)-LEN(SUBSTITUTE(#REF!,"- Preventivo","")))/LEN("- Preventivo")</f>
        <v>#REF!</v>
      </c>
      <c r="DL23" s="98" t="e">
        <f t="shared" si="5"/>
        <v>#REF!</v>
      </c>
      <c r="DM23" s="98" t="e">
        <f>SUM(LEN(#REF!)-LEN(SUBSTITUTE(#REF!,"- Detectivo","")))/LEN("- Detectivo")</f>
        <v>#REF!</v>
      </c>
      <c r="DN23" s="98" t="e">
        <f t="shared" si="6"/>
        <v>#REF!</v>
      </c>
      <c r="DO23" s="98" t="e">
        <f>SUM(LEN(#REF!)-LEN(SUBSTITUTE(#REF!,"- Correctivo","")))/LEN("- Correctivo")</f>
        <v>#REF!</v>
      </c>
      <c r="DP23" s="98" t="e">
        <f t="shared" si="7"/>
        <v>#REF!</v>
      </c>
      <c r="DQ23" s="98" t="e">
        <f t="shared" si="19"/>
        <v>#REF!</v>
      </c>
      <c r="DR23" s="98" t="e">
        <f t="shared" si="8"/>
        <v>#REF!</v>
      </c>
      <c r="DS23" s="98" t="e">
        <f>SUM(LEN(#REF!)-LEN(SUBSTITUTE(#REF!,"- Documentado","")))/LEN("- Documentado")</f>
        <v>#REF!</v>
      </c>
      <c r="DT23" s="98" t="e">
        <f>SUM(LEN(#REF!)-LEN(SUBSTITUTE(#REF!,"- Documentado","")))/LEN("- Documentado")</f>
        <v>#REF!</v>
      </c>
      <c r="DU23" s="98" t="e">
        <f t="shared" si="9"/>
        <v>#REF!</v>
      </c>
      <c r="DV23" s="98" t="e">
        <f>SUM(LEN(#REF!)-LEN(SUBSTITUTE(#REF!,"- Continua","")))/LEN("- Continua")</f>
        <v>#REF!</v>
      </c>
      <c r="DW23" s="98" t="e">
        <f>SUM(LEN(#REF!)-LEN(SUBSTITUTE(#REF!,"- Continua","")))/LEN("- Continua")</f>
        <v>#REF!</v>
      </c>
      <c r="DX23" s="98" t="e">
        <f t="shared" si="10"/>
        <v>#REF!</v>
      </c>
      <c r="DY23" s="98" t="e">
        <f>SUM(LEN(#REF!)-LEN(SUBSTITUTE(#REF!,"- Con registro","")))/LEN("- Con registro")</f>
        <v>#REF!</v>
      </c>
      <c r="DZ23" s="98" t="e">
        <f>SUM(LEN(#REF!)-LEN(SUBSTITUTE(#REF!,"- Con registro","")))/LEN("- Con registro")</f>
        <v>#REF!</v>
      </c>
      <c r="EA23" s="98" t="e">
        <f t="shared" si="11"/>
        <v>#REF!</v>
      </c>
      <c r="EB23" s="101" t="e">
        <f t="shared" si="20"/>
        <v>#REF!</v>
      </c>
      <c r="EC23" s="101" t="e">
        <f t="shared" si="21"/>
        <v>#REF!</v>
      </c>
      <c r="ED23" s="129" t="e">
        <f t="shared" si="22"/>
        <v>#REF!</v>
      </c>
      <c r="EE23" s="149" t="e">
        <f t="shared" si="23"/>
        <v>#REF!</v>
      </c>
      <c r="EF23" s="149"/>
      <c r="EG23" s="149"/>
      <c r="EH23" s="149"/>
      <c r="EI23" s="149"/>
      <c r="EJ23" s="149"/>
      <c r="EK23" s="149"/>
      <c r="EL23" s="149"/>
      <c r="EM23" s="149"/>
      <c r="EN23" s="149"/>
      <c r="EP23" s="115">
        <f t="shared" si="24"/>
        <v>45266</v>
      </c>
      <c r="EQ23" s="116" t="str">
        <f t="shared" si="25"/>
        <v>13 de mayo de 2024</v>
      </c>
      <c r="ER23" s="98" t="str">
        <f t="shared" si="26"/>
        <v>Riesgos</v>
      </c>
      <c r="ES23" s="98" t="str">
        <f t="shared" si="16"/>
        <v>ID_240: Posibilidad de afectación reputacional por quejas, reclamos e insatisfacción de los usuarios internos y externos por la no disponibilidad e integridad de los documentos de valor patrimonial, debido a errores (fallas o deficiencias) en la gestión de ingreso, organización, descripción, catalogación, conservación, restauración, reprografía, servicio de consulta y solicitudes internas de documentos históricos del patrimonio documental del Distrito Capital</v>
      </c>
      <c r="ET23" s="98" t="str">
        <f t="shared" si="17"/>
        <v>Ajuste en Identificación del riesgo
Análisis antes de controles
Establecimiento de controles
 en el Mapa de riesgos de Fortalecimiento de la Gestión Pública</v>
      </c>
      <c r="EU23" s="98" t="str">
        <f t="shared" si="18"/>
        <v>Solicitud de cambio realizada y aprobada por la Dirección Distrital de Archivo de Bogotá a través del Aplicativo DARUMA</v>
      </c>
    </row>
    <row r="24" spans="1:151" ht="399.95" customHeight="1" x14ac:dyDescent="0.2">
      <c r="A24" s="120" t="s">
        <v>480</v>
      </c>
      <c r="B24" s="105" t="s">
        <v>481</v>
      </c>
      <c r="C24" s="105" t="s">
        <v>482</v>
      </c>
      <c r="D24" s="120" t="s">
        <v>483</v>
      </c>
      <c r="E24" s="121" t="s">
        <v>39</v>
      </c>
      <c r="F24" s="105" t="s">
        <v>558</v>
      </c>
      <c r="G24" s="121">
        <v>241</v>
      </c>
      <c r="H24" s="121" t="s">
        <v>1597</v>
      </c>
      <c r="I24" s="104" t="s">
        <v>559</v>
      </c>
      <c r="J24" s="120" t="s">
        <v>36</v>
      </c>
      <c r="K24" s="121" t="s">
        <v>365</v>
      </c>
      <c r="L24" s="125" t="s">
        <v>199</v>
      </c>
      <c r="M24" s="111" t="s">
        <v>560</v>
      </c>
      <c r="N24" s="105" t="s">
        <v>561</v>
      </c>
      <c r="O24" s="105" t="s">
        <v>562</v>
      </c>
      <c r="P24" s="105" t="s">
        <v>370</v>
      </c>
      <c r="Q24" s="105" t="s">
        <v>563</v>
      </c>
      <c r="R24" s="105" t="s">
        <v>564</v>
      </c>
      <c r="S24" s="105" t="s">
        <v>373</v>
      </c>
      <c r="T24" s="105" t="s">
        <v>374</v>
      </c>
      <c r="U24" s="122" t="s">
        <v>102</v>
      </c>
      <c r="V24" s="123">
        <v>0.6</v>
      </c>
      <c r="W24" s="122" t="s">
        <v>124</v>
      </c>
      <c r="X24" s="123">
        <v>0.4</v>
      </c>
      <c r="Y24" s="66" t="s">
        <v>86</v>
      </c>
      <c r="Z24" s="105" t="s">
        <v>565</v>
      </c>
      <c r="AA24" s="122" t="s">
        <v>144</v>
      </c>
      <c r="AB24" s="127">
        <v>0.1512</v>
      </c>
      <c r="AC24" s="122" t="s">
        <v>124</v>
      </c>
      <c r="AD24" s="127">
        <v>0.22500000000000003</v>
      </c>
      <c r="AE24" s="66" t="s">
        <v>376</v>
      </c>
      <c r="AF24" s="105" t="s">
        <v>566</v>
      </c>
      <c r="AG24" s="120" t="s">
        <v>378</v>
      </c>
      <c r="AH24" s="105" t="s">
        <v>379</v>
      </c>
      <c r="AI24" s="105" t="s">
        <v>379</v>
      </c>
      <c r="AJ24" s="105" t="s">
        <v>363</v>
      </c>
      <c r="AK24" s="105" t="s">
        <v>363</v>
      </c>
      <c r="AL24" s="105" t="s">
        <v>379</v>
      </c>
      <c r="AM24" s="105" t="s">
        <v>379</v>
      </c>
      <c r="AN24" s="105" t="s">
        <v>567</v>
      </c>
      <c r="AO24" s="105" t="s">
        <v>568</v>
      </c>
      <c r="AP24" s="105" t="s">
        <v>569</v>
      </c>
      <c r="AQ24" s="106">
        <v>45266</v>
      </c>
      <c r="AR24" s="107" t="s">
        <v>570</v>
      </c>
      <c r="AS24" s="108" t="s">
        <v>571</v>
      </c>
      <c r="AT24" s="109"/>
      <c r="AU24" s="110"/>
      <c r="AV24" s="111"/>
      <c r="AW24" s="109"/>
      <c r="AX24" s="107"/>
      <c r="AY24" s="108"/>
      <c r="AZ24" s="109"/>
      <c r="BA24" s="110"/>
      <c r="BB24" s="111"/>
      <c r="BC24" s="109"/>
      <c r="BD24" s="107"/>
      <c r="BE24" s="108"/>
      <c r="BF24" s="109"/>
      <c r="BG24" s="110"/>
      <c r="BH24" s="111"/>
      <c r="BI24" s="109"/>
      <c r="BJ24" s="107"/>
      <c r="BK24" s="108"/>
      <c r="BL24" s="109"/>
      <c r="BM24" s="110"/>
      <c r="BN24" s="111"/>
      <c r="BO24" s="109"/>
      <c r="BP24" s="107"/>
      <c r="BQ24" s="108"/>
      <c r="BR24" s="109"/>
      <c r="BS24" s="110"/>
      <c r="BT24" s="111"/>
      <c r="BU24" s="109"/>
      <c r="BV24" s="107"/>
      <c r="BW24" s="108"/>
      <c r="BX24" s="109"/>
      <c r="BY24" s="110"/>
      <c r="BZ24" s="112"/>
      <c r="CA24" s="2">
        <f t="shared" si="0"/>
        <v>33</v>
      </c>
      <c r="CB24" s="51" t="s">
        <v>572</v>
      </c>
      <c r="CC24" s="51" t="s">
        <v>573</v>
      </c>
      <c r="CD24" s="51" t="s">
        <v>498</v>
      </c>
      <c r="CE24" s="51" t="s">
        <v>388</v>
      </c>
      <c r="CF24" s="51" t="s">
        <v>389</v>
      </c>
      <c r="CG24" s="51" t="s">
        <v>389</v>
      </c>
      <c r="CH24" s="51" t="s">
        <v>390</v>
      </c>
      <c r="CI24" s="51" t="s">
        <v>389</v>
      </c>
      <c r="CJ24" s="51" t="s">
        <v>392</v>
      </c>
      <c r="CK24" s="51"/>
      <c r="CL24" s="51" t="s">
        <v>392</v>
      </c>
      <c r="CM24" s="51" t="s">
        <v>392</v>
      </c>
      <c r="CN24" s="51" t="s">
        <v>392</v>
      </c>
      <c r="CO24" s="51" t="s">
        <v>392</v>
      </c>
      <c r="CP24" s="51" t="s">
        <v>392</v>
      </c>
      <c r="CQ24" s="51" t="s">
        <v>392</v>
      </c>
      <c r="CR24" s="51" t="s">
        <v>499</v>
      </c>
      <c r="CS24" s="51" t="s">
        <v>392</v>
      </c>
      <c r="CT24" s="51" t="s">
        <v>392</v>
      </c>
      <c r="CU24" s="51" t="s">
        <v>392</v>
      </c>
      <c r="CV24" s="51" t="s">
        <v>392</v>
      </c>
      <c r="CW24" s="51" t="s">
        <v>392</v>
      </c>
      <c r="CX24" s="51" t="s">
        <v>392</v>
      </c>
      <c r="CZ24" s="102" t="str">
        <f t="shared" si="1"/>
        <v>Gestión de procesos</v>
      </c>
      <c r="DA24" s="152" t="str">
        <f t="shared" si="2"/>
        <v>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v>
      </c>
      <c r="DB24" s="152"/>
      <c r="DC24" s="152"/>
      <c r="DD24" s="152"/>
      <c r="DE24" s="152"/>
      <c r="DF24" s="152"/>
      <c r="DG24" s="152"/>
      <c r="DH24" s="102" t="str">
        <f t="shared" si="3"/>
        <v>Moderado</v>
      </c>
      <c r="DI24" s="102" t="str">
        <f t="shared" si="4"/>
        <v>Bajo</v>
      </c>
      <c r="DK24" s="98" t="e">
        <f>SUM(LEN(#REF!)-LEN(SUBSTITUTE(#REF!,"- Preventivo","")))/LEN("- Preventivo")</f>
        <v>#REF!</v>
      </c>
      <c r="DL24" s="98" t="e">
        <f t="shared" si="5"/>
        <v>#REF!</v>
      </c>
      <c r="DM24" s="98" t="e">
        <f>SUM(LEN(#REF!)-LEN(SUBSTITUTE(#REF!,"- Detectivo","")))/LEN("- Detectivo")</f>
        <v>#REF!</v>
      </c>
      <c r="DN24" s="98" t="e">
        <f t="shared" si="6"/>
        <v>#REF!</v>
      </c>
      <c r="DO24" s="98" t="e">
        <f>SUM(LEN(#REF!)-LEN(SUBSTITUTE(#REF!,"- Correctivo","")))/LEN("- Correctivo")</f>
        <v>#REF!</v>
      </c>
      <c r="DP24" s="98" t="e">
        <f t="shared" si="7"/>
        <v>#REF!</v>
      </c>
      <c r="DQ24" s="98" t="e">
        <f t="shared" si="19"/>
        <v>#REF!</v>
      </c>
      <c r="DR24" s="98" t="e">
        <f t="shared" si="8"/>
        <v>#REF!</v>
      </c>
      <c r="DS24" s="98" t="e">
        <f>SUM(LEN(#REF!)-LEN(SUBSTITUTE(#REF!,"- Documentado","")))/LEN("- Documentado")</f>
        <v>#REF!</v>
      </c>
      <c r="DT24" s="98" t="e">
        <f>SUM(LEN(#REF!)-LEN(SUBSTITUTE(#REF!,"- Documentado","")))/LEN("- Documentado")</f>
        <v>#REF!</v>
      </c>
      <c r="DU24" s="98" t="e">
        <f t="shared" si="9"/>
        <v>#REF!</v>
      </c>
      <c r="DV24" s="98" t="e">
        <f>SUM(LEN(#REF!)-LEN(SUBSTITUTE(#REF!,"- Continua","")))/LEN("- Continua")</f>
        <v>#REF!</v>
      </c>
      <c r="DW24" s="98" t="e">
        <f>SUM(LEN(#REF!)-LEN(SUBSTITUTE(#REF!,"- Continua","")))/LEN("- Continua")</f>
        <v>#REF!</v>
      </c>
      <c r="DX24" s="98" t="e">
        <f t="shared" si="10"/>
        <v>#REF!</v>
      </c>
      <c r="DY24" s="98" t="e">
        <f>SUM(LEN(#REF!)-LEN(SUBSTITUTE(#REF!,"- Con registro","")))/LEN("- Con registro")</f>
        <v>#REF!</v>
      </c>
      <c r="DZ24" s="98" t="e">
        <f>SUM(LEN(#REF!)-LEN(SUBSTITUTE(#REF!,"- Con registro","")))/LEN("- Con registro")</f>
        <v>#REF!</v>
      </c>
      <c r="EA24" s="98" t="e">
        <f t="shared" si="11"/>
        <v>#REF!</v>
      </c>
      <c r="EB24" s="101" t="e">
        <f t="shared" si="20"/>
        <v>#REF!</v>
      </c>
      <c r="EC24" s="101" t="e">
        <f t="shared" si="21"/>
        <v>#REF!</v>
      </c>
      <c r="ED24" s="129" t="e">
        <f t="shared" si="22"/>
        <v>#REF!</v>
      </c>
      <c r="EE24" s="149" t="e">
        <f t="shared" si="23"/>
        <v>#REF!</v>
      </c>
      <c r="EF24" s="149"/>
      <c r="EG24" s="149"/>
      <c r="EH24" s="149"/>
      <c r="EI24" s="149"/>
      <c r="EJ24" s="149"/>
      <c r="EK24" s="149"/>
      <c r="EL24" s="149"/>
      <c r="EM24" s="149"/>
      <c r="EN24" s="149"/>
      <c r="EP24" s="115">
        <f t="shared" si="24"/>
        <v>45266</v>
      </c>
      <c r="EQ24" s="116" t="str">
        <f t="shared" si="25"/>
        <v>13 de mayo de 2024</v>
      </c>
      <c r="ER24" s="98" t="str">
        <f t="shared" si="26"/>
        <v>Riesgos</v>
      </c>
      <c r="ES24" s="98" t="str">
        <f t="shared" si="16"/>
        <v>ID_241: Posibilidad de afectación reputacional por quejas, reclamos e insatisfacción por parte de los usuarios externos, debido a incumplimiento de compromisos en la prestación del servicio de visitas guiadas en el Archivo de Bogotá frente a la programación confirmada a los solicitantes</v>
      </c>
      <c r="ET24" s="98" t="str">
        <f t="shared" si="17"/>
        <v>Ajuste en Identificación del riesgo
 en el Mapa de riesgos de Fortalecimiento de la Gestión Pública</v>
      </c>
      <c r="EU24" s="98" t="str">
        <f t="shared" si="18"/>
        <v>Solicitud de cambio realizada y aprobada por la Dirección Distrital de Archivo de Bogotá a través del Aplicativo DARUMA</v>
      </c>
    </row>
    <row r="25" spans="1:151" ht="399.95" customHeight="1" x14ac:dyDescent="0.2">
      <c r="A25" s="120" t="s">
        <v>480</v>
      </c>
      <c r="B25" s="105" t="s">
        <v>481</v>
      </c>
      <c r="C25" s="105" t="s">
        <v>482</v>
      </c>
      <c r="D25" s="120" t="s">
        <v>483</v>
      </c>
      <c r="E25" s="121" t="s">
        <v>39</v>
      </c>
      <c r="F25" s="105" t="s">
        <v>574</v>
      </c>
      <c r="G25" s="121">
        <v>242</v>
      </c>
      <c r="H25" s="121" t="s">
        <v>1598</v>
      </c>
      <c r="I25" s="104" t="s">
        <v>575</v>
      </c>
      <c r="J25" s="120" t="s">
        <v>36</v>
      </c>
      <c r="K25" s="121" t="s">
        <v>365</v>
      </c>
      <c r="L25" s="105" t="s">
        <v>199</v>
      </c>
      <c r="M25" s="111" t="s">
        <v>576</v>
      </c>
      <c r="N25" s="105" t="s">
        <v>577</v>
      </c>
      <c r="O25" s="105" t="s">
        <v>578</v>
      </c>
      <c r="P25" s="105" t="s">
        <v>370</v>
      </c>
      <c r="Q25" s="105" t="s">
        <v>579</v>
      </c>
      <c r="R25" s="105" t="s">
        <v>489</v>
      </c>
      <c r="S25" s="105" t="s">
        <v>373</v>
      </c>
      <c r="T25" s="105" t="s">
        <v>374</v>
      </c>
      <c r="U25" s="122" t="s">
        <v>102</v>
      </c>
      <c r="V25" s="123">
        <v>0.6</v>
      </c>
      <c r="W25" s="122" t="s">
        <v>124</v>
      </c>
      <c r="X25" s="123">
        <v>0.4</v>
      </c>
      <c r="Y25" s="66" t="s">
        <v>86</v>
      </c>
      <c r="Z25" s="105" t="s">
        <v>580</v>
      </c>
      <c r="AA25" s="122" t="s">
        <v>144</v>
      </c>
      <c r="AB25" s="127">
        <v>8.2994159969279992E-4</v>
      </c>
      <c r="AC25" s="122" t="s">
        <v>124</v>
      </c>
      <c r="AD25" s="127">
        <v>0.22500000000000003</v>
      </c>
      <c r="AE25" s="66" t="s">
        <v>376</v>
      </c>
      <c r="AF25" s="105" t="s">
        <v>566</v>
      </c>
      <c r="AG25" s="120" t="s">
        <v>378</v>
      </c>
      <c r="AH25" s="105" t="s">
        <v>379</v>
      </c>
      <c r="AI25" s="105" t="s">
        <v>379</v>
      </c>
      <c r="AJ25" s="105" t="s">
        <v>363</v>
      </c>
      <c r="AK25" s="105" t="s">
        <v>363</v>
      </c>
      <c r="AL25" s="105" t="s">
        <v>379</v>
      </c>
      <c r="AM25" s="105" t="s">
        <v>379</v>
      </c>
      <c r="AN25" s="105" t="s">
        <v>581</v>
      </c>
      <c r="AO25" s="105" t="s">
        <v>582</v>
      </c>
      <c r="AP25" s="105" t="s">
        <v>583</v>
      </c>
      <c r="AQ25" s="106">
        <v>45266</v>
      </c>
      <c r="AR25" s="107" t="s">
        <v>556</v>
      </c>
      <c r="AS25" s="108" t="s">
        <v>584</v>
      </c>
      <c r="AT25" s="109">
        <v>45412</v>
      </c>
      <c r="AU25" s="110" t="s">
        <v>1665</v>
      </c>
      <c r="AV25" s="111"/>
      <c r="AW25" s="109"/>
      <c r="AX25" s="107"/>
      <c r="AY25" s="108"/>
      <c r="AZ25" s="109"/>
      <c r="BA25" s="110"/>
      <c r="BB25" s="111"/>
      <c r="BC25" s="109"/>
      <c r="BD25" s="107"/>
      <c r="BE25" s="108"/>
      <c r="BF25" s="109"/>
      <c r="BG25" s="110"/>
      <c r="BH25" s="111"/>
      <c r="BI25" s="109"/>
      <c r="BJ25" s="107"/>
      <c r="BK25" s="108"/>
      <c r="BL25" s="109"/>
      <c r="BM25" s="110"/>
      <c r="BN25" s="111"/>
      <c r="BO25" s="109"/>
      <c r="BP25" s="107"/>
      <c r="BQ25" s="108"/>
      <c r="BR25" s="109"/>
      <c r="BS25" s="110"/>
      <c r="BT25" s="111"/>
      <c r="BU25" s="109"/>
      <c r="BV25" s="107"/>
      <c r="BW25" s="108"/>
      <c r="BX25" s="109"/>
      <c r="BY25" s="110"/>
      <c r="BZ25" s="112"/>
      <c r="CA25" s="2">
        <f t="shared" si="0"/>
        <v>31</v>
      </c>
      <c r="CB25" s="51" t="s">
        <v>572</v>
      </c>
      <c r="CC25" s="51" t="s">
        <v>573</v>
      </c>
      <c r="CD25" s="51" t="s">
        <v>498</v>
      </c>
      <c r="CE25" s="51" t="s">
        <v>388</v>
      </c>
      <c r="CF25" s="51" t="s">
        <v>389</v>
      </c>
      <c r="CG25" s="51" t="s">
        <v>389</v>
      </c>
      <c r="CH25" s="51" t="s">
        <v>390</v>
      </c>
      <c r="CI25" s="51" t="s">
        <v>389</v>
      </c>
      <c r="CJ25" s="51" t="s">
        <v>392</v>
      </c>
      <c r="CK25" s="51"/>
      <c r="CL25" s="51" t="s">
        <v>392</v>
      </c>
      <c r="CM25" s="51" t="s">
        <v>392</v>
      </c>
      <c r="CN25" s="51" t="s">
        <v>392</v>
      </c>
      <c r="CO25" s="51" t="s">
        <v>392</v>
      </c>
      <c r="CP25" s="51" t="s">
        <v>392</v>
      </c>
      <c r="CQ25" s="51" t="s">
        <v>392</v>
      </c>
      <c r="CR25" s="51" t="s">
        <v>499</v>
      </c>
      <c r="CS25" s="51" t="s">
        <v>392</v>
      </c>
      <c r="CT25" s="51" t="s">
        <v>392</v>
      </c>
      <c r="CU25" s="51" t="s">
        <v>392</v>
      </c>
      <c r="CV25" s="51" t="s">
        <v>392</v>
      </c>
      <c r="CW25" s="51" t="s">
        <v>392</v>
      </c>
      <c r="CX25" s="51" t="s">
        <v>392</v>
      </c>
      <c r="CZ25" s="102" t="str">
        <f t="shared" si="1"/>
        <v>Gestión de procesos</v>
      </c>
      <c r="DA25" s="152" t="str">
        <f t="shared" si="2"/>
        <v>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v>
      </c>
      <c r="DB25" s="152"/>
      <c r="DC25" s="152"/>
      <c r="DD25" s="152"/>
      <c r="DE25" s="152"/>
      <c r="DF25" s="152"/>
      <c r="DG25" s="152"/>
      <c r="DH25" s="102" t="str">
        <f t="shared" si="3"/>
        <v>Moderado</v>
      </c>
      <c r="DI25" s="102" t="str">
        <f t="shared" si="4"/>
        <v>Bajo</v>
      </c>
      <c r="DK25" s="98" t="e">
        <f>SUM(LEN(#REF!)-LEN(SUBSTITUTE(#REF!,"- Preventivo","")))/LEN("- Preventivo")</f>
        <v>#REF!</v>
      </c>
      <c r="DL25" s="98" t="e">
        <f t="shared" si="5"/>
        <v>#REF!</v>
      </c>
      <c r="DM25" s="98" t="e">
        <f>SUM(LEN(#REF!)-LEN(SUBSTITUTE(#REF!,"- Detectivo","")))/LEN("- Detectivo")</f>
        <v>#REF!</v>
      </c>
      <c r="DN25" s="98" t="e">
        <f t="shared" si="6"/>
        <v>#REF!</v>
      </c>
      <c r="DO25" s="98" t="e">
        <f>SUM(LEN(#REF!)-LEN(SUBSTITUTE(#REF!,"- Correctivo","")))/LEN("- Correctivo")</f>
        <v>#REF!</v>
      </c>
      <c r="DP25" s="98" t="e">
        <f t="shared" si="7"/>
        <v>#REF!</v>
      </c>
      <c r="DQ25" s="98" t="e">
        <f t="shared" si="19"/>
        <v>#REF!</v>
      </c>
      <c r="DR25" s="98" t="e">
        <f t="shared" si="8"/>
        <v>#REF!</v>
      </c>
      <c r="DS25" s="98" t="e">
        <f>SUM(LEN(#REF!)-LEN(SUBSTITUTE(#REF!,"- Documentado","")))/LEN("- Documentado")</f>
        <v>#REF!</v>
      </c>
      <c r="DT25" s="98" t="e">
        <f>SUM(LEN(#REF!)-LEN(SUBSTITUTE(#REF!,"- Documentado","")))/LEN("- Documentado")</f>
        <v>#REF!</v>
      </c>
      <c r="DU25" s="98" t="e">
        <f t="shared" si="9"/>
        <v>#REF!</v>
      </c>
      <c r="DV25" s="98" t="e">
        <f>SUM(LEN(#REF!)-LEN(SUBSTITUTE(#REF!,"- Continua","")))/LEN("- Continua")</f>
        <v>#REF!</v>
      </c>
      <c r="DW25" s="98" t="e">
        <f>SUM(LEN(#REF!)-LEN(SUBSTITUTE(#REF!,"- Continua","")))/LEN("- Continua")</f>
        <v>#REF!</v>
      </c>
      <c r="DX25" s="98" t="e">
        <f t="shared" si="10"/>
        <v>#REF!</v>
      </c>
      <c r="DY25" s="98" t="e">
        <f>SUM(LEN(#REF!)-LEN(SUBSTITUTE(#REF!,"- Con registro","")))/LEN("- Con registro")</f>
        <v>#REF!</v>
      </c>
      <c r="DZ25" s="98" t="e">
        <f>SUM(LEN(#REF!)-LEN(SUBSTITUTE(#REF!,"- Con registro","")))/LEN("- Con registro")</f>
        <v>#REF!</v>
      </c>
      <c r="EA25" s="98" t="e">
        <f t="shared" si="11"/>
        <v>#REF!</v>
      </c>
      <c r="EB25" s="101" t="e">
        <f t="shared" si="20"/>
        <v>#REF!</v>
      </c>
      <c r="EC25" s="101" t="e">
        <f t="shared" si="21"/>
        <v>#REF!</v>
      </c>
      <c r="ED25" s="129" t="e">
        <f t="shared" si="22"/>
        <v>#REF!</v>
      </c>
      <c r="EE25" s="149" t="e">
        <f t="shared" si="23"/>
        <v>#REF!</v>
      </c>
      <c r="EF25" s="149"/>
      <c r="EG25" s="149"/>
      <c r="EH25" s="149"/>
      <c r="EI25" s="149"/>
      <c r="EJ25" s="149"/>
      <c r="EK25" s="149"/>
      <c r="EL25" s="149"/>
      <c r="EM25" s="149"/>
      <c r="EN25" s="149"/>
      <c r="EP25" s="115">
        <f t="shared" si="24"/>
        <v>45266</v>
      </c>
      <c r="EQ25" s="116" t="str">
        <f t="shared" si="25"/>
        <v>13 de mayo de 2024</v>
      </c>
      <c r="ER25" s="98" t="str">
        <f t="shared" si="26"/>
        <v>Riesgos</v>
      </c>
      <c r="ES25" s="98" t="str">
        <f t="shared" si="16"/>
        <v>ID_242: Posibilidad de afectación reputacional por quejas, reclamos e insatisfacción por parte de las entidades, organismos del orden distrital y entidades privadas que cumplen funciones públicas, debido a errores (fallas o deficiencias) en las orientaciones técnicas y seguimiento al cumplimiento de la función archivística</v>
      </c>
      <c r="ET25" s="98" t="str">
        <f t="shared" si="17"/>
        <v>Ajuste en Identificación del riesgo
Análisis antes de controles
Establecimiento de controles
 en el Mapa de riesgos de Fortalecimiento de la Gestión Pública</v>
      </c>
      <c r="EU25" s="98" t="str">
        <f t="shared" si="18"/>
        <v>Solicitud de cambio realizada y aprobada por la Dirección Distrital de Archivo de Bogotá a través del Aplicativo DARUMA</v>
      </c>
    </row>
    <row r="26" spans="1:151" ht="399.95" customHeight="1" x14ac:dyDescent="0.2">
      <c r="A26" s="120" t="s">
        <v>480</v>
      </c>
      <c r="B26" s="105" t="s">
        <v>481</v>
      </c>
      <c r="C26" s="105" t="s">
        <v>482</v>
      </c>
      <c r="D26" s="120" t="s">
        <v>483</v>
      </c>
      <c r="E26" s="121" t="s">
        <v>39</v>
      </c>
      <c r="F26" s="105" t="s">
        <v>585</v>
      </c>
      <c r="G26" s="121">
        <v>243</v>
      </c>
      <c r="H26" s="121" t="s">
        <v>1599</v>
      </c>
      <c r="I26" s="104" t="s">
        <v>586</v>
      </c>
      <c r="J26" s="120" t="s">
        <v>36</v>
      </c>
      <c r="K26" s="121" t="s">
        <v>365</v>
      </c>
      <c r="L26" s="125" t="s">
        <v>171</v>
      </c>
      <c r="M26" s="111" t="s">
        <v>587</v>
      </c>
      <c r="N26" s="105" t="s">
        <v>588</v>
      </c>
      <c r="O26" s="105" t="s">
        <v>589</v>
      </c>
      <c r="P26" s="105" t="s">
        <v>370</v>
      </c>
      <c r="Q26" s="105" t="s">
        <v>590</v>
      </c>
      <c r="R26" s="105" t="s">
        <v>489</v>
      </c>
      <c r="S26" s="105" t="s">
        <v>373</v>
      </c>
      <c r="T26" s="105" t="s">
        <v>374</v>
      </c>
      <c r="U26" s="122" t="s">
        <v>102</v>
      </c>
      <c r="V26" s="123">
        <v>0.6</v>
      </c>
      <c r="W26" s="122" t="s">
        <v>124</v>
      </c>
      <c r="X26" s="123">
        <v>0.4</v>
      </c>
      <c r="Y26" s="66" t="s">
        <v>86</v>
      </c>
      <c r="Z26" s="105" t="s">
        <v>591</v>
      </c>
      <c r="AA26" s="122" t="s">
        <v>144</v>
      </c>
      <c r="AB26" s="127">
        <v>0.12348000000000001</v>
      </c>
      <c r="AC26" s="122" t="s">
        <v>145</v>
      </c>
      <c r="AD26" s="127">
        <v>0.16875000000000001</v>
      </c>
      <c r="AE26" s="66" t="s">
        <v>376</v>
      </c>
      <c r="AF26" s="105" t="s">
        <v>592</v>
      </c>
      <c r="AG26" s="120" t="s">
        <v>378</v>
      </c>
      <c r="AH26" s="105" t="s">
        <v>379</v>
      </c>
      <c r="AI26" s="105" t="s">
        <v>379</v>
      </c>
      <c r="AJ26" s="105" t="s">
        <v>363</v>
      </c>
      <c r="AK26" s="105" t="s">
        <v>363</v>
      </c>
      <c r="AL26" s="105" t="s">
        <v>379</v>
      </c>
      <c r="AM26" s="105" t="s">
        <v>379</v>
      </c>
      <c r="AN26" s="105" t="s">
        <v>593</v>
      </c>
      <c r="AO26" s="105" t="s">
        <v>594</v>
      </c>
      <c r="AP26" s="105" t="s">
        <v>595</v>
      </c>
      <c r="AQ26" s="106">
        <v>45266</v>
      </c>
      <c r="AR26" s="107" t="s">
        <v>570</v>
      </c>
      <c r="AS26" s="108" t="s">
        <v>596</v>
      </c>
      <c r="AT26" s="109"/>
      <c r="AU26" s="110"/>
      <c r="AV26" s="111"/>
      <c r="AW26" s="109"/>
      <c r="AX26" s="107"/>
      <c r="AY26" s="108"/>
      <c r="AZ26" s="109"/>
      <c r="BA26" s="110"/>
      <c r="BB26" s="111"/>
      <c r="BC26" s="109"/>
      <c r="BD26" s="107"/>
      <c r="BE26" s="108"/>
      <c r="BF26" s="109"/>
      <c r="BG26" s="110"/>
      <c r="BH26" s="111"/>
      <c r="BI26" s="109"/>
      <c r="BJ26" s="107"/>
      <c r="BK26" s="108"/>
      <c r="BL26" s="109"/>
      <c r="BM26" s="110"/>
      <c r="BN26" s="111"/>
      <c r="BO26" s="109"/>
      <c r="BP26" s="107"/>
      <c r="BQ26" s="108"/>
      <c r="BR26" s="109"/>
      <c r="BS26" s="110"/>
      <c r="BT26" s="111"/>
      <c r="BU26" s="109"/>
      <c r="BV26" s="107"/>
      <c r="BW26" s="108"/>
      <c r="BX26" s="109"/>
      <c r="BY26" s="110"/>
      <c r="BZ26" s="112"/>
      <c r="CA26" s="2">
        <f t="shared" si="0"/>
        <v>33</v>
      </c>
      <c r="CB26" s="51" t="s">
        <v>597</v>
      </c>
      <c r="CC26" s="51" t="s">
        <v>598</v>
      </c>
      <c r="CD26" s="51" t="s">
        <v>498</v>
      </c>
      <c r="CE26" s="51" t="s">
        <v>388</v>
      </c>
      <c r="CF26" s="51" t="s">
        <v>389</v>
      </c>
      <c r="CG26" s="51" t="s">
        <v>389</v>
      </c>
      <c r="CH26" s="51" t="s">
        <v>390</v>
      </c>
      <c r="CI26" s="51" t="s">
        <v>389</v>
      </c>
      <c r="CJ26" s="51" t="s">
        <v>440</v>
      </c>
      <c r="CK26" s="51"/>
      <c r="CL26" s="51" t="s">
        <v>392</v>
      </c>
      <c r="CM26" s="51" t="s">
        <v>478</v>
      </c>
      <c r="CN26" s="51" t="s">
        <v>392</v>
      </c>
      <c r="CO26" s="51" t="s">
        <v>392</v>
      </c>
      <c r="CP26" s="51" t="s">
        <v>392</v>
      </c>
      <c r="CQ26" s="51" t="s">
        <v>392</v>
      </c>
      <c r="CR26" s="51" t="s">
        <v>599</v>
      </c>
      <c r="CS26" s="51" t="s">
        <v>392</v>
      </c>
      <c r="CT26" s="51" t="s">
        <v>392</v>
      </c>
      <c r="CU26" s="51" t="s">
        <v>392</v>
      </c>
      <c r="CV26" s="51" t="s">
        <v>392</v>
      </c>
      <c r="CW26" s="51" t="s">
        <v>392</v>
      </c>
      <c r="CX26" s="51" t="s">
        <v>392</v>
      </c>
      <c r="CZ26" s="102" t="str">
        <f t="shared" si="1"/>
        <v>Gestión de procesos</v>
      </c>
      <c r="DA26" s="152" t="str">
        <f t="shared" si="2"/>
        <v>Posibilidad de afectación reputacional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v>
      </c>
      <c r="DB26" s="152"/>
      <c r="DC26" s="152"/>
      <c r="DD26" s="152"/>
      <c r="DE26" s="152"/>
      <c r="DF26" s="152"/>
      <c r="DG26" s="152"/>
      <c r="DH26" s="102" t="str">
        <f t="shared" si="3"/>
        <v>Moderado</v>
      </c>
      <c r="DI26" s="102" t="str">
        <f t="shared" si="4"/>
        <v>Bajo</v>
      </c>
      <c r="DK26" s="98" t="e">
        <f>SUM(LEN(#REF!)-LEN(SUBSTITUTE(#REF!,"- Preventivo","")))/LEN("- Preventivo")</f>
        <v>#REF!</v>
      </c>
      <c r="DL26" s="98" t="e">
        <f t="shared" si="5"/>
        <v>#REF!</v>
      </c>
      <c r="DM26" s="98" t="e">
        <f>SUM(LEN(#REF!)-LEN(SUBSTITUTE(#REF!,"- Detectivo","")))/LEN("- Detectivo")</f>
        <v>#REF!</v>
      </c>
      <c r="DN26" s="98" t="e">
        <f t="shared" si="6"/>
        <v>#REF!</v>
      </c>
      <c r="DO26" s="98" t="e">
        <f>SUM(LEN(#REF!)-LEN(SUBSTITUTE(#REF!,"- Correctivo","")))/LEN("- Correctivo")</f>
        <v>#REF!</v>
      </c>
      <c r="DP26" s="98" t="e">
        <f t="shared" si="7"/>
        <v>#REF!</v>
      </c>
      <c r="DQ26" s="98" t="e">
        <f t="shared" si="19"/>
        <v>#REF!</v>
      </c>
      <c r="DR26" s="98" t="e">
        <f t="shared" si="8"/>
        <v>#REF!</v>
      </c>
      <c r="DS26" s="98" t="e">
        <f>SUM(LEN(#REF!)-LEN(SUBSTITUTE(#REF!,"- Documentado","")))/LEN("- Documentado")</f>
        <v>#REF!</v>
      </c>
      <c r="DT26" s="98" t="e">
        <f>SUM(LEN(#REF!)-LEN(SUBSTITUTE(#REF!,"- Documentado","")))/LEN("- Documentado")</f>
        <v>#REF!</v>
      </c>
      <c r="DU26" s="98" t="e">
        <f t="shared" si="9"/>
        <v>#REF!</v>
      </c>
      <c r="DV26" s="98" t="e">
        <f>SUM(LEN(#REF!)-LEN(SUBSTITUTE(#REF!,"- Continua","")))/LEN("- Continua")</f>
        <v>#REF!</v>
      </c>
      <c r="DW26" s="98" t="e">
        <f>SUM(LEN(#REF!)-LEN(SUBSTITUTE(#REF!,"- Continua","")))/LEN("- Continua")</f>
        <v>#REF!</v>
      </c>
      <c r="DX26" s="98" t="e">
        <f t="shared" si="10"/>
        <v>#REF!</v>
      </c>
      <c r="DY26" s="98" t="e">
        <f>SUM(LEN(#REF!)-LEN(SUBSTITUTE(#REF!,"- Con registro","")))/LEN("- Con registro")</f>
        <v>#REF!</v>
      </c>
      <c r="DZ26" s="98" t="e">
        <f>SUM(LEN(#REF!)-LEN(SUBSTITUTE(#REF!,"- Con registro","")))/LEN("- Con registro")</f>
        <v>#REF!</v>
      </c>
      <c r="EA26" s="98" t="e">
        <f t="shared" si="11"/>
        <v>#REF!</v>
      </c>
      <c r="EB26" s="101" t="e">
        <f t="shared" si="20"/>
        <v>#REF!</v>
      </c>
      <c r="EC26" s="101" t="e">
        <f t="shared" si="21"/>
        <v>#REF!</v>
      </c>
      <c r="ED26" s="129" t="e">
        <f t="shared" si="22"/>
        <v>#REF!</v>
      </c>
      <c r="EE26" s="149" t="e">
        <f t="shared" si="23"/>
        <v>#REF!</v>
      </c>
      <c r="EF26" s="149"/>
      <c r="EG26" s="149"/>
      <c r="EH26" s="149"/>
      <c r="EI26" s="149"/>
      <c r="EJ26" s="149"/>
      <c r="EK26" s="149"/>
      <c r="EL26" s="149"/>
      <c r="EM26" s="149"/>
      <c r="EN26" s="149"/>
      <c r="EP26" s="115">
        <f t="shared" si="24"/>
        <v>45266</v>
      </c>
      <c r="EQ26" s="116" t="str">
        <f t="shared" si="25"/>
        <v>13 de mayo de 2024</v>
      </c>
      <c r="ER26" s="98" t="str">
        <f t="shared" si="26"/>
        <v>Riesgos</v>
      </c>
      <c r="ES26" s="98" t="str">
        <f t="shared" si="16"/>
        <v>ID_243: Posibilidad de afectación reputacional por quejas o reclamos recibidos formalmente por parte de entidades, organismos u órganos de control distritales y/o ciudadanía, con respuesta oficial de admisión, debido a incumplimiento en la oportunidad y/o integridad en la publicación de los actos o documentos administrativos en el Registro Distrital y en la disponibilidad de la consulta del Registro Distrital</v>
      </c>
      <c r="ET26" s="98" t="str">
        <f t="shared" si="17"/>
        <v>Ajuste en Identificación del riesgo
 en el Mapa de riesgos de Fortalecimiento de la Gestión Pública</v>
      </c>
      <c r="EU26" s="98" t="str">
        <f t="shared" si="18"/>
        <v>Solicitud de cambio realizada y aprobada por la Subdirección de Imprenta Distrital a través del Aplicativo DARUMA</v>
      </c>
    </row>
    <row r="27" spans="1:151" ht="399.95" customHeight="1" x14ac:dyDescent="0.2">
      <c r="A27" s="120" t="s">
        <v>480</v>
      </c>
      <c r="B27" s="105" t="s">
        <v>481</v>
      </c>
      <c r="C27" s="105" t="s">
        <v>482</v>
      </c>
      <c r="D27" s="120" t="s">
        <v>483</v>
      </c>
      <c r="E27" s="121" t="s">
        <v>39</v>
      </c>
      <c r="F27" s="105" t="s">
        <v>600</v>
      </c>
      <c r="G27" s="121">
        <v>244</v>
      </c>
      <c r="H27" s="121" t="s">
        <v>1600</v>
      </c>
      <c r="I27" s="104" t="s">
        <v>601</v>
      </c>
      <c r="J27" s="120" t="s">
        <v>36</v>
      </c>
      <c r="K27" s="121" t="s">
        <v>365</v>
      </c>
      <c r="L27" s="105" t="s">
        <v>171</v>
      </c>
      <c r="M27" s="111" t="s">
        <v>602</v>
      </c>
      <c r="N27" s="105" t="s">
        <v>603</v>
      </c>
      <c r="O27" s="105" t="s">
        <v>604</v>
      </c>
      <c r="P27" s="105" t="s">
        <v>370</v>
      </c>
      <c r="Q27" s="105" t="s">
        <v>605</v>
      </c>
      <c r="R27" s="105" t="s">
        <v>489</v>
      </c>
      <c r="S27" s="105" t="s">
        <v>373</v>
      </c>
      <c r="T27" s="105" t="s">
        <v>374</v>
      </c>
      <c r="U27" s="122" t="s">
        <v>102</v>
      </c>
      <c r="V27" s="123">
        <v>0.6</v>
      </c>
      <c r="W27" s="122" t="s">
        <v>124</v>
      </c>
      <c r="X27" s="123">
        <v>0.4</v>
      </c>
      <c r="Y27" s="66" t="s">
        <v>86</v>
      </c>
      <c r="Z27" s="105" t="s">
        <v>606</v>
      </c>
      <c r="AA27" s="122" t="s">
        <v>123</v>
      </c>
      <c r="AB27" s="127">
        <v>0.252</v>
      </c>
      <c r="AC27" s="122" t="s">
        <v>145</v>
      </c>
      <c r="AD27" s="127">
        <v>0.16875000000000001</v>
      </c>
      <c r="AE27" s="66" t="s">
        <v>376</v>
      </c>
      <c r="AF27" s="105" t="s">
        <v>592</v>
      </c>
      <c r="AG27" s="120" t="s">
        <v>378</v>
      </c>
      <c r="AH27" s="105" t="s">
        <v>379</v>
      </c>
      <c r="AI27" s="105" t="s">
        <v>379</v>
      </c>
      <c r="AJ27" s="105" t="s">
        <v>363</v>
      </c>
      <c r="AK27" s="105" t="s">
        <v>363</v>
      </c>
      <c r="AL27" s="105" t="s">
        <v>379</v>
      </c>
      <c r="AM27" s="105" t="s">
        <v>379</v>
      </c>
      <c r="AN27" s="105" t="s">
        <v>607</v>
      </c>
      <c r="AO27" s="105" t="s">
        <v>608</v>
      </c>
      <c r="AP27" s="105" t="s">
        <v>609</v>
      </c>
      <c r="AQ27" s="106">
        <v>45266</v>
      </c>
      <c r="AR27" s="107" t="s">
        <v>494</v>
      </c>
      <c r="AS27" s="108" t="s">
        <v>610</v>
      </c>
      <c r="AT27" s="109"/>
      <c r="AU27" s="110"/>
      <c r="AV27" s="111"/>
      <c r="AW27" s="109"/>
      <c r="AX27" s="107"/>
      <c r="AY27" s="108"/>
      <c r="AZ27" s="109"/>
      <c r="BA27" s="110"/>
      <c r="BB27" s="111"/>
      <c r="BC27" s="109"/>
      <c r="BD27" s="107"/>
      <c r="BE27" s="108"/>
      <c r="BF27" s="109"/>
      <c r="BG27" s="110"/>
      <c r="BH27" s="111"/>
      <c r="BI27" s="109"/>
      <c r="BJ27" s="107"/>
      <c r="BK27" s="108"/>
      <c r="BL27" s="109"/>
      <c r="BM27" s="110"/>
      <c r="BN27" s="111"/>
      <c r="BO27" s="109"/>
      <c r="BP27" s="110"/>
      <c r="BQ27" s="111"/>
      <c r="BR27" s="109"/>
      <c r="BS27" s="110"/>
      <c r="BT27" s="111"/>
      <c r="BU27" s="109"/>
      <c r="BV27" s="107"/>
      <c r="BW27" s="108"/>
      <c r="BX27" s="109"/>
      <c r="BY27" s="110"/>
      <c r="BZ27" s="112"/>
      <c r="CA27" s="2">
        <f t="shared" si="0"/>
        <v>33</v>
      </c>
      <c r="CB27" s="51" t="s">
        <v>597</v>
      </c>
      <c r="CC27" s="51" t="s">
        <v>598</v>
      </c>
      <c r="CD27" s="51" t="s">
        <v>498</v>
      </c>
      <c r="CE27" s="51" t="s">
        <v>388</v>
      </c>
      <c r="CF27" s="51" t="s">
        <v>389</v>
      </c>
      <c r="CG27" s="51" t="s">
        <v>389</v>
      </c>
      <c r="CH27" s="51" t="s">
        <v>390</v>
      </c>
      <c r="CI27" s="51" t="s">
        <v>389</v>
      </c>
      <c r="CJ27" s="51" t="s">
        <v>440</v>
      </c>
      <c r="CK27" s="51"/>
      <c r="CL27" s="51" t="s">
        <v>392</v>
      </c>
      <c r="CM27" s="51" t="s">
        <v>392</v>
      </c>
      <c r="CN27" s="51" t="s">
        <v>392</v>
      </c>
      <c r="CO27" s="51" t="s">
        <v>392</v>
      </c>
      <c r="CP27" s="51" t="s">
        <v>392</v>
      </c>
      <c r="CQ27" s="51" t="s">
        <v>392</v>
      </c>
      <c r="CR27" s="51" t="s">
        <v>599</v>
      </c>
      <c r="CS27" s="51" t="s">
        <v>392</v>
      </c>
      <c r="CT27" s="51" t="s">
        <v>392</v>
      </c>
      <c r="CU27" s="51" t="s">
        <v>392</v>
      </c>
      <c r="CV27" s="51" t="s">
        <v>392</v>
      </c>
      <c r="CW27" s="51" t="s">
        <v>392</v>
      </c>
      <c r="CX27" s="51" t="s">
        <v>392</v>
      </c>
      <c r="CZ27" s="102" t="str">
        <f t="shared" si="1"/>
        <v>Gestión de procesos</v>
      </c>
      <c r="DA27" s="152" t="str">
        <f t="shared" si="2"/>
        <v>Posibilidad de afectación reputacional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v>
      </c>
      <c r="DB27" s="152"/>
      <c r="DC27" s="152"/>
      <c r="DD27" s="152"/>
      <c r="DE27" s="152"/>
      <c r="DF27" s="152"/>
      <c r="DG27" s="152"/>
      <c r="DH27" s="102" t="str">
        <f t="shared" si="3"/>
        <v>Moderado</v>
      </c>
      <c r="DI27" s="102" t="str">
        <f t="shared" si="4"/>
        <v>Bajo</v>
      </c>
      <c r="DK27" s="98" t="e">
        <f>SUM(LEN(#REF!)-LEN(SUBSTITUTE(#REF!,"- Preventivo","")))/LEN("- Preventivo")</f>
        <v>#REF!</v>
      </c>
      <c r="DL27" s="98" t="e">
        <f t="shared" si="5"/>
        <v>#REF!</v>
      </c>
      <c r="DM27" s="98" t="e">
        <f>SUM(LEN(#REF!)-LEN(SUBSTITUTE(#REF!,"- Detectivo","")))/LEN("- Detectivo")</f>
        <v>#REF!</v>
      </c>
      <c r="DN27" s="98" t="e">
        <f t="shared" si="6"/>
        <v>#REF!</v>
      </c>
      <c r="DO27" s="98" t="e">
        <f>SUM(LEN(#REF!)-LEN(SUBSTITUTE(#REF!,"- Correctivo","")))/LEN("- Correctivo")</f>
        <v>#REF!</v>
      </c>
      <c r="DP27" s="98" t="e">
        <f t="shared" si="7"/>
        <v>#REF!</v>
      </c>
      <c r="DQ27" s="98" t="e">
        <f t="shared" si="19"/>
        <v>#REF!</v>
      </c>
      <c r="DR27" s="98" t="e">
        <f t="shared" si="8"/>
        <v>#REF!</v>
      </c>
      <c r="DS27" s="98" t="e">
        <f>SUM(LEN(#REF!)-LEN(SUBSTITUTE(#REF!,"- Documentado","")))/LEN("- Documentado")</f>
        <v>#REF!</v>
      </c>
      <c r="DT27" s="98" t="e">
        <f>SUM(LEN(#REF!)-LEN(SUBSTITUTE(#REF!,"- Documentado","")))/LEN("- Documentado")</f>
        <v>#REF!</v>
      </c>
      <c r="DU27" s="98" t="e">
        <f t="shared" si="9"/>
        <v>#REF!</v>
      </c>
      <c r="DV27" s="98" t="e">
        <f>SUM(LEN(#REF!)-LEN(SUBSTITUTE(#REF!,"- Continua","")))/LEN("- Continua")</f>
        <v>#REF!</v>
      </c>
      <c r="DW27" s="98" t="e">
        <f>SUM(LEN(#REF!)-LEN(SUBSTITUTE(#REF!,"- Continua","")))/LEN("- Continua")</f>
        <v>#REF!</v>
      </c>
      <c r="DX27" s="98" t="e">
        <f t="shared" si="10"/>
        <v>#REF!</v>
      </c>
      <c r="DY27" s="98" t="e">
        <f>SUM(LEN(#REF!)-LEN(SUBSTITUTE(#REF!,"- Con registro","")))/LEN("- Con registro")</f>
        <v>#REF!</v>
      </c>
      <c r="DZ27" s="98" t="e">
        <f>SUM(LEN(#REF!)-LEN(SUBSTITUTE(#REF!,"- Con registro","")))/LEN("- Con registro")</f>
        <v>#REF!</v>
      </c>
      <c r="EA27" s="98" t="e">
        <f t="shared" si="11"/>
        <v>#REF!</v>
      </c>
      <c r="EB27" s="101" t="e">
        <f t="shared" si="20"/>
        <v>#REF!</v>
      </c>
      <c r="EC27" s="101" t="e">
        <f t="shared" si="21"/>
        <v>#REF!</v>
      </c>
      <c r="ED27" s="129" t="e">
        <f t="shared" si="22"/>
        <v>#REF!</v>
      </c>
      <c r="EE27" s="149" t="e">
        <f t="shared" si="23"/>
        <v>#REF!</v>
      </c>
      <c r="EF27" s="149"/>
      <c r="EG27" s="149"/>
      <c r="EH27" s="149"/>
      <c r="EI27" s="149"/>
      <c r="EJ27" s="149"/>
      <c r="EK27" s="149"/>
      <c r="EL27" s="149"/>
      <c r="EM27" s="149"/>
      <c r="EN27" s="149"/>
      <c r="EP27" s="115">
        <f t="shared" si="24"/>
        <v>45266</v>
      </c>
      <c r="EQ27" s="116" t="str">
        <f t="shared" si="25"/>
        <v>13 de mayo de 2024</v>
      </c>
      <c r="ER27" s="98" t="str">
        <f t="shared" si="26"/>
        <v>Riesgos</v>
      </c>
      <c r="ES27" s="98" t="str">
        <f t="shared" si="16"/>
        <v>ID_244: Posibilidad de afectación reputacional por quejas y/o reclamos recibidos formalmente por entidades, organismos u órganos de control distritales y con respuesta oficial de admisión, debido a incumplimiento de compromisos de oportunidad de entrega del producto terminado en la impresión de artes gráficas para las entidades del Distrito Capital</v>
      </c>
      <c r="ET27" s="98" t="str">
        <f t="shared" si="17"/>
        <v>Ajuste en Identificación del riesgo
Análisis antes de controles
 en el Mapa de riesgos de Fortalecimiento de la Gestión Pública</v>
      </c>
      <c r="EU27" s="98" t="str">
        <f t="shared" si="18"/>
        <v>Solicitud de cambio realizada y aprobada por la Subdirección de Imprenta Distrital a través del Aplicativo DARUMA</v>
      </c>
    </row>
    <row r="28" spans="1:151" ht="399.95" customHeight="1" x14ac:dyDescent="0.2">
      <c r="A28" s="120" t="s">
        <v>611</v>
      </c>
      <c r="B28" s="105" t="s">
        <v>612</v>
      </c>
      <c r="C28" s="105" t="s">
        <v>613</v>
      </c>
      <c r="D28" s="120" t="s">
        <v>159</v>
      </c>
      <c r="E28" s="121" t="s">
        <v>91</v>
      </c>
      <c r="F28" s="105" t="s">
        <v>614</v>
      </c>
      <c r="G28" s="121">
        <v>261</v>
      </c>
      <c r="H28" s="121" t="s">
        <v>1601</v>
      </c>
      <c r="I28" s="104" t="s">
        <v>615</v>
      </c>
      <c r="J28" s="120" t="s">
        <v>36</v>
      </c>
      <c r="K28" s="121" t="s">
        <v>365</v>
      </c>
      <c r="L28" s="105" t="s">
        <v>616</v>
      </c>
      <c r="M28" s="111" t="s">
        <v>617</v>
      </c>
      <c r="N28" s="105" t="s">
        <v>618</v>
      </c>
      <c r="O28" s="105" t="s">
        <v>619</v>
      </c>
      <c r="P28" s="105" t="s">
        <v>370</v>
      </c>
      <c r="Q28" s="105" t="s">
        <v>371</v>
      </c>
      <c r="R28" s="105" t="s">
        <v>372</v>
      </c>
      <c r="S28" s="105" t="s">
        <v>427</v>
      </c>
      <c r="T28" s="105" t="s">
        <v>428</v>
      </c>
      <c r="U28" s="122" t="s">
        <v>78</v>
      </c>
      <c r="V28" s="123">
        <v>0.8</v>
      </c>
      <c r="W28" s="122" t="s">
        <v>103</v>
      </c>
      <c r="X28" s="123">
        <v>0.6</v>
      </c>
      <c r="Y28" s="66" t="s">
        <v>409</v>
      </c>
      <c r="Z28" s="105" t="s">
        <v>620</v>
      </c>
      <c r="AA28" s="122" t="s">
        <v>144</v>
      </c>
      <c r="AB28" s="127">
        <v>6.2207999999999986E-2</v>
      </c>
      <c r="AC28" s="122" t="s">
        <v>124</v>
      </c>
      <c r="AD28" s="127">
        <v>0.25312499999999999</v>
      </c>
      <c r="AE28" s="66" t="s">
        <v>376</v>
      </c>
      <c r="AF28" s="105" t="s">
        <v>621</v>
      </c>
      <c r="AG28" s="120" t="s">
        <v>378</v>
      </c>
      <c r="AH28" s="124" t="s">
        <v>379</v>
      </c>
      <c r="AI28" s="124" t="s">
        <v>379</v>
      </c>
      <c r="AJ28" s="105" t="s">
        <v>379</v>
      </c>
      <c r="AK28" s="124" t="s">
        <v>363</v>
      </c>
      <c r="AL28" s="128" t="s">
        <v>379</v>
      </c>
      <c r="AM28" s="124" t="s">
        <v>379</v>
      </c>
      <c r="AN28" s="105" t="s">
        <v>622</v>
      </c>
      <c r="AO28" s="105" t="s">
        <v>623</v>
      </c>
      <c r="AP28" s="105" t="s">
        <v>624</v>
      </c>
      <c r="AQ28" s="106">
        <v>45275</v>
      </c>
      <c r="AR28" s="107" t="s">
        <v>625</v>
      </c>
      <c r="AS28" s="108" t="s">
        <v>626</v>
      </c>
      <c r="AT28" s="109"/>
      <c r="AU28" s="110"/>
      <c r="AV28" s="111"/>
      <c r="AW28" s="109"/>
      <c r="AX28" s="107"/>
      <c r="AY28" s="108"/>
      <c r="AZ28" s="109"/>
      <c r="BA28" s="110"/>
      <c r="BB28" s="111"/>
      <c r="BC28" s="109"/>
      <c r="BD28" s="107"/>
      <c r="BE28" s="108"/>
      <c r="BF28" s="109"/>
      <c r="BG28" s="110"/>
      <c r="BH28" s="111"/>
      <c r="BI28" s="109"/>
      <c r="BJ28" s="107"/>
      <c r="BK28" s="108"/>
      <c r="BL28" s="109"/>
      <c r="BM28" s="110"/>
      <c r="BN28" s="111"/>
      <c r="BO28" s="109"/>
      <c r="BP28" s="107"/>
      <c r="BQ28" s="108"/>
      <c r="BR28" s="109"/>
      <c r="BS28" s="110"/>
      <c r="BT28" s="111"/>
      <c r="BU28" s="109"/>
      <c r="BV28" s="107"/>
      <c r="BW28" s="108"/>
      <c r="BX28" s="109"/>
      <c r="BY28" s="110"/>
      <c r="BZ28" s="112"/>
      <c r="CA28" s="2">
        <f t="shared" si="0"/>
        <v>33</v>
      </c>
      <c r="CB28" s="51" t="s">
        <v>436</v>
      </c>
      <c r="CC28" s="51" t="s">
        <v>437</v>
      </c>
      <c r="CD28" s="51" t="s">
        <v>627</v>
      </c>
      <c r="CE28" s="51" t="s">
        <v>388</v>
      </c>
      <c r="CF28" s="51" t="s">
        <v>389</v>
      </c>
      <c r="CG28" s="51" t="s">
        <v>389</v>
      </c>
      <c r="CH28" s="51" t="s">
        <v>439</v>
      </c>
      <c r="CI28" s="51" t="s">
        <v>389</v>
      </c>
      <c r="CJ28" s="51" t="s">
        <v>391</v>
      </c>
      <c r="CK28" s="51"/>
      <c r="CL28" s="51" t="s">
        <v>392</v>
      </c>
      <c r="CM28" s="51" t="s">
        <v>478</v>
      </c>
      <c r="CN28" s="51" t="s">
        <v>392</v>
      </c>
      <c r="CO28" s="51" t="s">
        <v>392</v>
      </c>
      <c r="CP28" s="51" t="s">
        <v>392</v>
      </c>
      <c r="CQ28" s="51" t="s">
        <v>392</v>
      </c>
      <c r="CR28" s="51" t="s">
        <v>628</v>
      </c>
      <c r="CS28" s="51" t="s">
        <v>392</v>
      </c>
      <c r="CT28" s="51" t="s">
        <v>392</v>
      </c>
      <c r="CU28" s="51" t="s">
        <v>392</v>
      </c>
      <c r="CV28" s="51" t="s">
        <v>392</v>
      </c>
      <c r="CW28" s="51" t="s">
        <v>392</v>
      </c>
      <c r="CX28" s="51" t="s">
        <v>392</v>
      </c>
      <c r="CZ28" s="102" t="str">
        <f t="shared" si="1"/>
        <v>Gestión de procesos</v>
      </c>
      <c r="DA28" s="152" t="str">
        <f t="shared" si="2"/>
        <v>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v>
      </c>
      <c r="DB28" s="152"/>
      <c r="DC28" s="152"/>
      <c r="DD28" s="152"/>
      <c r="DE28" s="152"/>
      <c r="DF28" s="152"/>
      <c r="DG28" s="152"/>
      <c r="DH28" s="102" t="str">
        <f t="shared" si="3"/>
        <v>Alto</v>
      </c>
      <c r="DI28" s="102" t="str">
        <f t="shared" si="4"/>
        <v>Bajo</v>
      </c>
      <c r="DK28" s="98" t="e">
        <f>SUM(LEN(#REF!)-LEN(SUBSTITUTE(#REF!,"- Preventivo","")))/LEN("- Preventivo")</f>
        <v>#REF!</v>
      </c>
      <c r="DL28" s="98" t="e">
        <f t="shared" si="5"/>
        <v>#REF!</v>
      </c>
      <c r="DM28" s="98" t="e">
        <f>SUM(LEN(#REF!)-LEN(SUBSTITUTE(#REF!,"- Detectivo","")))/LEN("- Detectivo")</f>
        <v>#REF!</v>
      </c>
      <c r="DN28" s="98" t="e">
        <f t="shared" si="6"/>
        <v>#REF!</v>
      </c>
      <c r="DO28" s="98" t="e">
        <f>SUM(LEN(#REF!)-LEN(SUBSTITUTE(#REF!,"- Correctivo","")))/LEN("- Correctivo")</f>
        <v>#REF!</v>
      </c>
      <c r="DP28" s="98" t="e">
        <f t="shared" si="7"/>
        <v>#REF!</v>
      </c>
      <c r="DQ28" s="98" t="e">
        <f t="shared" si="19"/>
        <v>#REF!</v>
      </c>
      <c r="DR28" s="98" t="e">
        <f t="shared" si="8"/>
        <v>#REF!</v>
      </c>
      <c r="DS28" s="98" t="e">
        <f>SUM(LEN(#REF!)-LEN(SUBSTITUTE(#REF!,"- Documentado","")))/LEN("- Documentado")</f>
        <v>#REF!</v>
      </c>
      <c r="DT28" s="98" t="e">
        <f>SUM(LEN(#REF!)-LEN(SUBSTITUTE(#REF!,"- Documentado","")))/LEN("- Documentado")</f>
        <v>#REF!</v>
      </c>
      <c r="DU28" s="98" t="e">
        <f t="shared" si="9"/>
        <v>#REF!</v>
      </c>
      <c r="DV28" s="98" t="e">
        <f>SUM(LEN(#REF!)-LEN(SUBSTITUTE(#REF!,"- Continua","")))/LEN("- Continua")</f>
        <v>#REF!</v>
      </c>
      <c r="DW28" s="98" t="e">
        <f>SUM(LEN(#REF!)-LEN(SUBSTITUTE(#REF!,"- Continua","")))/LEN("- Continua")</f>
        <v>#REF!</v>
      </c>
      <c r="DX28" s="98" t="e">
        <f t="shared" si="10"/>
        <v>#REF!</v>
      </c>
      <c r="DY28" s="98" t="e">
        <f>SUM(LEN(#REF!)-LEN(SUBSTITUTE(#REF!,"- Con registro","")))/LEN("- Con registro")</f>
        <v>#REF!</v>
      </c>
      <c r="DZ28" s="98" t="e">
        <f>SUM(LEN(#REF!)-LEN(SUBSTITUTE(#REF!,"- Con registro","")))/LEN("- Con registro")</f>
        <v>#REF!</v>
      </c>
      <c r="EA28" s="98" t="e">
        <f t="shared" si="11"/>
        <v>#REF!</v>
      </c>
      <c r="EB28" s="101" t="e">
        <f t="shared" si="20"/>
        <v>#REF!</v>
      </c>
      <c r="EC28" s="101" t="e">
        <f t="shared" si="21"/>
        <v>#REF!</v>
      </c>
      <c r="ED28" s="129" t="e">
        <f t="shared" si="22"/>
        <v>#REF!</v>
      </c>
      <c r="EE28" s="149" t="e">
        <f t="shared" si="23"/>
        <v>#REF!</v>
      </c>
      <c r="EF28" s="149"/>
      <c r="EG28" s="149"/>
      <c r="EH28" s="149"/>
      <c r="EI28" s="149"/>
      <c r="EJ28" s="149"/>
      <c r="EK28" s="149"/>
      <c r="EL28" s="149"/>
      <c r="EM28" s="149"/>
      <c r="EN28" s="149"/>
      <c r="EP28" s="115">
        <f t="shared" si="24"/>
        <v>45275</v>
      </c>
      <c r="EQ28" s="116" t="str">
        <f t="shared" si="25"/>
        <v>13 de mayo de 2024</v>
      </c>
      <c r="ER28" s="98" t="str">
        <f t="shared" si="26"/>
        <v>Riesgos</v>
      </c>
      <c r="ES28" s="98" t="str">
        <f t="shared" si="16"/>
        <v>ID_261: Posibilidad de afectación reputacional por hallazgos a la gestión de la segunda línea de defensa, debido a la no realización de la retroalimentación a los procesos y dependencias en términos de: a) seguimiento a los planes de acción integrado y de ajuste y sostenibilidad del Modelo Integrado de Planeación y Gestión, b) elaboración y actualización de la información documentada de los procesos institucionales y los sistemas de gestión de la entidad, c) reporte de seguimiento a la gestión de riesgos, d) seguimiento a los indicadores de los sistemas de gestión de la entidad, e) seguimiento a la gestión de acciones preventivas, correctivas, correcciones y de mejora de los procesos institucionales.</v>
      </c>
      <c r="ET28" s="98" t="str">
        <f t="shared" si="17"/>
        <v>Ajuste en 
Establecimiento de controles
Evaluación de controles
 en el Mapa de riesgos de Fortalecimiento Institucional</v>
      </c>
      <c r="EU28" s="98" t="str">
        <f t="shared" si="18"/>
        <v>Solicitud de cambio realizada y aprobada por la Oficina Asesora de Planeación  a través del Aplicativo DARUMA</v>
      </c>
    </row>
    <row r="29" spans="1:151" ht="399.95" customHeight="1" x14ac:dyDescent="0.2">
      <c r="A29" s="120" t="s">
        <v>611</v>
      </c>
      <c r="B29" s="105" t="s">
        <v>612</v>
      </c>
      <c r="C29" s="105" t="s">
        <v>613</v>
      </c>
      <c r="D29" s="120" t="s">
        <v>159</v>
      </c>
      <c r="E29" s="121" t="s">
        <v>91</v>
      </c>
      <c r="F29" s="105" t="s">
        <v>629</v>
      </c>
      <c r="G29" s="121">
        <v>262</v>
      </c>
      <c r="H29" s="121" t="s">
        <v>1602</v>
      </c>
      <c r="I29" s="104" t="s">
        <v>630</v>
      </c>
      <c r="J29" s="120" t="s">
        <v>36</v>
      </c>
      <c r="K29" s="121" t="s">
        <v>365</v>
      </c>
      <c r="L29" s="105" t="s">
        <v>631</v>
      </c>
      <c r="M29" s="111" t="s">
        <v>632</v>
      </c>
      <c r="N29" s="105" t="s">
        <v>633</v>
      </c>
      <c r="O29" s="105" t="s">
        <v>634</v>
      </c>
      <c r="P29" s="105" t="s">
        <v>370</v>
      </c>
      <c r="Q29" s="105" t="s">
        <v>371</v>
      </c>
      <c r="R29" s="105" t="s">
        <v>372</v>
      </c>
      <c r="S29" s="105" t="s">
        <v>427</v>
      </c>
      <c r="T29" s="105" t="s">
        <v>428</v>
      </c>
      <c r="U29" s="122" t="s">
        <v>144</v>
      </c>
      <c r="V29" s="123">
        <v>0.2</v>
      </c>
      <c r="W29" s="122" t="s">
        <v>124</v>
      </c>
      <c r="X29" s="123">
        <v>0.4</v>
      </c>
      <c r="Y29" s="66" t="s">
        <v>376</v>
      </c>
      <c r="Z29" s="105" t="s">
        <v>635</v>
      </c>
      <c r="AA29" s="122" t="s">
        <v>144</v>
      </c>
      <c r="AB29" s="127">
        <v>3.0239999999999996E-2</v>
      </c>
      <c r="AC29" s="122" t="s">
        <v>124</v>
      </c>
      <c r="AD29" s="127">
        <v>0.22500000000000003</v>
      </c>
      <c r="AE29" s="66" t="s">
        <v>376</v>
      </c>
      <c r="AF29" s="105" t="s">
        <v>636</v>
      </c>
      <c r="AG29" s="120" t="s">
        <v>378</v>
      </c>
      <c r="AH29" s="105" t="s">
        <v>379</v>
      </c>
      <c r="AI29" s="105" t="s">
        <v>379</v>
      </c>
      <c r="AJ29" s="105" t="s">
        <v>379</v>
      </c>
      <c r="AK29" s="105" t="s">
        <v>363</v>
      </c>
      <c r="AL29" s="105" t="s">
        <v>379</v>
      </c>
      <c r="AM29" s="105" t="s">
        <v>379</v>
      </c>
      <c r="AN29" s="105" t="s">
        <v>637</v>
      </c>
      <c r="AO29" s="105" t="s">
        <v>638</v>
      </c>
      <c r="AP29" s="105" t="s">
        <v>639</v>
      </c>
      <c r="AQ29" s="106">
        <v>45275</v>
      </c>
      <c r="AR29" s="107" t="s">
        <v>640</v>
      </c>
      <c r="AS29" s="108" t="s">
        <v>641</v>
      </c>
      <c r="AT29" s="109"/>
      <c r="AU29" s="110"/>
      <c r="AV29" s="111"/>
      <c r="AW29" s="109"/>
      <c r="AX29" s="107"/>
      <c r="AY29" s="108"/>
      <c r="AZ29" s="109"/>
      <c r="BA29" s="110"/>
      <c r="BB29" s="111"/>
      <c r="BC29" s="109"/>
      <c r="BD29" s="107"/>
      <c r="BE29" s="108"/>
      <c r="BF29" s="109"/>
      <c r="BG29" s="110"/>
      <c r="BH29" s="111"/>
      <c r="BI29" s="109"/>
      <c r="BJ29" s="107"/>
      <c r="BK29" s="108"/>
      <c r="BL29" s="109"/>
      <c r="BM29" s="110"/>
      <c r="BN29" s="111"/>
      <c r="BO29" s="109"/>
      <c r="BP29" s="107"/>
      <c r="BQ29" s="108"/>
      <c r="BR29" s="109"/>
      <c r="BS29" s="110"/>
      <c r="BT29" s="111"/>
      <c r="BU29" s="109"/>
      <c r="BV29" s="107"/>
      <c r="BW29" s="108"/>
      <c r="BX29" s="109"/>
      <c r="BY29" s="110"/>
      <c r="BZ29" s="112"/>
      <c r="CA29" s="2">
        <f t="shared" si="0"/>
        <v>33</v>
      </c>
      <c r="CB29" s="51"/>
      <c r="CC29" s="51"/>
      <c r="CD29" s="51" t="s">
        <v>627</v>
      </c>
      <c r="CE29" s="51" t="s">
        <v>388</v>
      </c>
      <c r="CF29" s="51" t="s">
        <v>389</v>
      </c>
      <c r="CG29" s="51" t="s">
        <v>389</v>
      </c>
      <c r="CH29" s="51" t="s">
        <v>439</v>
      </c>
      <c r="CI29" s="51" t="s">
        <v>389</v>
      </c>
      <c r="CJ29" s="51" t="s">
        <v>392</v>
      </c>
      <c r="CK29" s="51"/>
      <c r="CL29" s="51" t="s">
        <v>392</v>
      </c>
      <c r="CM29" s="51" t="s">
        <v>392</v>
      </c>
      <c r="CN29" s="51" t="s">
        <v>392</v>
      </c>
      <c r="CO29" s="51" t="s">
        <v>392</v>
      </c>
      <c r="CP29" s="51" t="s">
        <v>392</v>
      </c>
      <c r="CQ29" s="51" t="s">
        <v>392</v>
      </c>
      <c r="CR29" s="51" t="s">
        <v>642</v>
      </c>
      <c r="CS29" s="51" t="s">
        <v>392</v>
      </c>
      <c r="CT29" s="51" t="s">
        <v>392</v>
      </c>
      <c r="CU29" s="51" t="s">
        <v>392</v>
      </c>
      <c r="CV29" s="51" t="s">
        <v>392</v>
      </c>
      <c r="CW29" s="51" t="s">
        <v>392</v>
      </c>
      <c r="CX29" s="51" t="s">
        <v>392</v>
      </c>
      <c r="CZ29" s="102" t="str">
        <f t="shared" si="1"/>
        <v>Gestión de procesos</v>
      </c>
      <c r="DA29" s="152" t="str">
        <f t="shared" si="2"/>
        <v>Posibilidad de afectación reputacional por pérdida de la credibilidad en el compromiso ambiental de la Entidad, debido a decisiones erróneas o no acertadas en la formulación del PIGA y su plan de acción</v>
      </c>
      <c r="DB29" s="152"/>
      <c r="DC29" s="152"/>
      <c r="DD29" s="152"/>
      <c r="DE29" s="152"/>
      <c r="DF29" s="152"/>
      <c r="DG29" s="152"/>
      <c r="DH29" s="102" t="str">
        <f t="shared" si="3"/>
        <v>Bajo</v>
      </c>
      <c r="DI29" s="102" t="str">
        <f t="shared" si="4"/>
        <v>Bajo</v>
      </c>
      <c r="DK29" s="98" t="e">
        <f>SUM(LEN(#REF!)-LEN(SUBSTITUTE(#REF!,"- Preventivo","")))/LEN("- Preventivo")</f>
        <v>#REF!</v>
      </c>
      <c r="DL29" s="98" t="e">
        <f t="shared" si="5"/>
        <v>#REF!</v>
      </c>
      <c r="DM29" s="98" t="e">
        <f>SUM(LEN(#REF!)-LEN(SUBSTITUTE(#REF!,"- Detectivo","")))/LEN("- Detectivo")</f>
        <v>#REF!</v>
      </c>
      <c r="DN29" s="98" t="e">
        <f t="shared" si="6"/>
        <v>#REF!</v>
      </c>
      <c r="DO29" s="98" t="e">
        <f>SUM(LEN(#REF!)-LEN(SUBSTITUTE(#REF!,"- Correctivo","")))/LEN("- Correctivo")</f>
        <v>#REF!</v>
      </c>
      <c r="DP29" s="98" t="e">
        <f t="shared" si="7"/>
        <v>#REF!</v>
      </c>
      <c r="DQ29" s="98" t="e">
        <f t="shared" si="19"/>
        <v>#REF!</v>
      </c>
      <c r="DR29" s="98" t="e">
        <f t="shared" si="8"/>
        <v>#REF!</v>
      </c>
      <c r="DS29" s="98" t="e">
        <f>SUM(LEN(#REF!)-LEN(SUBSTITUTE(#REF!,"- Documentado","")))/LEN("- Documentado")</f>
        <v>#REF!</v>
      </c>
      <c r="DT29" s="98" t="e">
        <f>SUM(LEN(#REF!)-LEN(SUBSTITUTE(#REF!,"- Documentado","")))/LEN("- Documentado")</f>
        <v>#REF!</v>
      </c>
      <c r="DU29" s="98" t="e">
        <f t="shared" si="9"/>
        <v>#REF!</v>
      </c>
      <c r="DV29" s="98" t="e">
        <f>SUM(LEN(#REF!)-LEN(SUBSTITUTE(#REF!,"- Continua","")))/LEN("- Continua")</f>
        <v>#REF!</v>
      </c>
      <c r="DW29" s="98" t="e">
        <f>SUM(LEN(#REF!)-LEN(SUBSTITUTE(#REF!,"- Continua","")))/LEN("- Continua")</f>
        <v>#REF!</v>
      </c>
      <c r="DX29" s="98" t="e">
        <f t="shared" si="10"/>
        <v>#REF!</v>
      </c>
      <c r="DY29" s="98" t="e">
        <f>SUM(LEN(#REF!)-LEN(SUBSTITUTE(#REF!,"- Con registro","")))/LEN("- Con registro")</f>
        <v>#REF!</v>
      </c>
      <c r="DZ29" s="98" t="e">
        <f>SUM(LEN(#REF!)-LEN(SUBSTITUTE(#REF!,"- Con registro","")))/LEN("- Con registro")</f>
        <v>#REF!</v>
      </c>
      <c r="EA29" s="98" t="e">
        <f t="shared" si="11"/>
        <v>#REF!</v>
      </c>
      <c r="EB29" s="101" t="e">
        <f t="shared" si="20"/>
        <v>#REF!</v>
      </c>
      <c r="EC29" s="101" t="e">
        <f t="shared" si="21"/>
        <v>#REF!</v>
      </c>
      <c r="ED29" s="129" t="e">
        <f t="shared" si="22"/>
        <v>#REF!</v>
      </c>
      <c r="EE29" s="149" t="e">
        <f t="shared" si="23"/>
        <v>#REF!</v>
      </c>
      <c r="EF29" s="149"/>
      <c r="EG29" s="149"/>
      <c r="EH29" s="149"/>
      <c r="EI29" s="149"/>
      <c r="EJ29" s="149"/>
      <c r="EK29" s="149"/>
      <c r="EL29" s="149"/>
      <c r="EM29" s="149"/>
      <c r="EN29" s="149"/>
      <c r="EP29" s="115">
        <f t="shared" si="24"/>
        <v>45275</v>
      </c>
      <c r="EQ29" s="116" t="str">
        <f t="shared" si="25"/>
        <v>13 de mayo de 2024</v>
      </c>
      <c r="ER29" s="98" t="str">
        <f t="shared" si="26"/>
        <v>Riesgos</v>
      </c>
      <c r="ES29" s="98" t="str">
        <f t="shared" si="16"/>
        <v>ID_262: Posibilidad de afectación reputacional por pérdida de la credibilidad en el compromiso ambiental de la Entidad, debido a decisiones erróneas o no acertadas en la formulación del PIGA y su plan de acción</v>
      </c>
      <c r="ET29" s="98" t="str">
        <f t="shared" si="17"/>
        <v>Ajuste en Identificación del riesgo
Análisis antes de controles
Establecimiento de controles
Evaluación de controles
Tratamiento del riesgo en el Mapa de riesgos de Fortalecimiento Institucional</v>
      </c>
      <c r="EU29" s="98" t="str">
        <f t="shared" si="18"/>
        <v>Solicitud de cambio realizada y aprobada por la Dirección Administrativa y Financiera a través del Aplicativo DARUMA</v>
      </c>
    </row>
    <row r="30" spans="1:151" ht="399.95" customHeight="1" x14ac:dyDescent="0.2">
      <c r="A30" s="120" t="s">
        <v>643</v>
      </c>
      <c r="B30" s="105" t="s">
        <v>644</v>
      </c>
      <c r="C30" s="105" t="s">
        <v>645</v>
      </c>
      <c r="D30" s="120" t="s">
        <v>1640</v>
      </c>
      <c r="E30" s="121" t="s">
        <v>91</v>
      </c>
      <c r="F30" s="105" t="s">
        <v>646</v>
      </c>
      <c r="G30" s="121">
        <v>248</v>
      </c>
      <c r="H30" s="121" t="s">
        <v>1603</v>
      </c>
      <c r="I30" s="104" t="s">
        <v>647</v>
      </c>
      <c r="J30" s="120" t="s">
        <v>36</v>
      </c>
      <c r="K30" s="121" t="s">
        <v>365</v>
      </c>
      <c r="L30" s="105" t="s">
        <v>1636</v>
      </c>
      <c r="M30" s="111" t="s">
        <v>648</v>
      </c>
      <c r="N30" s="105" t="s">
        <v>649</v>
      </c>
      <c r="O30" s="105" t="s">
        <v>650</v>
      </c>
      <c r="P30" s="105" t="s">
        <v>651</v>
      </c>
      <c r="Q30" s="105" t="s">
        <v>371</v>
      </c>
      <c r="R30" s="105" t="s">
        <v>652</v>
      </c>
      <c r="S30" s="105" t="s">
        <v>373</v>
      </c>
      <c r="T30" s="105" t="s">
        <v>374</v>
      </c>
      <c r="U30" s="122" t="s">
        <v>123</v>
      </c>
      <c r="V30" s="123">
        <v>0.4</v>
      </c>
      <c r="W30" s="122" t="s">
        <v>124</v>
      </c>
      <c r="X30" s="123">
        <v>0.4</v>
      </c>
      <c r="Y30" s="66" t="s">
        <v>86</v>
      </c>
      <c r="Z30" s="105" t="s">
        <v>653</v>
      </c>
      <c r="AA30" s="122" t="s">
        <v>144</v>
      </c>
      <c r="AB30" s="127">
        <v>0.11759999999999998</v>
      </c>
      <c r="AC30" s="122" t="s">
        <v>145</v>
      </c>
      <c r="AD30" s="127">
        <v>0.16875000000000001</v>
      </c>
      <c r="AE30" s="66" t="s">
        <v>376</v>
      </c>
      <c r="AF30" s="105" t="s">
        <v>654</v>
      </c>
      <c r="AG30" s="120" t="s">
        <v>378</v>
      </c>
      <c r="AH30" s="105" t="s">
        <v>379</v>
      </c>
      <c r="AI30" s="105" t="s">
        <v>379</v>
      </c>
      <c r="AJ30" s="105" t="s">
        <v>363</v>
      </c>
      <c r="AK30" s="105" t="s">
        <v>363</v>
      </c>
      <c r="AL30" s="105" t="s">
        <v>379</v>
      </c>
      <c r="AM30" s="105" t="s">
        <v>379</v>
      </c>
      <c r="AN30" s="105" t="s">
        <v>655</v>
      </c>
      <c r="AO30" s="105" t="s">
        <v>656</v>
      </c>
      <c r="AP30" s="105" t="s">
        <v>657</v>
      </c>
      <c r="AQ30" s="106">
        <v>45261</v>
      </c>
      <c r="AR30" s="107" t="s">
        <v>434</v>
      </c>
      <c r="AS30" s="108" t="s">
        <v>658</v>
      </c>
      <c r="AT30" s="109"/>
      <c r="AU30" s="110"/>
      <c r="AV30" s="111"/>
      <c r="AW30" s="109"/>
      <c r="AX30" s="107"/>
      <c r="AY30" s="108"/>
      <c r="AZ30" s="109"/>
      <c r="BA30" s="110"/>
      <c r="BB30" s="111"/>
      <c r="BC30" s="109"/>
      <c r="BD30" s="107"/>
      <c r="BE30" s="108"/>
      <c r="BF30" s="109"/>
      <c r="BG30" s="110"/>
      <c r="BH30" s="111"/>
      <c r="BI30" s="109"/>
      <c r="BJ30" s="107"/>
      <c r="BK30" s="108"/>
      <c r="BL30" s="109"/>
      <c r="BM30" s="107"/>
      <c r="BN30" s="108"/>
      <c r="BO30" s="109"/>
      <c r="BP30" s="107"/>
      <c r="BQ30" s="108"/>
      <c r="BR30" s="109"/>
      <c r="BS30" s="110"/>
      <c r="BT30" s="111"/>
      <c r="BU30" s="109"/>
      <c r="BV30" s="107"/>
      <c r="BW30" s="108"/>
      <c r="BX30" s="109"/>
      <c r="BY30" s="110"/>
      <c r="BZ30" s="112"/>
      <c r="CA30" s="2">
        <f t="shared" si="0"/>
        <v>33</v>
      </c>
      <c r="CB30" s="51"/>
      <c r="CC30" s="51"/>
      <c r="CD30" s="51" t="s">
        <v>659</v>
      </c>
      <c r="CE30" s="51" t="s">
        <v>388</v>
      </c>
      <c r="CF30" s="51" t="s">
        <v>389</v>
      </c>
      <c r="CG30" s="51" t="s">
        <v>389</v>
      </c>
      <c r="CH30" s="51" t="s">
        <v>439</v>
      </c>
      <c r="CI30" s="51" t="s">
        <v>389</v>
      </c>
      <c r="CJ30" s="51" t="s">
        <v>392</v>
      </c>
      <c r="CK30" s="51" t="s">
        <v>660</v>
      </c>
      <c r="CL30" s="51" t="s">
        <v>392</v>
      </c>
      <c r="CM30" s="51" t="s">
        <v>392</v>
      </c>
      <c r="CN30" s="51" t="s">
        <v>392</v>
      </c>
      <c r="CO30" s="51" t="s">
        <v>392</v>
      </c>
      <c r="CP30" s="51" t="s">
        <v>392</v>
      </c>
      <c r="CQ30" s="51" t="s">
        <v>392</v>
      </c>
      <c r="CR30" s="51" t="s">
        <v>661</v>
      </c>
      <c r="CS30" s="51" t="s">
        <v>392</v>
      </c>
      <c r="CT30" s="51" t="s">
        <v>392</v>
      </c>
      <c r="CU30" s="51" t="s">
        <v>392</v>
      </c>
      <c r="CV30" s="51" t="s">
        <v>392</v>
      </c>
      <c r="CW30" s="51" t="s">
        <v>392</v>
      </c>
      <c r="CX30" s="51" t="s">
        <v>392</v>
      </c>
      <c r="CZ30" s="102" t="str">
        <f t="shared" si="1"/>
        <v>Gestión de procesos</v>
      </c>
      <c r="DA30" s="152" t="str">
        <f t="shared" si="2"/>
        <v>Posibilidad de afectación reputacional por información inoportuna, deficiente o insuficiente, debido a errores (fallas o deficiencias) en el reporte de la información o en la gestión de relacionamiento y cooperación  internacional de los sectores y/o entidades</v>
      </c>
      <c r="DB30" s="152"/>
      <c r="DC30" s="152"/>
      <c r="DD30" s="152"/>
      <c r="DE30" s="152"/>
      <c r="DF30" s="152"/>
      <c r="DG30" s="152"/>
      <c r="DH30" s="102" t="str">
        <f t="shared" si="3"/>
        <v>Moderado</v>
      </c>
      <c r="DI30" s="102" t="str">
        <f t="shared" si="4"/>
        <v>Bajo</v>
      </c>
      <c r="DK30" s="98" t="e">
        <f>SUM(LEN(#REF!)-LEN(SUBSTITUTE(#REF!,"- Preventivo","")))/LEN("- Preventivo")</f>
        <v>#REF!</v>
      </c>
      <c r="DL30" s="98" t="e">
        <f t="shared" si="5"/>
        <v>#REF!</v>
      </c>
      <c r="DM30" s="98" t="e">
        <f>SUM(LEN(#REF!)-LEN(SUBSTITUTE(#REF!,"- Detectivo","")))/LEN("- Detectivo")</f>
        <v>#REF!</v>
      </c>
      <c r="DN30" s="98" t="e">
        <f t="shared" si="6"/>
        <v>#REF!</v>
      </c>
      <c r="DO30" s="98" t="e">
        <f>SUM(LEN(#REF!)-LEN(SUBSTITUTE(#REF!,"- Correctivo","")))/LEN("- Correctivo")</f>
        <v>#REF!</v>
      </c>
      <c r="DP30" s="98" t="e">
        <f t="shared" si="7"/>
        <v>#REF!</v>
      </c>
      <c r="DQ30" s="98" t="e">
        <f t="shared" si="19"/>
        <v>#REF!</v>
      </c>
      <c r="DR30" s="98" t="e">
        <f t="shared" si="8"/>
        <v>#REF!</v>
      </c>
      <c r="DS30" s="98" t="e">
        <f>SUM(LEN(#REF!)-LEN(SUBSTITUTE(#REF!,"- Documentado","")))/LEN("- Documentado")</f>
        <v>#REF!</v>
      </c>
      <c r="DT30" s="98" t="e">
        <f>SUM(LEN(#REF!)-LEN(SUBSTITUTE(#REF!,"- Documentado","")))/LEN("- Documentado")</f>
        <v>#REF!</v>
      </c>
      <c r="DU30" s="98" t="e">
        <f t="shared" si="9"/>
        <v>#REF!</v>
      </c>
      <c r="DV30" s="98" t="e">
        <f>SUM(LEN(#REF!)-LEN(SUBSTITUTE(#REF!,"- Continua","")))/LEN("- Continua")</f>
        <v>#REF!</v>
      </c>
      <c r="DW30" s="98" t="e">
        <f>SUM(LEN(#REF!)-LEN(SUBSTITUTE(#REF!,"- Continua","")))/LEN("- Continua")</f>
        <v>#REF!</v>
      </c>
      <c r="DX30" s="98" t="e">
        <f t="shared" si="10"/>
        <v>#REF!</v>
      </c>
      <c r="DY30" s="98" t="e">
        <f>SUM(LEN(#REF!)-LEN(SUBSTITUTE(#REF!,"- Con registro","")))/LEN("- Con registro")</f>
        <v>#REF!</v>
      </c>
      <c r="DZ30" s="98" t="e">
        <f>SUM(LEN(#REF!)-LEN(SUBSTITUTE(#REF!,"- Con registro","")))/LEN("- Con registro")</f>
        <v>#REF!</v>
      </c>
      <c r="EA30" s="98" t="e">
        <f t="shared" si="11"/>
        <v>#REF!</v>
      </c>
      <c r="EB30" s="101" t="e">
        <f t="shared" si="20"/>
        <v>#REF!</v>
      </c>
      <c r="EC30" s="101" t="e">
        <f t="shared" si="21"/>
        <v>#REF!</v>
      </c>
      <c r="ED30" s="129" t="e">
        <f t="shared" si="22"/>
        <v>#REF!</v>
      </c>
      <c r="EE30" s="149" t="e">
        <f t="shared" si="23"/>
        <v>#REF!</v>
      </c>
      <c r="EF30" s="149"/>
      <c r="EG30" s="149"/>
      <c r="EH30" s="149"/>
      <c r="EI30" s="149"/>
      <c r="EJ30" s="149"/>
      <c r="EK30" s="149"/>
      <c r="EL30" s="149"/>
      <c r="EM30" s="149"/>
      <c r="EN30" s="149"/>
      <c r="EP30" s="115">
        <f t="shared" si="24"/>
        <v>45261</v>
      </c>
      <c r="EQ30" s="116" t="str">
        <f t="shared" si="25"/>
        <v>13 de mayo de 2024</v>
      </c>
      <c r="ER30" s="98" t="str">
        <f t="shared" si="26"/>
        <v>Riesgos</v>
      </c>
      <c r="ES30" s="98" t="str">
        <f t="shared" si="16"/>
        <v>ID_248: Posibilidad de afectación reputacional por información inoportuna, deficiente o insuficiente, debido a errores (fallas o deficiencias) en el reporte de la información o en la gestión de relacionamiento y cooperación  internacional de los sectores y/o entidades</v>
      </c>
      <c r="ET30" s="98" t="str">
        <f t="shared" si="17"/>
        <v>Ajuste en 
Establecimiento de controles
 en el Mapa de riesgos de Gestión de Alianzas e Internacionalización de Bogotá</v>
      </c>
      <c r="EU30" s="98" t="str">
        <f t="shared" si="18"/>
        <v>Solicitud de cambio realizada y aprobada por la Oficina Consejería Distrital de Relaciones Internacionales a través del Aplicativo DARUMA</v>
      </c>
    </row>
    <row r="31" spans="1:151" ht="399.95" customHeight="1" x14ac:dyDescent="0.2">
      <c r="A31" s="120" t="s">
        <v>643</v>
      </c>
      <c r="B31" s="105" t="s">
        <v>644</v>
      </c>
      <c r="C31" s="105" t="s">
        <v>645</v>
      </c>
      <c r="D31" s="120" t="s">
        <v>1640</v>
      </c>
      <c r="E31" s="121" t="s">
        <v>91</v>
      </c>
      <c r="F31" s="105" t="s">
        <v>662</v>
      </c>
      <c r="G31" s="121">
        <v>249</v>
      </c>
      <c r="H31" s="121" t="s">
        <v>1604</v>
      </c>
      <c r="I31" s="104" t="s">
        <v>663</v>
      </c>
      <c r="J31" s="120" t="s">
        <v>36</v>
      </c>
      <c r="K31" s="121" t="s">
        <v>664</v>
      </c>
      <c r="L31" s="105" t="s">
        <v>1636</v>
      </c>
      <c r="M31" s="111" t="s">
        <v>665</v>
      </c>
      <c r="N31" s="105" t="s">
        <v>487</v>
      </c>
      <c r="O31" s="105" t="s">
        <v>666</v>
      </c>
      <c r="P31" s="105" t="s">
        <v>651</v>
      </c>
      <c r="Q31" s="105" t="s">
        <v>371</v>
      </c>
      <c r="R31" s="105" t="s">
        <v>489</v>
      </c>
      <c r="S31" s="105" t="s">
        <v>373</v>
      </c>
      <c r="T31" s="105" t="s">
        <v>374</v>
      </c>
      <c r="U31" s="122" t="s">
        <v>123</v>
      </c>
      <c r="V31" s="123">
        <v>0.4</v>
      </c>
      <c r="W31" s="122" t="s">
        <v>124</v>
      </c>
      <c r="X31" s="123">
        <v>0.4</v>
      </c>
      <c r="Y31" s="66" t="s">
        <v>86</v>
      </c>
      <c r="Z31" s="105" t="s">
        <v>667</v>
      </c>
      <c r="AA31" s="122" t="s">
        <v>144</v>
      </c>
      <c r="AB31" s="127">
        <v>0.16799999999999998</v>
      </c>
      <c r="AC31" s="122" t="s">
        <v>145</v>
      </c>
      <c r="AD31" s="127">
        <v>0.16875000000000001</v>
      </c>
      <c r="AE31" s="66" t="s">
        <v>376</v>
      </c>
      <c r="AF31" s="105" t="s">
        <v>668</v>
      </c>
      <c r="AG31" s="120" t="s">
        <v>378</v>
      </c>
      <c r="AH31" s="105" t="s">
        <v>379</v>
      </c>
      <c r="AI31" s="105" t="s">
        <v>379</v>
      </c>
      <c r="AJ31" s="105" t="s">
        <v>363</v>
      </c>
      <c r="AK31" s="105" t="s">
        <v>363</v>
      </c>
      <c r="AL31" s="105" t="s">
        <v>379</v>
      </c>
      <c r="AM31" s="105" t="s">
        <v>379</v>
      </c>
      <c r="AN31" s="105" t="s">
        <v>669</v>
      </c>
      <c r="AO31" s="105" t="s">
        <v>670</v>
      </c>
      <c r="AP31" s="105" t="s">
        <v>671</v>
      </c>
      <c r="AQ31" s="106">
        <v>45261</v>
      </c>
      <c r="AR31" s="107" t="s">
        <v>434</v>
      </c>
      <c r="AS31" s="108" t="s">
        <v>672</v>
      </c>
      <c r="AT31" s="109"/>
      <c r="AU31" s="110"/>
      <c r="AV31" s="111"/>
      <c r="AW31" s="109"/>
      <c r="AX31" s="107"/>
      <c r="AY31" s="108"/>
      <c r="AZ31" s="109"/>
      <c r="BA31" s="110"/>
      <c r="BB31" s="111"/>
      <c r="BC31" s="109"/>
      <c r="BD31" s="107"/>
      <c r="BE31" s="108"/>
      <c r="BF31" s="109"/>
      <c r="BG31" s="110"/>
      <c r="BH31" s="111"/>
      <c r="BI31" s="109"/>
      <c r="BJ31" s="107"/>
      <c r="BK31" s="108"/>
      <c r="BL31" s="109"/>
      <c r="BM31" s="107"/>
      <c r="BN31" s="108"/>
      <c r="BO31" s="109"/>
      <c r="BP31" s="110"/>
      <c r="BQ31" s="111"/>
      <c r="BR31" s="109"/>
      <c r="BS31" s="110"/>
      <c r="BT31" s="111"/>
      <c r="BU31" s="109"/>
      <c r="BV31" s="107"/>
      <c r="BW31" s="108"/>
      <c r="BX31" s="109"/>
      <c r="BY31" s="110"/>
      <c r="BZ31" s="112"/>
      <c r="CA31" s="2">
        <f t="shared" si="0"/>
        <v>33</v>
      </c>
      <c r="CB31" s="51"/>
      <c r="CC31" s="51"/>
      <c r="CD31" s="51" t="s">
        <v>659</v>
      </c>
      <c r="CE31" s="51" t="s">
        <v>388</v>
      </c>
      <c r="CF31" s="51" t="s">
        <v>389</v>
      </c>
      <c r="CG31" s="51" t="s">
        <v>389</v>
      </c>
      <c r="CH31" s="51" t="s">
        <v>439</v>
      </c>
      <c r="CI31" s="51" t="s">
        <v>389</v>
      </c>
      <c r="CJ31" s="51" t="s">
        <v>392</v>
      </c>
      <c r="CK31" s="51"/>
      <c r="CL31" s="51" t="s">
        <v>392</v>
      </c>
      <c r="CM31" s="51" t="s">
        <v>392</v>
      </c>
      <c r="CN31" s="51" t="s">
        <v>392</v>
      </c>
      <c r="CO31" s="51" t="s">
        <v>392</v>
      </c>
      <c r="CP31" s="51" t="s">
        <v>392</v>
      </c>
      <c r="CQ31" s="51" t="s">
        <v>392</v>
      </c>
      <c r="CR31" s="51" t="s">
        <v>661</v>
      </c>
      <c r="CS31" s="51" t="s">
        <v>392</v>
      </c>
      <c r="CT31" s="51" t="s">
        <v>392</v>
      </c>
      <c r="CU31" s="51" t="s">
        <v>392</v>
      </c>
      <c r="CV31" s="51" t="s">
        <v>392</v>
      </c>
      <c r="CW31" s="51" t="s">
        <v>392</v>
      </c>
      <c r="CX31" s="51" t="s">
        <v>392</v>
      </c>
      <c r="CZ31" s="102" t="str">
        <f t="shared" si="1"/>
        <v>Gestión de procesos</v>
      </c>
      <c r="DA31" s="152" t="str">
        <f t="shared" si="2"/>
        <v>Posibilidad de afectación reputacional por información inoportuna, deficiente o insuficiente, debido a errores (fallas o deficiencias) en el reporte de la información o en la gestión de relacionamiento y posicionamiento  internacional de los sectores y/o entidades</v>
      </c>
      <c r="DB31" s="152"/>
      <c r="DC31" s="152"/>
      <c r="DD31" s="152"/>
      <c r="DE31" s="152"/>
      <c r="DF31" s="152"/>
      <c r="DG31" s="152"/>
      <c r="DH31" s="102" t="str">
        <f t="shared" si="3"/>
        <v>Moderado</v>
      </c>
      <c r="DI31" s="102" t="str">
        <f t="shared" si="4"/>
        <v>Bajo</v>
      </c>
      <c r="DK31" s="98" t="e">
        <f>SUM(LEN(#REF!)-LEN(SUBSTITUTE(#REF!,"- Preventivo","")))/LEN("- Preventivo")</f>
        <v>#REF!</v>
      </c>
      <c r="DL31" s="98" t="e">
        <f t="shared" si="5"/>
        <v>#REF!</v>
      </c>
      <c r="DM31" s="98" t="e">
        <f>SUM(LEN(#REF!)-LEN(SUBSTITUTE(#REF!,"- Detectivo","")))/LEN("- Detectivo")</f>
        <v>#REF!</v>
      </c>
      <c r="DN31" s="98" t="e">
        <f t="shared" si="6"/>
        <v>#REF!</v>
      </c>
      <c r="DO31" s="98" t="e">
        <f>SUM(LEN(#REF!)-LEN(SUBSTITUTE(#REF!,"- Correctivo","")))/LEN("- Correctivo")</f>
        <v>#REF!</v>
      </c>
      <c r="DP31" s="98" t="e">
        <f t="shared" si="7"/>
        <v>#REF!</v>
      </c>
      <c r="DQ31" s="98" t="e">
        <f t="shared" si="19"/>
        <v>#REF!</v>
      </c>
      <c r="DR31" s="98" t="e">
        <f t="shared" si="8"/>
        <v>#REF!</v>
      </c>
      <c r="DS31" s="98" t="e">
        <f>SUM(LEN(#REF!)-LEN(SUBSTITUTE(#REF!,"- Documentado","")))/LEN("- Documentado")</f>
        <v>#REF!</v>
      </c>
      <c r="DT31" s="98" t="e">
        <f>SUM(LEN(#REF!)-LEN(SUBSTITUTE(#REF!,"- Documentado","")))/LEN("- Documentado")</f>
        <v>#REF!</v>
      </c>
      <c r="DU31" s="98" t="e">
        <f t="shared" si="9"/>
        <v>#REF!</v>
      </c>
      <c r="DV31" s="98" t="e">
        <f>SUM(LEN(#REF!)-LEN(SUBSTITUTE(#REF!,"- Continua","")))/LEN("- Continua")</f>
        <v>#REF!</v>
      </c>
      <c r="DW31" s="98" t="e">
        <f>SUM(LEN(#REF!)-LEN(SUBSTITUTE(#REF!,"- Continua","")))/LEN("- Continua")</f>
        <v>#REF!</v>
      </c>
      <c r="DX31" s="98" t="e">
        <f t="shared" si="10"/>
        <v>#REF!</v>
      </c>
      <c r="DY31" s="98" t="e">
        <f>SUM(LEN(#REF!)-LEN(SUBSTITUTE(#REF!,"- Con registro","")))/LEN("- Con registro")</f>
        <v>#REF!</v>
      </c>
      <c r="DZ31" s="98" t="e">
        <f>SUM(LEN(#REF!)-LEN(SUBSTITUTE(#REF!,"- Con registro","")))/LEN("- Con registro")</f>
        <v>#REF!</v>
      </c>
      <c r="EA31" s="98" t="e">
        <f t="shared" si="11"/>
        <v>#REF!</v>
      </c>
      <c r="EB31" s="101" t="e">
        <f t="shared" si="20"/>
        <v>#REF!</v>
      </c>
      <c r="EC31" s="101" t="e">
        <f t="shared" si="21"/>
        <v>#REF!</v>
      </c>
      <c r="ED31" s="129" t="e">
        <f t="shared" si="22"/>
        <v>#REF!</v>
      </c>
      <c r="EE31" s="149" t="e">
        <f t="shared" si="23"/>
        <v>#REF!</v>
      </c>
      <c r="EF31" s="149"/>
      <c r="EG31" s="149"/>
      <c r="EH31" s="149"/>
      <c r="EI31" s="149"/>
      <c r="EJ31" s="149"/>
      <c r="EK31" s="149"/>
      <c r="EL31" s="149"/>
      <c r="EM31" s="149"/>
      <c r="EN31" s="149"/>
      <c r="EP31" s="115">
        <f t="shared" si="24"/>
        <v>45261</v>
      </c>
      <c r="EQ31" s="116" t="str">
        <f t="shared" si="25"/>
        <v>13 de mayo de 2024</v>
      </c>
      <c r="ER31" s="98" t="str">
        <f t="shared" si="26"/>
        <v>Riesgos</v>
      </c>
      <c r="ES31" s="98" t="str">
        <f t="shared" si="16"/>
        <v>ID_249: Posibilidad de afectación reputacional por información inoportuna, deficiente o insuficiente, debido a errores (fallas o deficiencias) en el reporte de la información o en la gestión de relacionamiento y posicionamiento  internacional de los sectores y/o entidades</v>
      </c>
      <c r="ET31" s="98" t="str">
        <f t="shared" si="17"/>
        <v>Ajuste en 
Establecimiento de controles
 en el Mapa de riesgos de Gestión de Alianzas e Internacionalización de Bogotá</v>
      </c>
      <c r="EU31" s="98" t="str">
        <f t="shared" si="18"/>
        <v>Solicitud de cambio realizada y aprobada por la Oficina Consejería Distrital de Relaciones Internacionales a través del Aplicativo DARUMA</v>
      </c>
    </row>
    <row r="32" spans="1:151" ht="399.95" customHeight="1" x14ac:dyDescent="0.2">
      <c r="A32" s="120" t="s">
        <v>673</v>
      </c>
      <c r="B32" s="105" t="s">
        <v>674</v>
      </c>
      <c r="C32" s="105" t="s">
        <v>675</v>
      </c>
      <c r="D32" s="120" t="s">
        <v>128</v>
      </c>
      <c r="E32" s="121" t="s">
        <v>676</v>
      </c>
      <c r="F32" s="105" t="s">
        <v>1652</v>
      </c>
      <c r="G32" s="121">
        <v>245</v>
      </c>
      <c r="H32" s="121" t="s">
        <v>1605</v>
      </c>
      <c r="I32" s="104" t="s">
        <v>678</v>
      </c>
      <c r="J32" s="120" t="s">
        <v>36</v>
      </c>
      <c r="K32" s="121" t="s">
        <v>365</v>
      </c>
      <c r="L32" s="105" t="s">
        <v>129</v>
      </c>
      <c r="M32" s="111" t="s">
        <v>679</v>
      </c>
      <c r="N32" s="105" t="s">
        <v>680</v>
      </c>
      <c r="O32" s="105" t="s">
        <v>681</v>
      </c>
      <c r="P32" s="105" t="s">
        <v>370</v>
      </c>
      <c r="Q32" s="105" t="s">
        <v>371</v>
      </c>
      <c r="R32" s="105" t="s">
        <v>372</v>
      </c>
      <c r="S32" s="105" t="s">
        <v>427</v>
      </c>
      <c r="T32" s="105" t="s">
        <v>428</v>
      </c>
      <c r="U32" s="122" t="s">
        <v>78</v>
      </c>
      <c r="V32" s="123">
        <v>0.8</v>
      </c>
      <c r="W32" s="122" t="s">
        <v>53</v>
      </c>
      <c r="X32" s="123">
        <v>1</v>
      </c>
      <c r="Y32" s="66" t="s">
        <v>521</v>
      </c>
      <c r="Z32" s="105" t="s">
        <v>682</v>
      </c>
      <c r="AA32" s="122" t="s">
        <v>123</v>
      </c>
      <c r="AB32" s="127">
        <v>0.2016</v>
      </c>
      <c r="AC32" s="122" t="s">
        <v>79</v>
      </c>
      <c r="AD32" s="127">
        <v>0.75</v>
      </c>
      <c r="AE32" s="66" t="s">
        <v>409</v>
      </c>
      <c r="AF32" s="105" t="s">
        <v>683</v>
      </c>
      <c r="AG32" s="120" t="s">
        <v>412</v>
      </c>
      <c r="AH32" s="124" t="s">
        <v>684</v>
      </c>
      <c r="AI32" s="124" t="s">
        <v>685</v>
      </c>
      <c r="AJ32" s="131" t="s">
        <v>1523</v>
      </c>
      <c r="AK32" s="131" t="s">
        <v>1524</v>
      </c>
      <c r="AL32" s="124" t="s">
        <v>542</v>
      </c>
      <c r="AM32" s="124" t="s">
        <v>686</v>
      </c>
      <c r="AN32" s="105" t="s">
        <v>687</v>
      </c>
      <c r="AO32" s="105" t="s">
        <v>688</v>
      </c>
      <c r="AP32" s="105" t="s">
        <v>689</v>
      </c>
      <c r="AQ32" s="106">
        <v>45266</v>
      </c>
      <c r="AR32" s="107" t="s">
        <v>690</v>
      </c>
      <c r="AS32" s="108" t="s">
        <v>691</v>
      </c>
      <c r="AT32" s="109"/>
      <c r="AU32" s="110"/>
      <c r="AV32" s="111"/>
      <c r="AW32" s="109"/>
      <c r="AX32" s="107"/>
      <c r="AY32" s="108"/>
      <c r="AZ32" s="109"/>
      <c r="BA32" s="110"/>
      <c r="BB32" s="111"/>
      <c r="BC32" s="109"/>
      <c r="BD32" s="107"/>
      <c r="BE32" s="108"/>
      <c r="BF32" s="109"/>
      <c r="BG32" s="110"/>
      <c r="BH32" s="111"/>
      <c r="BI32" s="109"/>
      <c r="BJ32" s="107"/>
      <c r="BK32" s="108"/>
      <c r="BL32" s="109"/>
      <c r="BM32" s="110"/>
      <c r="BN32" s="111"/>
      <c r="BO32" s="109"/>
      <c r="BP32" s="107"/>
      <c r="BQ32" s="108"/>
      <c r="BR32" s="109"/>
      <c r="BS32" s="110"/>
      <c r="BT32" s="111"/>
      <c r="BU32" s="109"/>
      <c r="BV32" s="107"/>
      <c r="BW32" s="108"/>
      <c r="BX32" s="109"/>
      <c r="BY32" s="110"/>
      <c r="BZ32" s="112"/>
      <c r="CA32" s="2">
        <f t="shared" si="0"/>
        <v>33</v>
      </c>
      <c r="CB32" s="51" t="s">
        <v>692</v>
      </c>
      <c r="CC32" s="51" t="s">
        <v>693</v>
      </c>
      <c r="CD32" s="51" t="s">
        <v>694</v>
      </c>
      <c r="CE32" s="51" t="s">
        <v>392</v>
      </c>
      <c r="CF32" s="51" t="s">
        <v>389</v>
      </c>
      <c r="CG32" s="51" t="s">
        <v>389</v>
      </c>
      <c r="CH32" s="51" t="s">
        <v>390</v>
      </c>
      <c r="CI32" s="51" t="s">
        <v>389</v>
      </c>
      <c r="CJ32" s="51" t="s">
        <v>392</v>
      </c>
      <c r="CK32" s="51"/>
      <c r="CL32" s="51" t="s">
        <v>392</v>
      </c>
      <c r="CM32" s="51" t="s">
        <v>392</v>
      </c>
      <c r="CN32" s="51" t="s">
        <v>392</v>
      </c>
      <c r="CO32" s="51" t="s">
        <v>392</v>
      </c>
      <c r="CP32" s="51" t="s">
        <v>392</v>
      </c>
      <c r="CQ32" s="51" t="s">
        <v>392</v>
      </c>
      <c r="CR32" s="51" t="s">
        <v>695</v>
      </c>
      <c r="CS32" s="51" t="s">
        <v>392</v>
      </c>
      <c r="CT32" s="51" t="s">
        <v>392</v>
      </c>
      <c r="CU32" s="51" t="s">
        <v>392</v>
      </c>
      <c r="CV32" s="51" t="s">
        <v>392</v>
      </c>
      <c r="CW32" s="51" t="s">
        <v>392</v>
      </c>
      <c r="CX32" s="51" t="s">
        <v>392</v>
      </c>
      <c r="CZ32" s="102" t="str">
        <f t="shared" si="1"/>
        <v>Gestión de procesos</v>
      </c>
      <c r="DA32" s="152" t="str">
        <f t="shared" si="2"/>
        <v>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v>
      </c>
      <c r="DB32" s="152"/>
      <c r="DC32" s="152"/>
      <c r="DD32" s="152"/>
      <c r="DE32" s="152"/>
      <c r="DF32" s="152"/>
      <c r="DG32" s="152"/>
      <c r="DH32" s="102" t="str">
        <f t="shared" si="3"/>
        <v>Extremo</v>
      </c>
      <c r="DI32" s="102" t="str">
        <f t="shared" si="4"/>
        <v>Alto</v>
      </c>
      <c r="DK32" s="98" t="e">
        <f>SUM(LEN(#REF!)-LEN(SUBSTITUTE(#REF!,"- Preventivo","")))/LEN("- Preventivo")</f>
        <v>#REF!</v>
      </c>
      <c r="DL32" s="98" t="e">
        <f t="shared" si="5"/>
        <v>#REF!</v>
      </c>
      <c r="DM32" s="98" t="e">
        <f>SUM(LEN(#REF!)-LEN(SUBSTITUTE(#REF!,"- Detectivo","")))/LEN("- Detectivo")</f>
        <v>#REF!</v>
      </c>
      <c r="DN32" s="98" t="e">
        <f t="shared" si="6"/>
        <v>#REF!</v>
      </c>
      <c r="DO32" s="98" t="e">
        <f>SUM(LEN(#REF!)-LEN(SUBSTITUTE(#REF!,"- Correctivo","")))/LEN("- Correctivo")</f>
        <v>#REF!</v>
      </c>
      <c r="DP32" s="98" t="e">
        <f t="shared" si="7"/>
        <v>#REF!</v>
      </c>
      <c r="DQ32" s="98" t="e">
        <f t="shared" si="19"/>
        <v>#REF!</v>
      </c>
      <c r="DR32" s="98" t="e">
        <f t="shared" si="8"/>
        <v>#REF!</v>
      </c>
      <c r="DS32" s="98" t="e">
        <f>SUM(LEN(#REF!)-LEN(SUBSTITUTE(#REF!,"- Documentado","")))/LEN("- Documentado")</f>
        <v>#REF!</v>
      </c>
      <c r="DT32" s="98" t="e">
        <f>SUM(LEN(#REF!)-LEN(SUBSTITUTE(#REF!,"- Documentado","")))/LEN("- Documentado")</f>
        <v>#REF!</v>
      </c>
      <c r="DU32" s="98" t="e">
        <f t="shared" si="9"/>
        <v>#REF!</v>
      </c>
      <c r="DV32" s="98" t="e">
        <f>SUM(LEN(#REF!)-LEN(SUBSTITUTE(#REF!,"- Continua","")))/LEN("- Continua")</f>
        <v>#REF!</v>
      </c>
      <c r="DW32" s="98" t="e">
        <f>SUM(LEN(#REF!)-LEN(SUBSTITUTE(#REF!,"- Continua","")))/LEN("- Continua")</f>
        <v>#REF!</v>
      </c>
      <c r="DX32" s="98" t="e">
        <f t="shared" si="10"/>
        <v>#REF!</v>
      </c>
      <c r="DY32" s="98" t="e">
        <f>SUM(LEN(#REF!)-LEN(SUBSTITUTE(#REF!,"- Con registro","")))/LEN("- Con registro")</f>
        <v>#REF!</v>
      </c>
      <c r="DZ32" s="98" t="e">
        <f>SUM(LEN(#REF!)-LEN(SUBSTITUTE(#REF!,"- Con registro","")))/LEN("- Con registro")</f>
        <v>#REF!</v>
      </c>
      <c r="EA32" s="98" t="e">
        <f t="shared" si="11"/>
        <v>#REF!</v>
      </c>
      <c r="EB32" s="101" t="e">
        <f t="shared" si="20"/>
        <v>#REF!</v>
      </c>
      <c r="EC32" s="101" t="e">
        <f t="shared" si="21"/>
        <v>#REF!</v>
      </c>
      <c r="ED32" s="129" t="e">
        <f t="shared" si="22"/>
        <v>#REF!</v>
      </c>
      <c r="EE32" s="149" t="e">
        <f t="shared" si="23"/>
        <v>#REF!</v>
      </c>
      <c r="EF32" s="149"/>
      <c r="EG32" s="149"/>
      <c r="EH32" s="149"/>
      <c r="EI32" s="149"/>
      <c r="EJ32" s="149"/>
      <c r="EK32" s="149"/>
      <c r="EL32" s="149"/>
      <c r="EM32" s="149"/>
      <c r="EN32" s="149"/>
      <c r="EP32" s="115">
        <f t="shared" si="24"/>
        <v>45266</v>
      </c>
      <c r="EQ32" s="116" t="str">
        <f t="shared" si="25"/>
        <v>13 de mayo de 2024</v>
      </c>
      <c r="ER32" s="98" t="str">
        <f t="shared" si="26"/>
        <v>Riesgos</v>
      </c>
      <c r="ES32" s="98" t="str">
        <f t="shared" si="16"/>
        <v>ID_245: Posibilidad de afectación económica (o presupuestal) por fallo en firme de detrimento patrimonial por parte de entes de control debido a errores (fallas o deficiencias) en la estructuración de  la solicitud de contratación (documentos y estudios previos) para la contratación de bienes, servicios u obras para la Entidad publicados en el SECOP.</v>
      </c>
      <c r="ET32" s="98" t="str">
        <f t="shared" si="17"/>
        <v>Ajuste en 
Análisis antes de controles
Tratamiento del riesgo en el Mapa de riesgos de Gestión de Contratación</v>
      </c>
      <c r="EU32" s="98" t="str">
        <f t="shared" si="18"/>
        <v>Solicitud de cambio realizada y aprobada por la Dirección de Contratación a través del Aplicativo DARUMA</v>
      </c>
    </row>
    <row r="33" spans="1:151" ht="399.95" customHeight="1" x14ac:dyDescent="0.2">
      <c r="A33" s="120" t="s">
        <v>673</v>
      </c>
      <c r="B33" s="105" t="s">
        <v>674</v>
      </c>
      <c r="C33" s="105" t="s">
        <v>675</v>
      </c>
      <c r="D33" s="120" t="s">
        <v>128</v>
      </c>
      <c r="E33" s="121" t="s">
        <v>676</v>
      </c>
      <c r="F33" s="105" t="s">
        <v>1652</v>
      </c>
      <c r="G33" s="121">
        <v>246</v>
      </c>
      <c r="H33" s="121" t="s">
        <v>1606</v>
      </c>
      <c r="I33" s="104" t="s">
        <v>696</v>
      </c>
      <c r="J33" s="120" t="s">
        <v>36</v>
      </c>
      <c r="K33" s="121" t="s">
        <v>365</v>
      </c>
      <c r="L33" s="105" t="s">
        <v>129</v>
      </c>
      <c r="M33" s="111" t="s">
        <v>697</v>
      </c>
      <c r="N33" s="105" t="s">
        <v>680</v>
      </c>
      <c r="O33" s="105" t="s">
        <v>698</v>
      </c>
      <c r="P33" s="105" t="s">
        <v>370</v>
      </c>
      <c r="Q33" s="105" t="s">
        <v>371</v>
      </c>
      <c r="R33" s="105" t="s">
        <v>372</v>
      </c>
      <c r="S33" s="105" t="s">
        <v>427</v>
      </c>
      <c r="T33" s="105" t="s">
        <v>428</v>
      </c>
      <c r="U33" s="122" t="s">
        <v>102</v>
      </c>
      <c r="V33" s="123">
        <v>0.6</v>
      </c>
      <c r="W33" s="122" t="s">
        <v>79</v>
      </c>
      <c r="X33" s="123">
        <v>0.8</v>
      </c>
      <c r="Y33" s="66" t="s">
        <v>409</v>
      </c>
      <c r="Z33" s="105" t="s">
        <v>699</v>
      </c>
      <c r="AA33" s="122" t="s">
        <v>123</v>
      </c>
      <c r="AB33" s="127">
        <v>0.252</v>
      </c>
      <c r="AC33" s="122" t="s">
        <v>103</v>
      </c>
      <c r="AD33" s="127">
        <v>0.60000000000000009</v>
      </c>
      <c r="AE33" s="66" t="s">
        <v>86</v>
      </c>
      <c r="AF33" s="105" t="s">
        <v>700</v>
      </c>
      <c r="AG33" s="120" t="s">
        <v>412</v>
      </c>
      <c r="AH33" s="124" t="s">
        <v>1619</v>
      </c>
      <c r="AI33" s="131" t="s">
        <v>1621</v>
      </c>
      <c r="AJ33" s="136" t="s">
        <v>1620</v>
      </c>
      <c r="AK33" s="131" t="s">
        <v>1622</v>
      </c>
      <c r="AL33" s="131" t="s">
        <v>1623</v>
      </c>
      <c r="AM33" s="131" t="s">
        <v>1624</v>
      </c>
      <c r="AN33" s="105" t="s">
        <v>702</v>
      </c>
      <c r="AO33" s="105" t="s">
        <v>703</v>
      </c>
      <c r="AP33" s="105" t="s">
        <v>704</v>
      </c>
      <c r="AQ33" s="106">
        <v>45266</v>
      </c>
      <c r="AR33" s="107" t="s">
        <v>690</v>
      </c>
      <c r="AS33" s="108" t="s">
        <v>691</v>
      </c>
      <c r="AT33" s="109"/>
      <c r="AU33" s="110"/>
      <c r="AV33" s="111"/>
      <c r="AW33" s="109"/>
      <c r="AX33" s="107"/>
      <c r="AY33" s="108"/>
      <c r="AZ33" s="109"/>
      <c r="BA33" s="110"/>
      <c r="BB33" s="111"/>
      <c r="BC33" s="109"/>
      <c r="BD33" s="107"/>
      <c r="BE33" s="108"/>
      <c r="BF33" s="109"/>
      <c r="BG33" s="110"/>
      <c r="BH33" s="111"/>
      <c r="BI33" s="109"/>
      <c r="BJ33" s="107"/>
      <c r="BK33" s="108"/>
      <c r="BL33" s="109"/>
      <c r="BM33" s="110"/>
      <c r="BN33" s="111"/>
      <c r="BO33" s="109"/>
      <c r="BP33" s="107"/>
      <c r="BQ33" s="108"/>
      <c r="BR33" s="109"/>
      <c r="BS33" s="110"/>
      <c r="BT33" s="111"/>
      <c r="BU33" s="109"/>
      <c r="BV33" s="107"/>
      <c r="BW33" s="108"/>
      <c r="BX33" s="109"/>
      <c r="BY33" s="110"/>
      <c r="BZ33" s="112"/>
      <c r="CA33" s="2">
        <f t="shared" si="0"/>
        <v>33</v>
      </c>
      <c r="CB33" s="51" t="s">
        <v>692</v>
      </c>
      <c r="CC33" s="51" t="s">
        <v>693</v>
      </c>
      <c r="CD33" s="51" t="s">
        <v>694</v>
      </c>
      <c r="CE33" s="51" t="s">
        <v>392</v>
      </c>
      <c r="CF33" s="51" t="s">
        <v>389</v>
      </c>
      <c r="CG33" s="51" t="s">
        <v>389</v>
      </c>
      <c r="CH33" s="51" t="s">
        <v>390</v>
      </c>
      <c r="CI33" s="51" t="s">
        <v>389</v>
      </c>
      <c r="CJ33" s="51" t="s">
        <v>392</v>
      </c>
      <c r="CK33" s="51"/>
      <c r="CL33" s="51" t="s">
        <v>392</v>
      </c>
      <c r="CM33" s="51" t="s">
        <v>392</v>
      </c>
      <c r="CN33" s="51" t="s">
        <v>392</v>
      </c>
      <c r="CO33" s="51" t="s">
        <v>392</v>
      </c>
      <c r="CP33" s="51" t="s">
        <v>392</v>
      </c>
      <c r="CQ33" s="51" t="s">
        <v>392</v>
      </c>
      <c r="CR33" s="51" t="s">
        <v>705</v>
      </c>
      <c r="CS33" s="51" t="s">
        <v>392</v>
      </c>
      <c r="CT33" s="51" t="s">
        <v>392</v>
      </c>
      <c r="CU33" s="51" t="s">
        <v>392</v>
      </c>
      <c r="CV33" s="51" t="s">
        <v>392</v>
      </c>
      <c r="CW33" s="51" t="s">
        <v>392</v>
      </c>
      <c r="CX33" s="51" t="s">
        <v>392</v>
      </c>
      <c r="CZ33" s="102" t="str">
        <f t="shared" si="1"/>
        <v>Gestión de procesos</v>
      </c>
      <c r="DA33" s="152" t="str">
        <f t="shared" si="2"/>
        <v>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v>
      </c>
      <c r="DB33" s="152"/>
      <c r="DC33" s="152"/>
      <c r="DD33" s="152"/>
      <c r="DE33" s="152"/>
      <c r="DF33" s="152"/>
      <c r="DG33" s="152"/>
      <c r="DH33" s="102" t="str">
        <f t="shared" si="3"/>
        <v>Alto</v>
      </c>
      <c r="DI33" s="102" t="str">
        <f t="shared" si="4"/>
        <v>Moderado</v>
      </c>
      <c r="DK33" s="98" t="e">
        <f>SUM(LEN(#REF!)-LEN(SUBSTITUTE(#REF!,"- Preventivo","")))/LEN("- Preventivo")</f>
        <v>#REF!</v>
      </c>
      <c r="DL33" s="98" t="e">
        <f t="shared" si="5"/>
        <v>#REF!</v>
      </c>
      <c r="DM33" s="98" t="e">
        <f>SUM(LEN(#REF!)-LEN(SUBSTITUTE(#REF!,"- Detectivo","")))/LEN("- Detectivo")</f>
        <v>#REF!</v>
      </c>
      <c r="DN33" s="98" t="e">
        <f t="shared" si="6"/>
        <v>#REF!</v>
      </c>
      <c r="DO33" s="98" t="e">
        <f>SUM(LEN(#REF!)-LEN(SUBSTITUTE(#REF!,"- Correctivo","")))/LEN("- Correctivo")</f>
        <v>#REF!</v>
      </c>
      <c r="DP33" s="98" t="e">
        <f t="shared" si="7"/>
        <v>#REF!</v>
      </c>
      <c r="DQ33" s="98" t="e">
        <f t="shared" si="19"/>
        <v>#REF!</v>
      </c>
      <c r="DR33" s="98" t="e">
        <f t="shared" si="8"/>
        <v>#REF!</v>
      </c>
      <c r="DS33" s="98" t="e">
        <f>SUM(LEN(#REF!)-LEN(SUBSTITUTE(#REF!,"- Documentado","")))/LEN("- Documentado")</f>
        <v>#REF!</v>
      </c>
      <c r="DT33" s="98" t="e">
        <f>SUM(LEN(#REF!)-LEN(SUBSTITUTE(#REF!,"- Documentado","")))/LEN("- Documentado")</f>
        <v>#REF!</v>
      </c>
      <c r="DU33" s="98" t="e">
        <f t="shared" si="9"/>
        <v>#REF!</v>
      </c>
      <c r="DV33" s="98" t="e">
        <f>SUM(LEN(#REF!)-LEN(SUBSTITUTE(#REF!,"- Continua","")))/LEN("- Continua")</f>
        <v>#REF!</v>
      </c>
      <c r="DW33" s="98" t="e">
        <f>SUM(LEN(#REF!)-LEN(SUBSTITUTE(#REF!,"- Continua","")))/LEN("- Continua")</f>
        <v>#REF!</v>
      </c>
      <c r="DX33" s="98" t="e">
        <f t="shared" si="10"/>
        <v>#REF!</v>
      </c>
      <c r="DY33" s="98" t="e">
        <f>SUM(LEN(#REF!)-LEN(SUBSTITUTE(#REF!,"- Con registro","")))/LEN("- Con registro")</f>
        <v>#REF!</v>
      </c>
      <c r="DZ33" s="98" t="e">
        <f>SUM(LEN(#REF!)-LEN(SUBSTITUTE(#REF!,"- Con registro","")))/LEN("- Con registro")</f>
        <v>#REF!</v>
      </c>
      <c r="EA33" s="98" t="e">
        <f t="shared" si="11"/>
        <v>#REF!</v>
      </c>
      <c r="EB33" s="101" t="e">
        <f t="shared" si="20"/>
        <v>#REF!</v>
      </c>
      <c r="EC33" s="101" t="e">
        <f t="shared" si="21"/>
        <v>#REF!</v>
      </c>
      <c r="ED33" s="129" t="e">
        <f t="shared" si="22"/>
        <v>#REF!</v>
      </c>
      <c r="EE33" s="149" t="e">
        <f t="shared" si="23"/>
        <v>#REF!</v>
      </c>
      <c r="EF33" s="149"/>
      <c r="EG33" s="149"/>
      <c r="EH33" s="149"/>
      <c r="EI33" s="149"/>
      <c r="EJ33" s="149"/>
      <c r="EK33" s="149"/>
      <c r="EL33" s="149"/>
      <c r="EM33" s="149"/>
      <c r="EN33" s="149"/>
      <c r="EP33" s="115">
        <f t="shared" si="24"/>
        <v>45266</v>
      </c>
      <c r="EQ33" s="116" t="str">
        <f t="shared" si="25"/>
        <v>13 de mayo de 2024</v>
      </c>
      <c r="ER33" s="98" t="str">
        <f t="shared" si="26"/>
        <v>Riesgos</v>
      </c>
      <c r="ES33" s="98" t="str">
        <f t="shared" si="16"/>
        <v>ID_246: Posibilidad de afectación económica (o presupuestal) por utilización de recursos presupuestales adicionales a los inicialmente programados, reflejados en los reportes de ejecución presupuestal y contractual, debido a errores (fallas o deficiencias) en la selección de las propuestas</v>
      </c>
      <c r="ET33" s="98" t="str">
        <f t="shared" si="17"/>
        <v>Ajuste en 
Análisis antes de controles
Tratamiento del riesgo en el Mapa de riesgos de Gestión de Contratación</v>
      </c>
      <c r="EU33" s="98" t="str">
        <f t="shared" si="18"/>
        <v>Solicitud de cambio realizada y aprobada por la Dirección de Contratación a través del Aplicativo DARUMA</v>
      </c>
    </row>
    <row r="34" spans="1:151" ht="399.95" customHeight="1" x14ac:dyDescent="0.2">
      <c r="A34" s="120" t="s">
        <v>673</v>
      </c>
      <c r="B34" s="105" t="s">
        <v>674</v>
      </c>
      <c r="C34" s="105" t="s">
        <v>675</v>
      </c>
      <c r="D34" s="120" t="s">
        <v>128</v>
      </c>
      <c r="E34" s="121" t="s">
        <v>676</v>
      </c>
      <c r="F34" s="105" t="s">
        <v>706</v>
      </c>
      <c r="G34" s="121">
        <v>247</v>
      </c>
      <c r="H34" s="121" t="s">
        <v>1607</v>
      </c>
      <c r="I34" s="104" t="s">
        <v>707</v>
      </c>
      <c r="J34" s="120" t="s">
        <v>36</v>
      </c>
      <c r="K34" s="121" t="s">
        <v>365</v>
      </c>
      <c r="L34" s="105" t="s">
        <v>708</v>
      </c>
      <c r="M34" s="111" t="s">
        <v>709</v>
      </c>
      <c r="N34" s="105" t="s">
        <v>680</v>
      </c>
      <c r="O34" s="105" t="s">
        <v>710</v>
      </c>
      <c r="P34" s="105" t="s">
        <v>370</v>
      </c>
      <c r="Q34" s="105" t="s">
        <v>371</v>
      </c>
      <c r="R34" s="105" t="s">
        <v>372</v>
      </c>
      <c r="S34" s="105" t="s">
        <v>373</v>
      </c>
      <c r="T34" s="105" t="s">
        <v>374</v>
      </c>
      <c r="U34" s="122" t="s">
        <v>78</v>
      </c>
      <c r="V34" s="123">
        <v>0.8</v>
      </c>
      <c r="W34" s="122" t="s">
        <v>79</v>
      </c>
      <c r="X34" s="123">
        <v>0.8</v>
      </c>
      <c r="Y34" s="66" t="s">
        <v>409</v>
      </c>
      <c r="Z34" s="105" t="s">
        <v>711</v>
      </c>
      <c r="AA34" s="122" t="s">
        <v>123</v>
      </c>
      <c r="AB34" s="127">
        <v>0.33599999999999997</v>
      </c>
      <c r="AC34" s="122" t="s">
        <v>103</v>
      </c>
      <c r="AD34" s="127">
        <v>0.45000000000000007</v>
      </c>
      <c r="AE34" s="66" t="s">
        <v>86</v>
      </c>
      <c r="AF34" s="105" t="s">
        <v>700</v>
      </c>
      <c r="AG34" s="120" t="s">
        <v>412</v>
      </c>
      <c r="AH34" s="124" t="s">
        <v>1525</v>
      </c>
      <c r="AI34" s="131" t="s">
        <v>1526</v>
      </c>
      <c r="AJ34" s="136" t="s">
        <v>1528</v>
      </c>
      <c r="AK34" s="136" t="s">
        <v>1527</v>
      </c>
      <c r="AL34" s="131" t="s">
        <v>1529</v>
      </c>
      <c r="AM34" s="131" t="s">
        <v>1530</v>
      </c>
      <c r="AN34" s="105" t="s">
        <v>712</v>
      </c>
      <c r="AO34" s="105" t="s">
        <v>713</v>
      </c>
      <c r="AP34" s="105" t="s">
        <v>714</v>
      </c>
      <c r="AQ34" s="106">
        <v>45266</v>
      </c>
      <c r="AR34" s="107" t="s">
        <v>690</v>
      </c>
      <c r="AS34" s="108" t="s">
        <v>691</v>
      </c>
      <c r="AT34" s="109"/>
      <c r="AU34" s="110"/>
      <c r="AV34" s="111"/>
      <c r="AW34" s="109"/>
      <c r="AX34" s="107"/>
      <c r="AY34" s="108"/>
      <c r="AZ34" s="109"/>
      <c r="BA34" s="110"/>
      <c r="BB34" s="111"/>
      <c r="BC34" s="109"/>
      <c r="BD34" s="107"/>
      <c r="BE34" s="108"/>
      <c r="BF34" s="109"/>
      <c r="BG34" s="110"/>
      <c r="BH34" s="111"/>
      <c r="BI34" s="109"/>
      <c r="BJ34" s="107"/>
      <c r="BK34" s="108"/>
      <c r="BL34" s="109"/>
      <c r="BM34" s="110"/>
      <c r="BN34" s="111"/>
      <c r="BO34" s="109"/>
      <c r="BP34" s="107"/>
      <c r="BQ34" s="108"/>
      <c r="BR34" s="109"/>
      <c r="BS34" s="110"/>
      <c r="BT34" s="111"/>
      <c r="BU34" s="109"/>
      <c r="BV34" s="107"/>
      <c r="BW34" s="108"/>
      <c r="BX34" s="109"/>
      <c r="BY34" s="110"/>
      <c r="BZ34" s="112"/>
      <c r="CA34" s="2">
        <f t="shared" si="0"/>
        <v>33</v>
      </c>
      <c r="CB34" s="51" t="s">
        <v>692</v>
      </c>
      <c r="CC34" s="51" t="s">
        <v>693</v>
      </c>
      <c r="CD34" s="51" t="s">
        <v>694</v>
      </c>
      <c r="CE34" s="51" t="s">
        <v>392</v>
      </c>
      <c r="CF34" s="51" t="s">
        <v>389</v>
      </c>
      <c r="CG34" s="51" t="s">
        <v>389</v>
      </c>
      <c r="CH34" s="51" t="s">
        <v>390</v>
      </c>
      <c r="CI34" s="51" t="s">
        <v>389</v>
      </c>
      <c r="CJ34" s="51" t="s">
        <v>392</v>
      </c>
      <c r="CK34" s="51"/>
      <c r="CL34" s="51" t="s">
        <v>392</v>
      </c>
      <c r="CM34" s="51" t="s">
        <v>392</v>
      </c>
      <c r="CN34" s="51" t="s">
        <v>392</v>
      </c>
      <c r="CO34" s="51" t="s">
        <v>392</v>
      </c>
      <c r="CP34" s="51" t="s">
        <v>392</v>
      </c>
      <c r="CQ34" s="51" t="s">
        <v>392</v>
      </c>
      <c r="CR34" s="51" t="s">
        <v>715</v>
      </c>
      <c r="CS34" s="51" t="s">
        <v>392</v>
      </c>
      <c r="CT34" s="51" t="s">
        <v>392</v>
      </c>
      <c r="CU34" s="51" t="s">
        <v>392</v>
      </c>
      <c r="CV34" s="51" t="s">
        <v>392</v>
      </c>
      <c r="CW34" s="51" t="s">
        <v>392</v>
      </c>
      <c r="CX34" s="51" t="s">
        <v>392</v>
      </c>
      <c r="CZ34" s="102" t="str">
        <f t="shared" si="1"/>
        <v>Gestión de procesos</v>
      </c>
      <c r="DA34" s="152" t="str">
        <f t="shared" si="2"/>
        <v xml:space="preserve">Posibilidad de afectación económica (o presupuestal) por fallo en firme de detrimento patrimonial por parte de entes de control, debido a supervisión inadecuada de los contratos y/o convenios </v>
      </c>
      <c r="DB34" s="152"/>
      <c r="DC34" s="152"/>
      <c r="DD34" s="152"/>
      <c r="DE34" s="152"/>
      <c r="DF34" s="152"/>
      <c r="DG34" s="152"/>
      <c r="DH34" s="102" t="str">
        <f t="shared" si="3"/>
        <v>Alto</v>
      </c>
      <c r="DI34" s="102" t="str">
        <f t="shared" si="4"/>
        <v>Moderado</v>
      </c>
      <c r="DK34" s="98" t="e">
        <f>SUM(LEN(#REF!)-LEN(SUBSTITUTE(#REF!,"- Preventivo","")))/LEN("- Preventivo")</f>
        <v>#REF!</v>
      </c>
      <c r="DL34" s="98" t="e">
        <f t="shared" si="5"/>
        <v>#REF!</v>
      </c>
      <c r="DM34" s="98" t="e">
        <f>SUM(LEN(#REF!)-LEN(SUBSTITUTE(#REF!,"- Detectivo","")))/LEN("- Detectivo")</f>
        <v>#REF!</v>
      </c>
      <c r="DN34" s="98" t="e">
        <f t="shared" si="6"/>
        <v>#REF!</v>
      </c>
      <c r="DO34" s="98" t="e">
        <f>SUM(LEN(#REF!)-LEN(SUBSTITUTE(#REF!,"- Correctivo","")))/LEN("- Correctivo")</f>
        <v>#REF!</v>
      </c>
      <c r="DP34" s="98" t="e">
        <f t="shared" si="7"/>
        <v>#REF!</v>
      </c>
      <c r="DQ34" s="98" t="e">
        <f t="shared" si="19"/>
        <v>#REF!</v>
      </c>
      <c r="DR34" s="98" t="e">
        <f t="shared" si="8"/>
        <v>#REF!</v>
      </c>
      <c r="DS34" s="98" t="e">
        <f>SUM(LEN(#REF!)-LEN(SUBSTITUTE(#REF!,"- Documentado","")))/LEN("- Documentado")</f>
        <v>#REF!</v>
      </c>
      <c r="DT34" s="98" t="e">
        <f>SUM(LEN(#REF!)-LEN(SUBSTITUTE(#REF!,"- Documentado","")))/LEN("- Documentado")</f>
        <v>#REF!</v>
      </c>
      <c r="DU34" s="98" t="e">
        <f t="shared" si="9"/>
        <v>#REF!</v>
      </c>
      <c r="DV34" s="98" t="e">
        <f>SUM(LEN(#REF!)-LEN(SUBSTITUTE(#REF!,"- Continua","")))/LEN("- Continua")</f>
        <v>#REF!</v>
      </c>
      <c r="DW34" s="98" t="e">
        <f>SUM(LEN(#REF!)-LEN(SUBSTITUTE(#REF!,"- Continua","")))/LEN("- Continua")</f>
        <v>#REF!</v>
      </c>
      <c r="DX34" s="98" t="e">
        <f t="shared" si="10"/>
        <v>#REF!</v>
      </c>
      <c r="DY34" s="98" t="e">
        <f>SUM(LEN(#REF!)-LEN(SUBSTITUTE(#REF!,"- Con registro","")))/LEN("- Con registro")</f>
        <v>#REF!</v>
      </c>
      <c r="DZ34" s="98" t="e">
        <f>SUM(LEN(#REF!)-LEN(SUBSTITUTE(#REF!,"- Con registro","")))/LEN("- Con registro")</f>
        <v>#REF!</v>
      </c>
      <c r="EA34" s="98" t="e">
        <f t="shared" si="11"/>
        <v>#REF!</v>
      </c>
      <c r="EB34" s="101" t="e">
        <f t="shared" si="20"/>
        <v>#REF!</v>
      </c>
      <c r="EC34" s="101" t="e">
        <f t="shared" si="21"/>
        <v>#REF!</v>
      </c>
      <c r="ED34" s="129" t="e">
        <f t="shared" si="22"/>
        <v>#REF!</v>
      </c>
      <c r="EE34" s="149" t="e">
        <f t="shared" si="23"/>
        <v>#REF!</v>
      </c>
      <c r="EF34" s="149"/>
      <c r="EG34" s="149"/>
      <c r="EH34" s="149"/>
      <c r="EI34" s="149"/>
      <c r="EJ34" s="149"/>
      <c r="EK34" s="149"/>
      <c r="EL34" s="149"/>
      <c r="EM34" s="149"/>
      <c r="EN34" s="149"/>
      <c r="EP34" s="115">
        <f t="shared" si="24"/>
        <v>45266</v>
      </c>
      <c r="EQ34" s="116" t="str">
        <f t="shared" si="25"/>
        <v>13 de mayo de 2024</v>
      </c>
      <c r="ER34" s="98" t="str">
        <f t="shared" si="26"/>
        <v>Riesgos</v>
      </c>
      <c r="ES34" s="98" t="str">
        <f t="shared" si="16"/>
        <v xml:space="preserve">ID_247: Posibilidad de afectación económica (o presupuestal) por fallo en firme de detrimento patrimonial por parte de entes de control, debido a supervisión inadecuada de los contratos y/o convenios </v>
      </c>
      <c r="ET34" s="98" t="str">
        <f t="shared" si="17"/>
        <v>Ajuste en 
Análisis antes de controles
Tratamiento del riesgo en el Mapa de riesgos de Gestión de Contratación</v>
      </c>
      <c r="EU34" s="98" t="str">
        <f t="shared" si="18"/>
        <v>Solicitud de cambio realizada y aprobada por la Dirección de Contratación  a través del Aplicativo DARUMA</v>
      </c>
    </row>
    <row r="35" spans="1:151" ht="399.95" customHeight="1" x14ac:dyDescent="0.2">
      <c r="A35" s="120" t="s">
        <v>673</v>
      </c>
      <c r="B35" s="105" t="s">
        <v>674</v>
      </c>
      <c r="C35" s="105" t="s">
        <v>675</v>
      </c>
      <c r="D35" s="120" t="s">
        <v>128</v>
      </c>
      <c r="E35" s="121" t="s">
        <v>676</v>
      </c>
      <c r="F35" s="105" t="s">
        <v>677</v>
      </c>
      <c r="G35" s="121" t="s">
        <v>1532</v>
      </c>
      <c r="H35" s="121" t="s">
        <v>1531</v>
      </c>
      <c r="I35" s="104" t="s">
        <v>716</v>
      </c>
      <c r="J35" s="120" t="s">
        <v>64</v>
      </c>
      <c r="K35" s="121" t="s">
        <v>516</v>
      </c>
      <c r="L35" s="105" t="s">
        <v>129</v>
      </c>
      <c r="M35" s="111" t="s">
        <v>717</v>
      </c>
      <c r="N35" s="105" t="s">
        <v>718</v>
      </c>
      <c r="O35" s="105" t="s">
        <v>681</v>
      </c>
      <c r="P35" s="105" t="s">
        <v>370</v>
      </c>
      <c r="Q35" s="105" t="s">
        <v>371</v>
      </c>
      <c r="R35" s="105" t="s">
        <v>372</v>
      </c>
      <c r="S35" s="105" t="s">
        <v>427</v>
      </c>
      <c r="T35" s="105" t="s">
        <v>428</v>
      </c>
      <c r="U35" s="122" t="s">
        <v>144</v>
      </c>
      <c r="V35" s="123">
        <v>0.2</v>
      </c>
      <c r="W35" s="122" t="s">
        <v>53</v>
      </c>
      <c r="X35" s="123">
        <v>1</v>
      </c>
      <c r="Y35" s="66" t="s">
        <v>521</v>
      </c>
      <c r="Z35" s="105" t="s">
        <v>719</v>
      </c>
      <c r="AA35" s="122" t="s">
        <v>144</v>
      </c>
      <c r="AB35" s="127">
        <v>5.04E-2</v>
      </c>
      <c r="AC35" s="122" t="s">
        <v>53</v>
      </c>
      <c r="AD35" s="127">
        <v>1</v>
      </c>
      <c r="AE35" s="66" t="s">
        <v>521</v>
      </c>
      <c r="AF35" s="105" t="s">
        <v>720</v>
      </c>
      <c r="AG35" s="120" t="s">
        <v>412</v>
      </c>
      <c r="AH35" s="124" t="s">
        <v>684</v>
      </c>
      <c r="AI35" s="124" t="s">
        <v>685</v>
      </c>
      <c r="AJ35" s="131" t="s">
        <v>1523</v>
      </c>
      <c r="AK35" s="131" t="s">
        <v>1524</v>
      </c>
      <c r="AL35" s="124" t="s">
        <v>542</v>
      </c>
      <c r="AM35" s="124" t="s">
        <v>686</v>
      </c>
      <c r="AN35" s="105" t="s">
        <v>721</v>
      </c>
      <c r="AO35" s="105" t="s">
        <v>703</v>
      </c>
      <c r="AP35" s="105" t="s">
        <v>722</v>
      </c>
      <c r="AQ35" s="106">
        <v>45266</v>
      </c>
      <c r="AR35" s="107" t="s">
        <v>690</v>
      </c>
      <c r="AS35" s="108" t="s">
        <v>691</v>
      </c>
      <c r="AT35" s="109"/>
      <c r="AU35" s="110"/>
      <c r="AV35" s="111"/>
      <c r="AW35" s="109"/>
      <c r="AX35" s="107"/>
      <c r="AY35" s="108"/>
      <c r="AZ35" s="109"/>
      <c r="BA35" s="110"/>
      <c r="BB35" s="111"/>
      <c r="BC35" s="109"/>
      <c r="BD35" s="107"/>
      <c r="BE35" s="108"/>
      <c r="BF35" s="109"/>
      <c r="BG35" s="110"/>
      <c r="BH35" s="111"/>
      <c r="BI35" s="109"/>
      <c r="BJ35" s="107"/>
      <c r="BK35" s="108"/>
      <c r="BL35" s="109"/>
      <c r="BM35" s="110"/>
      <c r="BN35" s="111"/>
      <c r="BO35" s="109"/>
      <c r="BP35" s="107"/>
      <c r="BQ35" s="108"/>
      <c r="BR35" s="109"/>
      <c r="BS35" s="110"/>
      <c r="BT35" s="111"/>
      <c r="BU35" s="109"/>
      <c r="BV35" s="107"/>
      <c r="BW35" s="108"/>
      <c r="BX35" s="109"/>
      <c r="BY35" s="110"/>
      <c r="BZ35" s="112"/>
      <c r="CA35" s="2">
        <f t="shared" si="0"/>
        <v>33</v>
      </c>
      <c r="CB35" s="51" t="s">
        <v>692</v>
      </c>
      <c r="CC35" s="51" t="s">
        <v>693</v>
      </c>
      <c r="CD35" s="51" t="s">
        <v>694</v>
      </c>
      <c r="CE35" s="51" t="s">
        <v>392</v>
      </c>
      <c r="CF35" s="51" t="s">
        <v>389</v>
      </c>
      <c r="CG35" s="51" t="s">
        <v>389</v>
      </c>
      <c r="CH35" s="51" t="s">
        <v>390</v>
      </c>
      <c r="CI35" s="51" t="s">
        <v>389</v>
      </c>
      <c r="CJ35" s="51" t="s">
        <v>392</v>
      </c>
      <c r="CK35" s="51"/>
      <c r="CL35" s="51" t="s">
        <v>392</v>
      </c>
      <c r="CM35" s="51" t="s">
        <v>417</v>
      </c>
      <c r="CN35" s="51" t="s">
        <v>392</v>
      </c>
      <c r="CO35" s="51" t="s">
        <v>392</v>
      </c>
      <c r="CP35" s="51" t="s">
        <v>392</v>
      </c>
      <c r="CQ35" s="51" t="s">
        <v>392</v>
      </c>
      <c r="CR35" s="51" t="s">
        <v>715</v>
      </c>
      <c r="CS35" s="51" t="s">
        <v>392</v>
      </c>
      <c r="CT35" s="51" t="s">
        <v>392</v>
      </c>
      <c r="CU35" s="51" t="s">
        <v>392</v>
      </c>
      <c r="CV35" s="51" t="s">
        <v>392</v>
      </c>
      <c r="CW35" s="51" t="s">
        <v>392</v>
      </c>
      <c r="CX35" s="51" t="s">
        <v>392</v>
      </c>
      <c r="CZ35" s="102" t="str">
        <f t="shared" si="1"/>
        <v>Corrupción</v>
      </c>
      <c r="DA35" s="152" t="str">
        <f t="shared" si="2"/>
        <v xml:space="preserve">Posibilidad de afectación reputacional por pérdida de la confianza ciudadana en la gestión contractual de la Entidad, debido a decisiones ajustadas a intereses propios o de terceros durante la etapa precontractual con el fin de celebrar un contrato </v>
      </c>
      <c r="DB35" s="152"/>
      <c r="DC35" s="152"/>
      <c r="DD35" s="152"/>
      <c r="DE35" s="152"/>
      <c r="DF35" s="152"/>
      <c r="DG35" s="152"/>
      <c r="DH35" s="102" t="str">
        <f t="shared" si="3"/>
        <v>Extremo</v>
      </c>
      <c r="DI35" s="102" t="str">
        <f t="shared" si="4"/>
        <v>Extremo</v>
      </c>
      <c r="DK35" s="98" t="e">
        <f>SUM(LEN(#REF!)-LEN(SUBSTITUTE(#REF!,"- Preventivo","")))/LEN("- Preventivo")</f>
        <v>#REF!</v>
      </c>
      <c r="DL35" s="98" t="e">
        <f t="shared" si="5"/>
        <v>#REF!</v>
      </c>
      <c r="DM35" s="98" t="e">
        <f>SUM(LEN(#REF!)-LEN(SUBSTITUTE(#REF!,"- Detectivo","")))/LEN("- Detectivo")</f>
        <v>#REF!</v>
      </c>
      <c r="DN35" s="98" t="e">
        <f t="shared" si="6"/>
        <v>#REF!</v>
      </c>
      <c r="DO35" s="98" t="e">
        <f>SUM(LEN(#REF!)-LEN(SUBSTITUTE(#REF!,"- Correctivo","")))/LEN("- Correctivo")</f>
        <v>#REF!</v>
      </c>
      <c r="DP35" s="98" t="e">
        <f t="shared" si="7"/>
        <v>#REF!</v>
      </c>
      <c r="DQ35" s="98" t="e">
        <f t="shared" si="19"/>
        <v>#REF!</v>
      </c>
      <c r="DR35" s="98" t="e">
        <f t="shared" si="8"/>
        <v>#REF!</v>
      </c>
      <c r="DS35" s="98" t="e">
        <f>SUM(LEN(#REF!)-LEN(SUBSTITUTE(#REF!,"- Documentado","")))/LEN("- Documentado")</f>
        <v>#REF!</v>
      </c>
      <c r="DT35" s="98" t="e">
        <f>SUM(LEN(#REF!)-LEN(SUBSTITUTE(#REF!,"- Documentado","")))/LEN("- Documentado")</f>
        <v>#REF!</v>
      </c>
      <c r="DU35" s="98" t="e">
        <f t="shared" si="9"/>
        <v>#REF!</v>
      </c>
      <c r="DV35" s="98" t="e">
        <f>SUM(LEN(#REF!)-LEN(SUBSTITUTE(#REF!,"- Continua","")))/LEN("- Continua")</f>
        <v>#REF!</v>
      </c>
      <c r="DW35" s="98" t="e">
        <f>SUM(LEN(#REF!)-LEN(SUBSTITUTE(#REF!,"- Continua","")))/LEN("- Continua")</f>
        <v>#REF!</v>
      </c>
      <c r="DX35" s="98" t="e">
        <f t="shared" si="10"/>
        <v>#REF!</v>
      </c>
      <c r="DY35" s="98" t="e">
        <f>SUM(LEN(#REF!)-LEN(SUBSTITUTE(#REF!,"- Con registro","")))/LEN("- Con registro")</f>
        <v>#REF!</v>
      </c>
      <c r="DZ35" s="98" t="e">
        <f>SUM(LEN(#REF!)-LEN(SUBSTITUTE(#REF!,"- Con registro","")))/LEN("- Con registro")</f>
        <v>#REF!</v>
      </c>
      <c r="EA35" s="98" t="e">
        <f t="shared" si="11"/>
        <v>#REF!</v>
      </c>
      <c r="EB35" s="101" t="e">
        <f t="shared" si="20"/>
        <v>#REF!</v>
      </c>
      <c r="EC35" s="101" t="e">
        <f t="shared" si="21"/>
        <v>#REF!</v>
      </c>
      <c r="ED35" s="129" t="e">
        <f t="shared" si="22"/>
        <v>#REF!</v>
      </c>
      <c r="EE35" s="149" t="e">
        <f t="shared" si="23"/>
        <v>#REF!</v>
      </c>
      <c r="EF35" s="149"/>
      <c r="EG35" s="149"/>
      <c r="EH35" s="149"/>
      <c r="EI35" s="149"/>
      <c r="EJ35" s="149"/>
      <c r="EK35" s="149"/>
      <c r="EL35" s="149"/>
      <c r="EM35" s="149"/>
      <c r="EN35" s="149"/>
      <c r="EP35" s="115">
        <f t="shared" si="24"/>
        <v>45266</v>
      </c>
      <c r="EQ35" s="116" t="str">
        <f t="shared" si="25"/>
        <v>13 de mayo de 2024</v>
      </c>
      <c r="ER35" s="98" t="str">
        <f t="shared" si="26"/>
        <v>Riesgos</v>
      </c>
      <c r="ES35" s="98" t="str">
        <f t="shared" si="16"/>
        <v xml:space="preserve">ID_	221: Posibilidad de afectación reputacional por pérdida de la confianza ciudadana en la gestión contractual de la Entidad, debido a decisiones ajustadas a intereses propios o de terceros durante la etapa precontractual con el fin de celebrar un contrato </v>
      </c>
      <c r="ET35" s="98" t="str">
        <f t="shared" si="17"/>
        <v>Ajuste en 
Análisis antes de controles
Tratamiento del riesgo en el Mapa de riesgos de Gestión de Contratación</v>
      </c>
      <c r="EU35" s="98" t="str">
        <f t="shared" si="18"/>
        <v>Solicitud de cambio realizada y aprobada por la Dirección de Contratación a través del Aplicativo DARUMA</v>
      </c>
    </row>
    <row r="36" spans="1:151" ht="399.95" customHeight="1" x14ac:dyDescent="0.2">
      <c r="A36" s="120" t="s">
        <v>673</v>
      </c>
      <c r="B36" s="105" t="s">
        <v>674</v>
      </c>
      <c r="C36" s="105" t="s">
        <v>675</v>
      </c>
      <c r="D36" s="120" t="s">
        <v>128</v>
      </c>
      <c r="E36" s="121" t="s">
        <v>676</v>
      </c>
      <c r="F36" s="105" t="s">
        <v>706</v>
      </c>
      <c r="G36" s="121">
        <v>222</v>
      </c>
      <c r="H36" s="121" t="s">
        <v>1533</v>
      </c>
      <c r="I36" s="104" t="s">
        <v>723</v>
      </c>
      <c r="J36" s="120" t="s">
        <v>64</v>
      </c>
      <c r="K36" s="121" t="s">
        <v>516</v>
      </c>
      <c r="L36" s="105" t="s">
        <v>129</v>
      </c>
      <c r="M36" s="111" t="s">
        <v>724</v>
      </c>
      <c r="N36" s="105" t="s">
        <v>718</v>
      </c>
      <c r="O36" s="105" t="s">
        <v>725</v>
      </c>
      <c r="P36" s="105" t="s">
        <v>370</v>
      </c>
      <c r="Q36" s="105" t="s">
        <v>371</v>
      </c>
      <c r="R36" s="105" t="s">
        <v>372</v>
      </c>
      <c r="S36" s="105" t="s">
        <v>373</v>
      </c>
      <c r="T36" s="105" t="s">
        <v>374</v>
      </c>
      <c r="U36" s="122" t="s">
        <v>144</v>
      </c>
      <c r="V36" s="123">
        <v>0.2</v>
      </c>
      <c r="W36" s="122" t="s">
        <v>53</v>
      </c>
      <c r="X36" s="123">
        <v>1</v>
      </c>
      <c r="Y36" s="66" t="s">
        <v>521</v>
      </c>
      <c r="Z36" s="105" t="s">
        <v>719</v>
      </c>
      <c r="AA36" s="122" t="s">
        <v>144</v>
      </c>
      <c r="AB36" s="127">
        <v>8.3999999999999991E-2</v>
      </c>
      <c r="AC36" s="122" t="s">
        <v>53</v>
      </c>
      <c r="AD36" s="127">
        <v>1</v>
      </c>
      <c r="AE36" s="66" t="s">
        <v>521</v>
      </c>
      <c r="AF36" s="105" t="s">
        <v>720</v>
      </c>
      <c r="AG36" s="120" t="s">
        <v>412</v>
      </c>
      <c r="AH36" s="124" t="s">
        <v>1525</v>
      </c>
      <c r="AI36" s="131" t="s">
        <v>1526</v>
      </c>
      <c r="AJ36" s="136" t="s">
        <v>1528</v>
      </c>
      <c r="AK36" s="136" t="s">
        <v>1527</v>
      </c>
      <c r="AL36" s="131" t="s">
        <v>1529</v>
      </c>
      <c r="AM36" s="131" t="s">
        <v>1530</v>
      </c>
      <c r="AN36" s="105" t="s">
        <v>726</v>
      </c>
      <c r="AO36" s="105" t="s">
        <v>703</v>
      </c>
      <c r="AP36" s="105" t="s">
        <v>727</v>
      </c>
      <c r="AQ36" s="106">
        <v>45266</v>
      </c>
      <c r="AR36" s="107" t="s">
        <v>690</v>
      </c>
      <c r="AS36" s="108" t="s">
        <v>691</v>
      </c>
      <c r="AT36" s="109"/>
      <c r="AU36" s="110"/>
      <c r="AV36" s="111"/>
      <c r="AW36" s="109"/>
      <c r="AX36" s="107"/>
      <c r="AY36" s="108"/>
      <c r="AZ36" s="109"/>
      <c r="BA36" s="110"/>
      <c r="BB36" s="111"/>
      <c r="BC36" s="109"/>
      <c r="BD36" s="107"/>
      <c r="BE36" s="108"/>
      <c r="BF36" s="109"/>
      <c r="BG36" s="110"/>
      <c r="BH36" s="111"/>
      <c r="BI36" s="109"/>
      <c r="BJ36" s="107"/>
      <c r="BK36" s="108"/>
      <c r="BL36" s="109"/>
      <c r="BM36" s="110"/>
      <c r="BN36" s="111"/>
      <c r="BO36" s="109"/>
      <c r="BP36" s="107"/>
      <c r="BQ36" s="108"/>
      <c r="BR36" s="109"/>
      <c r="BS36" s="110"/>
      <c r="BT36" s="111"/>
      <c r="BU36" s="109"/>
      <c r="BV36" s="107"/>
      <c r="BW36" s="108"/>
      <c r="BX36" s="109"/>
      <c r="BY36" s="110"/>
      <c r="BZ36" s="112"/>
      <c r="CA36" s="2">
        <f t="shared" si="0"/>
        <v>33</v>
      </c>
      <c r="CB36" s="51" t="s">
        <v>692</v>
      </c>
      <c r="CC36" s="51" t="s">
        <v>693</v>
      </c>
      <c r="CD36" s="51" t="s">
        <v>694</v>
      </c>
      <c r="CE36" s="51" t="s">
        <v>392</v>
      </c>
      <c r="CF36" s="51" t="s">
        <v>389</v>
      </c>
      <c r="CG36" s="51" t="s">
        <v>389</v>
      </c>
      <c r="CH36" s="51" t="s">
        <v>390</v>
      </c>
      <c r="CI36" s="51" t="s">
        <v>389</v>
      </c>
      <c r="CJ36" s="51" t="s">
        <v>392</v>
      </c>
      <c r="CK36" s="51"/>
      <c r="CL36" s="51" t="s">
        <v>392</v>
      </c>
      <c r="CM36" s="51" t="s">
        <v>417</v>
      </c>
      <c r="CN36" s="51" t="s">
        <v>392</v>
      </c>
      <c r="CO36" s="51" t="s">
        <v>392</v>
      </c>
      <c r="CP36" s="51" t="s">
        <v>392</v>
      </c>
      <c r="CQ36" s="51" t="s">
        <v>392</v>
      </c>
      <c r="CR36" s="51" t="s">
        <v>695</v>
      </c>
      <c r="CS36" s="51" t="s">
        <v>392</v>
      </c>
      <c r="CT36" s="51" t="s">
        <v>392</v>
      </c>
      <c r="CU36" s="51" t="s">
        <v>392</v>
      </c>
      <c r="CV36" s="51" t="s">
        <v>392</v>
      </c>
      <c r="CW36" s="51" t="s">
        <v>392</v>
      </c>
      <c r="CX36" s="51" t="s">
        <v>392</v>
      </c>
      <c r="CZ36" s="102" t="str">
        <f t="shared" si="1"/>
        <v>Corrupción</v>
      </c>
      <c r="DA36" s="152" t="str">
        <f t="shared" si="2"/>
        <v xml:space="preserve">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v>
      </c>
      <c r="DB36" s="152"/>
      <c r="DC36" s="152"/>
      <c r="DD36" s="152"/>
      <c r="DE36" s="152"/>
      <c r="DF36" s="152"/>
      <c r="DG36" s="152"/>
      <c r="DH36" s="102" t="str">
        <f t="shared" si="3"/>
        <v>Extremo</v>
      </c>
      <c r="DI36" s="102" t="str">
        <f t="shared" si="4"/>
        <v>Extremo</v>
      </c>
      <c r="DK36" s="98" t="e">
        <f>SUM(LEN(#REF!)-LEN(SUBSTITUTE(#REF!,"- Preventivo","")))/LEN("- Preventivo")</f>
        <v>#REF!</v>
      </c>
      <c r="DL36" s="98" t="e">
        <f t="shared" si="5"/>
        <v>#REF!</v>
      </c>
      <c r="DM36" s="98" t="e">
        <f>SUM(LEN(#REF!)-LEN(SUBSTITUTE(#REF!,"- Detectivo","")))/LEN("- Detectivo")</f>
        <v>#REF!</v>
      </c>
      <c r="DN36" s="98" t="e">
        <f t="shared" si="6"/>
        <v>#REF!</v>
      </c>
      <c r="DO36" s="98" t="e">
        <f>SUM(LEN(#REF!)-LEN(SUBSTITUTE(#REF!,"- Correctivo","")))/LEN("- Correctivo")</f>
        <v>#REF!</v>
      </c>
      <c r="DP36" s="98" t="e">
        <f t="shared" si="7"/>
        <v>#REF!</v>
      </c>
      <c r="DQ36" s="98" t="e">
        <f t="shared" si="19"/>
        <v>#REF!</v>
      </c>
      <c r="DR36" s="98" t="e">
        <f t="shared" si="8"/>
        <v>#REF!</v>
      </c>
      <c r="DS36" s="98" t="e">
        <f>SUM(LEN(#REF!)-LEN(SUBSTITUTE(#REF!,"- Documentado","")))/LEN("- Documentado")</f>
        <v>#REF!</v>
      </c>
      <c r="DT36" s="98" t="e">
        <f>SUM(LEN(#REF!)-LEN(SUBSTITUTE(#REF!,"- Documentado","")))/LEN("- Documentado")</f>
        <v>#REF!</v>
      </c>
      <c r="DU36" s="98" t="e">
        <f t="shared" si="9"/>
        <v>#REF!</v>
      </c>
      <c r="DV36" s="98" t="e">
        <f>SUM(LEN(#REF!)-LEN(SUBSTITUTE(#REF!,"- Continua","")))/LEN("- Continua")</f>
        <v>#REF!</v>
      </c>
      <c r="DW36" s="98" t="e">
        <f>SUM(LEN(#REF!)-LEN(SUBSTITUTE(#REF!,"- Continua","")))/LEN("- Continua")</f>
        <v>#REF!</v>
      </c>
      <c r="DX36" s="98" t="e">
        <f t="shared" si="10"/>
        <v>#REF!</v>
      </c>
      <c r="DY36" s="98" t="e">
        <f>SUM(LEN(#REF!)-LEN(SUBSTITUTE(#REF!,"- Con registro","")))/LEN("- Con registro")</f>
        <v>#REF!</v>
      </c>
      <c r="DZ36" s="98" t="e">
        <f>SUM(LEN(#REF!)-LEN(SUBSTITUTE(#REF!,"- Con registro","")))/LEN("- Con registro")</f>
        <v>#REF!</v>
      </c>
      <c r="EA36" s="98" t="e">
        <f t="shared" si="11"/>
        <v>#REF!</v>
      </c>
      <c r="EB36" s="101" t="e">
        <f t="shared" si="20"/>
        <v>#REF!</v>
      </c>
      <c r="EC36" s="101" t="e">
        <f t="shared" si="21"/>
        <v>#REF!</v>
      </c>
      <c r="ED36" s="129" t="e">
        <f t="shared" si="22"/>
        <v>#REF!</v>
      </c>
      <c r="EE36" s="149" t="e">
        <f t="shared" si="23"/>
        <v>#REF!</v>
      </c>
      <c r="EF36" s="149"/>
      <c r="EG36" s="149"/>
      <c r="EH36" s="149"/>
      <c r="EI36" s="149"/>
      <c r="EJ36" s="149"/>
      <c r="EK36" s="149"/>
      <c r="EL36" s="149"/>
      <c r="EM36" s="149"/>
      <c r="EN36" s="149"/>
      <c r="EP36" s="115">
        <f t="shared" si="24"/>
        <v>45266</v>
      </c>
      <c r="EQ36" s="116" t="str">
        <f t="shared" si="25"/>
        <v>13 de mayo de 2024</v>
      </c>
      <c r="ER36" s="98" t="str">
        <f t="shared" si="26"/>
        <v>Riesgos</v>
      </c>
      <c r="ES36" s="98" t="str">
        <f t="shared" si="16"/>
        <v xml:space="preserve">ID_222: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v>
      </c>
      <c r="ET36" s="98" t="str">
        <f t="shared" si="17"/>
        <v>Ajuste en 
Análisis antes de controles
Tratamiento del riesgo en el Mapa de riesgos de Gestión de Contratación</v>
      </c>
      <c r="EU36" s="98" t="str">
        <f t="shared" si="18"/>
        <v>Solicitud de cambio realizada y aprobada por la Dirección de Contratación a través del Aplicativo DARUMA</v>
      </c>
    </row>
    <row r="37" spans="1:151" ht="399.95" customHeight="1" x14ac:dyDescent="0.2">
      <c r="A37" s="120" t="s">
        <v>673</v>
      </c>
      <c r="B37" s="105" t="s">
        <v>674</v>
      </c>
      <c r="C37" s="105" t="s">
        <v>675</v>
      </c>
      <c r="D37" s="120" t="s">
        <v>128</v>
      </c>
      <c r="E37" s="121" t="s">
        <v>676</v>
      </c>
      <c r="F37" s="105" t="s">
        <v>728</v>
      </c>
      <c r="G37" s="121">
        <v>250</v>
      </c>
      <c r="H37" s="121" t="s">
        <v>1608</v>
      </c>
      <c r="I37" s="104" t="s">
        <v>729</v>
      </c>
      <c r="J37" s="120" t="s">
        <v>36</v>
      </c>
      <c r="K37" s="121" t="s">
        <v>365</v>
      </c>
      <c r="L37" s="105" t="s">
        <v>129</v>
      </c>
      <c r="M37" s="111" t="s">
        <v>730</v>
      </c>
      <c r="N37" s="105" t="s">
        <v>731</v>
      </c>
      <c r="O37" s="105" t="s">
        <v>732</v>
      </c>
      <c r="P37" s="105" t="s">
        <v>370</v>
      </c>
      <c r="Q37" s="105" t="s">
        <v>371</v>
      </c>
      <c r="R37" s="105" t="s">
        <v>372</v>
      </c>
      <c r="S37" s="105" t="s">
        <v>373</v>
      </c>
      <c r="T37" s="105" t="s">
        <v>374</v>
      </c>
      <c r="U37" s="122" t="s">
        <v>102</v>
      </c>
      <c r="V37" s="123">
        <v>0.6</v>
      </c>
      <c r="W37" s="122" t="s">
        <v>79</v>
      </c>
      <c r="X37" s="123">
        <v>0.8</v>
      </c>
      <c r="Y37" s="66" t="s">
        <v>409</v>
      </c>
      <c r="Z37" s="105" t="s">
        <v>733</v>
      </c>
      <c r="AA37" s="122" t="s">
        <v>123</v>
      </c>
      <c r="AB37" s="127">
        <v>0.252</v>
      </c>
      <c r="AC37" s="122" t="s">
        <v>103</v>
      </c>
      <c r="AD37" s="127">
        <v>0.60000000000000009</v>
      </c>
      <c r="AE37" s="66" t="s">
        <v>86</v>
      </c>
      <c r="AF37" s="105" t="s">
        <v>700</v>
      </c>
      <c r="AG37" s="120" t="s">
        <v>412</v>
      </c>
      <c r="AH37" s="124" t="s">
        <v>734</v>
      </c>
      <c r="AI37" s="124" t="s">
        <v>735</v>
      </c>
      <c r="AJ37" s="136" t="s">
        <v>1625</v>
      </c>
      <c r="AK37" s="131" t="s">
        <v>1626</v>
      </c>
      <c r="AL37" s="124" t="s">
        <v>542</v>
      </c>
      <c r="AM37" s="124" t="s">
        <v>527</v>
      </c>
      <c r="AN37" s="105" t="s">
        <v>736</v>
      </c>
      <c r="AO37" s="105" t="s">
        <v>703</v>
      </c>
      <c r="AP37" s="105" t="s">
        <v>737</v>
      </c>
      <c r="AQ37" s="106">
        <v>45266</v>
      </c>
      <c r="AR37" s="107" t="s">
        <v>690</v>
      </c>
      <c r="AS37" s="108" t="s">
        <v>691</v>
      </c>
      <c r="AT37" s="109"/>
      <c r="AU37" s="110"/>
      <c r="AV37" s="111"/>
      <c r="AW37" s="109"/>
      <c r="AX37" s="107"/>
      <c r="AY37" s="108"/>
      <c r="AZ37" s="109"/>
      <c r="BA37" s="110"/>
      <c r="BB37" s="111"/>
      <c r="BC37" s="109"/>
      <c r="BD37" s="107"/>
      <c r="BE37" s="108"/>
      <c r="BF37" s="109"/>
      <c r="BG37" s="110"/>
      <c r="BH37" s="111"/>
      <c r="BI37" s="109"/>
      <c r="BJ37" s="107"/>
      <c r="BK37" s="108"/>
      <c r="BL37" s="109"/>
      <c r="BM37" s="110"/>
      <c r="BN37" s="111"/>
      <c r="BO37" s="109"/>
      <c r="BP37" s="107"/>
      <c r="BQ37" s="108"/>
      <c r="BR37" s="109"/>
      <c r="BS37" s="110"/>
      <c r="BT37" s="111"/>
      <c r="BU37" s="109"/>
      <c r="BV37" s="107"/>
      <c r="BW37" s="108"/>
      <c r="BX37" s="109"/>
      <c r="BY37" s="110"/>
      <c r="BZ37" s="112"/>
      <c r="CA37" s="2">
        <f t="shared" si="0"/>
        <v>33</v>
      </c>
      <c r="CB37" s="51" t="s">
        <v>692</v>
      </c>
      <c r="CC37" s="51" t="s">
        <v>693</v>
      </c>
      <c r="CD37" s="51" t="s">
        <v>694</v>
      </c>
      <c r="CE37" s="51" t="s">
        <v>392</v>
      </c>
      <c r="CF37" s="51" t="s">
        <v>389</v>
      </c>
      <c r="CG37" s="51" t="s">
        <v>389</v>
      </c>
      <c r="CH37" s="51" t="s">
        <v>390</v>
      </c>
      <c r="CI37" s="51" t="s">
        <v>389</v>
      </c>
      <c r="CJ37" s="51" t="s">
        <v>392</v>
      </c>
      <c r="CK37" s="51"/>
      <c r="CL37" s="51" t="s">
        <v>392</v>
      </c>
      <c r="CM37" s="51" t="s">
        <v>392</v>
      </c>
      <c r="CN37" s="51" t="s">
        <v>392</v>
      </c>
      <c r="CO37" s="51" t="s">
        <v>392</v>
      </c>
      <c r="CP37" s="51" t="s">
        <v>392</v>
      </c>
      <c r="CQ37" s="51" t="s">
        <v>392</v>
      </c>
      <c r="CR37" s="51" t="s">
        <v>738</v>
      </c>
      <c r="CS37" s="51" t="s">
        <v>392</v>
      </c>
      <c r="CT37" s="51" t="s">
        <v>392</v>
      </c>
      <c r="CU37" s="51" t="s">
        <v>392</v>
      </c>
      <c r="CV37" s="51" t="s">
        <v>392</v>
      </c>
      <c r="CW37" s="51" t="s">
        <v>392</v>
      </c>
      <c r="CX37" s="51" t="s">
        <v>392</v>
      </c>
      <c r="CZ37" s="102" t="str">
        <f t="shared" si="1"/>
        <v>Gestión de procesos</v>
      </c>
      <c r="DA37" s="152" t="str">
        <f t="shared" si="2"/>
        <v>Posibilidad de afectación reputacional por sanción disciplinaria por parte de entes de Control, debido a  la supervisión inadecuada para adelantar el proceso de liquidación de los contratos o convenios que así lo requieran</v>
      </c>
      <c r="DB37" s="152"/>
      <c r="DC37" s="152"/>
      <c r="DD37" s="152"/>
      <c r="DE37" s="152"/>
      <c r="DF37" s="152"/>
      <c r="DG37" s="152"/>
      <c r="DH37" s="102" t="str">
        <f t="shared" si="3"/>
        <v>Alto</v>
      </c>
      <c r="DI37" s="102" t="str">
        <f t="shared" si="4"/>
        <v>Moderado</v>
      </c>
      <c r="DK37" s="98" t="e">
        <f>SUM(LEN(#REF!)-LEN(SUBSTITUTE(#REF!,"- Preventivo","")))/LEN("- Preventivo")</f>
        <v>#REF!</v>
      </c>
      <c r="DL37" s="98" t="e">
        <f t="shared" si="5"/>
        <v>#REF!</v>
      </c>
      <c r="DM37" s="98" t="e">
        <f>SUM(LEN(#REF!)-LEN(SUBSTITUTE(#REF!,"- Detectivo","")))/LEN("- Detectivo")</f>
        <v>#REF!</v>
      </c>
      <c r="DN37" s="98" t="e">
        <f t="shared" si="6"/>
        <v>#REF!</v>
      </c>
      <c r="DO37" s="98" t="e">
        <f>SUM(LEN(#REF!)-LEN(SUBSTITUTE(#REF!,"- Correctivo","")))/LEN("- Correctivo")</f>
        <v>#REF!</v>
      </c>
      <c r="DP37" s="98" t="e">
        <f t="shared" si="7"/>
        <v>#REF!</v>
      </c>
      <c r="DQ37" s="98" t="e">
        <f t="shared" si="19"/>
        <v>#REF!</v>
      </c>
      <c r="DR37" s="98" t="e">
        <f t="shared" si="8"/>
        <v>#REF!</v>
      </c>
      <c r="DS37" s="98" t="e">
        <f>SUM(LEN(#REF!)-LEN(SUBSTITUTE(#REF!,"- Documentado","")))/LEN("- Documentado")</f>
        <v>#REF!</v>
      </c>
      <c r="DT37" s="98" t="e">
        <f>SUM(LEN(#REF!)-LEN(SUBSTITUTE(#REF!,"- Documentado","")))/LEN("- Documentado")</f>
        <v>#REF!</v>
      </c>
      <c r="DU37" s="98" t="e">
        <f t="shared" si="9"/>
        <v>#REF!</v>
      </c>
      <c r="DV37" s="98" t="e">
        <f>SUM(LEN(#REF!)-LEN(SUBSTITUTE(#REF!,"- Continua","")))/LEN("- Continua")</f>
        <v>#REF!</v>
      </c>
      <c r="DW37" s="98" t="e">
        <f>SUM(LEN(#REF!)-LEN(SUBSTITUTE(#REF!,"- Continua","")))/LEN("- Continua")</f>
        <v>#REF!</v>
      </c>
      <c r="DX37" s="98" t="e">
        <f t="shared" si="10"/>
        <v>#REF!</v>
      </c>
      <c r="DY37" s="98" t="e">
        <f>SUM(LEN(#REF!)-LEN(SUBSTITUTE(#REF!,"- Con registro","")))/LEN("- Con registro")</f>
        <v>#REF!</v>
      </c>
      <c r="DZ37" s="98" t="e">
        <f>SUM(LEN(#REF!)-LEN(SUBSTITUTE(#REF!,"- Con registro","")))/LEN("- Con registro")</f>
        <v>#REF!</v>
      </c>
      <c r="EA37" s="98" t="e">
        <f t="shared" si="11"/>
        <v>#REF!</v>
      </c>
      <c r="EB37" s="101" t="e">
        <f t="shared" si="20"/>
        <v>#REF!</v>
      </c>
      <c r="EC37" s="101" t="e">
        <f t="shared" si="21"/>
        <v>#REF!</v>
      </c>
      <c r="ED37" s="129" t="e">
        <f t="shared" si="22"/>
        <v>#REF!</v>
      </c>
      <c r="EE37" s="149" t="e">
        <f t="shared" si="23"/>
        <v>#REF!</v>
      </c>
      <c r="EF37" s="149"/>
      <c r="EG37" s="149"/>
      <c r="EH37" s="149"/>
      <c r="EI37" s="149"/>
      <c r="EJ37" s="149"/>
      <c r="EK37" s="149"/>
      <c r="EL37" s="149"/>
      <c r="EM37" s="149"/>
      <c r="EN37" s="149"/>
      <c r="EP37" s="115">
        <f t="shared" si="24"/>
        <v>45266</v>
      </c>
      <c r="EQ37" s="116" t="str">
        <f t="shared" si="25"/>
        <v>13 de mayo de 2024</v>
      </c>
      <c r="ER37" s="98" t="str">
        <f t="shared" si="26"/>
        <v>Riesgos</v>
      </c>
      <c r="ES37" s="98" t="str">
        <f t="shared" si="16"/>
        <v>ID_250: Posibilidad de afectación reputacional por sanción disciplinaria por parte de entes de Control, debido a  la supervisión inadecuada para adelantar el proceso de liquidación de los contratos o convenios que así lo requieran</v>
      </c>
      <c r="ET37" s="98" t="str">
        <f t="shared" si="17"/>
        <v>Ajuste en 
Análisis antes de controles
Tratamiento del riesgo en el Mapa de riesgos de Gestión de Contratación</v>
      </c>
      <c r="EU37" s="98" t="str">
        <f t="shared" si="18"/>
        <v>Solicitud de cambio realizada y aprobada por la Dirección de Contratación a través del Aplicativo DARUMA</v>
      </c>
    </row>
    <row r="38" spans="1:151" ht="399.95" customHeight="1" x14ac:dyDescent="0.2">
      <c r="A38" s="120" t="s">
        <v>673</v>
      </c>
      <c r="B38" s="105" t="s">
        <v>674</v>
      </c>
      <c r="C38" s="105" t="s">
        <v>675</v>
      </c>
      <c r="D38" s="120" t="s">
        <v>128</v>
      </c>
      <c r="E38" s="121" t="s">
        <v>676</v>
      </c>
      <c r="F38" s="105" t="s">
        <v>739</v>
      </c>
      <c r="G38" s="121">
        <v>251</v>
      </c>
      <c r="H38" s="121" t="s">
        <v>1609</v>
      </c>
      <c r="I38" s="104" t="s">
        <v>740</v>
      </c>
      <c r="J38" s="120" t="s">
        <v>36</v>
      </c>
      <c r="K38" s="121" t="s">
        <v>365</v>
      </c>
      <c r="L38" s="105" t="s">
        <v>129</v>
      </c>
      <c r="M38" s="111" t="s">
        <v>741</v>
      </c>
      <c r="N38" s="105" t="s">
        <v>742</v>
      </c>
      <c r="O38" s="105" t="s">
        <v>743</v>
      </c>
      <c r="P38" s="105" t="s">
        <v>370</v>
      </c>
      <c r="Q38" s="105" t="s">
        <v>371</v>
      </c>
      <c r="R38" s="105" t="s">
        <v>372</v>
      </c>
      <c r="S38" s="105" t="s">
        <v>373</v>
      </c>
      <c r="T38" s="105" t="s">
        <v>374</v>
      </c>
      <c r="U38" s="122" t="s">
        <v>78</v>
      </c>
      <c r="V38" s="123">
        <v>0.8</v>
      </c>
      <c r="W38" s="122" t="s">
        <v>79</v>
      </c>
      <c r="X38" s="123">
        <v>0.8</v>
      </c>
      <c r="Y38" s="66" t="s">
        <v>409</v>
      </c>
      <c r="Z38" s="105" t="s">
        <v>711</v>
      </c>
      <c r="AA38" s="122" t="s">
        <v>123</v>
      </c>
      <c r="AB38" s="127">
        <v>0.2016</v>
      </c>
      <c r="AC38" s="122" t="s">
        <v>103</v>
      </c>
      <c r="AD38" s="127">
        <v>0.60000000000000009</v>
      </c>
      <c r="AE38" s="66" t="s">
        <v>86</v>
      </c>
      <c r="AF38" s="105" t="s">
        <v>744</v>
      </c>
      <c r="AG38" s="120" t="s">
        <v>412</v>
      </c>
      <c r="AH38" s="124" t="s">
        <v>1618</v>
      </c>
      <c r="AI38" s="131" t="s">
        <v>1627</v>
      </c>
      <c r="AJ38" s="136" t="s">
        <v>1628</v>
      </c>
      <c r="AK38" s="131" t="s">
        <v>1629</v>
      </c>
      <c r="AL38" s="131" t="s">
        <v>1630</v>
      </c>
      <c r="AM38" s="131" t="s">
        <v>1631</v>
      </c>
      <c r="AN38" s="105" t="s">
        <v>745</v>
      </c>
      <c r="AO38" s="105" t="s">
        <v>703</v>
      </c>
      <c r="AP38" s="105" t="s">
        <v>746</v>
      </c>
      <c r="AQ38" s="106">
        <v>45266</v>
      </c>
      <c r="AR38" s="107" t="s">
        <v>690</v>
      </c>
      <c r="AS38" s="108" t="s">
        <v>691</v>
      </c>
      <c r="AT38" s="109"/>
      <c r="AU38" s="110"/>
      <c r="AV38" s="111"/>
      <c r="AW38" s="109"/>
      <c r="AX38" s="107"/>
      <c r="AY38" s="108"/>
      <c r="AZ38" s="109"/>
      <c r="BA38" s="110"/>
      <c r="BB38" s="111"/>
      <c r="BC38" s="109"/>
      <c r="BD38" s="107"/>
      <c r="BE38" s="108"/>
      <c r="BF38" s="109"/>
      <c r="BG38" s="110"/>
      <c r="BH38" s="111"/>
      <c r="BI38" s="109"/>
      <c r="BJ38" s="107"/>
      <c r="BK38" s="108"/>
      <c r="BL38" s="109"/>
      <c r="BM38" s="110"/>
      <c r="BN38" s="111"/>
      <c r="BO38" s="109"/>
      <c r="BP38" s="107"/>
      <c r="BQ38" s="108"/>
      <c r="BR38" s="109"/>
      <c r="BS38" s="110"/>
      <c r="BT38" s="111"/>
      <c r="BU38" s="109"/>
      <c r="BV38" s="107"/>
      <c r="BW38" s="108"/>
      <c r="BX38" s="109"/>
      <c r="BY38" s="110"/>
      <c r="BZ38" s="112"/>
      <c r="CA38" s="2">
        <f t="shared" si="0"/>
        <v>33</v>
      </c>
      <c r="CB38" s="51" t="s">
        <v>692</v>
      </c>
      <c r="CC38" s="51" t="s">
        <v>693</v>
      </c>
      <c r="CD38" s="51" t="s">
        <v>694</v>
      </c>
      <c r="CE38" s="51" t="s">
        <v>392</v>
      </c>
      <c r="CF38" s="51" t="s">
        <v>389</v>
      </c>
      <c r="CG38" s="51" t="s">
        <v>389</v>
      </c>
      <c r="CH38" s="51" t="s">
        <v>390</v>
      </c>
      <c r="CI38" s="51" t="s">
        <v>389</v>
      </c>
      <c r="CJ38" s="51" t="s">
        <v>392</v>
      </c>
      <c r="CK38" s="51"/>
      <c r="CL38" s="51" t="s">
        <v>392</v>
      </c>
      <c r="CM38" s="51" t="s">
        <v>392</v>
      </c>
      <c r="CN38" s="51" t="s">
        <v>392</v>
      </c>
      <c r="CO38" s="51" t="s">
        <v>392</v>
      </c>
      <c r="CP38" s="51" t="s">
        <v>392</v>
      </c>
      <c r="CQ38" s="51" t="s">
        <v>392</v>
      </c>
      <c r="CR38" s="51" t="s">
        <v>747</v>
      </c>
      <c r="CS38" s="51" t="s">
        <v>392</v>
      </c>
      <c r="CT38" s="51" t="s">
        <v>392</v>
      </c>
      <c r="CU38" s="51" t="s">
        <v>392</v>
      </c>
      <c r="CV38" s="51" t="s">
        <v>392</v>
      </c>
      <c r="CW38" s="51" t="s">
        <v>392</v>
      </c>
      <c r="CX38" s="51" t="s">
        <v>392</v>
      </c>
      <c r="CZ38" s="102" t="str">
        <f t="shared" si="1"/>
        <v>Gestión de procesos</v>
      </c>
      <c r="DA38" s="152" t="str">
        <f t="shared" si="2"/>
        <v xml:space="preserve">Posibilidad de afectación económica (o presupuestal) por fallos judiciales y/o sanciones de entes de control, debido a incumplimiento legal en la aprobación del perfeccionamiento y ejecución contractual </v>
      </c>
      <c r="DB38" s="152"/>
      <c r="DC38" s="152"/>
      <c r="DD38" s="152"/>
      <c r="DE38" s="152"/>
      <c r="DF38" s="152"/>
      <c r="DG38" s="152"/>
      <c r="DH38" s="102" t="str">
        <f t="shared" si="3"/>
        <v>Alto</v>
      </c>
      <c r="DI38" s="102" t="str">
        <f t="shared" si="4"/>
        <v>Moderado</v>
      </c>
      <c r="DK38" s="98" t="e">
        <f>SUM(LEN(#REF!)-LEN(SUBSTITUTE(#REF!,"- Preventivo","")))/LEN("- Preventivo")</f>
        <v>#REF!</v>
      </c>
      <c r="DL38" s="98" t="e">
        <f t="shared" si="5"/>
        <v>#REF!</v>
      </c>
      <c r="DM38" s="98" t="e">
        <f>SUM(LEN(#REF!)-LEN(SUBSTITUTE(#REF!,"- Detectivo","")))/LEN("- Detectivo")</f>
        <v>#REF!</v>
      </c>
      <c r="DN38" s="98" t="e">
        <f t="shared" si="6"/>
        <v>#REF!</v>
      </c>
      <c r="DO38" s="98" t="e">
        <f>SUM(LEN(#REF!)-LEN(SUBSTITUTE(#REF!,"- Correctivo","")))/LEN("- Correctivo")</f>
        <v>#REF!</v>
      </c>
      <c r="DP38" s="98" t="e">
        <f t="shared" si="7"/>
        <v>#REF!</v>
      </c>
      <c r="DQ38" s="98" t="e">
        <f t="shared" si="19"/>
        <v>#REF!</v>
      </c>
      <c r="DR38" s="98" t="e">
        <f t="shared" si="8"/>
        <v>#REF!</v>
      </c>
      <c r="DS38" s="98" t="e">
        <f>SUM(LEN(#REF!)-LEN(SUBSTITUTE(#REF!,"- Documentado","")))/LEN("- Documentado")</f>
        <v>#REF!</v>
      </c>
      <c r="DT38" s="98" t="e">
        <f>SUM(LEN(#REF!)-LEN(SUBSTITUTE(#REF!,"- Documentado","")))/LEN("- Documentado")</f>
        <v>#REF!</v>
      </c>
      <c r="DU38" s="98" t="e">
        <f t="shared" si="9"/>
        <v>#REF!</v>
      </c>
      <c r="DV38" s="98" t="e">
        <f>SUM(LEN(#REF!)-LEN(SUBSTITUTE(#REF!,"- Continua","")))/LEN("- Continua")</f>
        <v>#REF!</v>
      </c>
      <c r="DW38" s="98" t="e">
        <f>SUM(LEN(#REF!)-LEN(SUBSTITUTE(#REF!,"- Continua","")))/LEN("- Continua")</f>
        <v>#REF!</v>
      </c>
      <c r="DX38" s="98" t="e">
        <f t="shared" si="10"/>
        <v>#REF!</v>
      </c>
      <c r="DY38" s="98" t="e">
        <f>SUM(LEN(#REF!)-LEN(SUBSTITUTE(#REF!,"- Con registro","")))/LEN("- Con registro")</f>
        <v>#REF!</v>
      </c>
      <c r="DZ38" s="98" t="e">
        <f>SUM(LEN(#REF!)-LEN(SUBSTITUTE(#REF!,"- Con registro","")))/LEN("- Con registro")</f>
        <v>#REF!</v>
      </c>
      <c r="EA38" s="98" t="e">
        <f t="shared" si="11"/>
        <v>#REF!</v>
      </c>
      <c r="EB38" s="101" t="e">
        <f t="shared" si="20"/>
        <v>#REF!</v>
      </c>
      <c r="EC38" s="101" t="e">
        <f t="shared" si="21"/>
        <v>#REF!</v>
      </c>
      <c r="ED38" s="129" t="e">
        <f t="shared" si="22"/>
        <v>#REF!</v>
      </c>
      <c r="EE38" s="149" t="e">
        <f t="shared" si="23"/>
        <v>#REF!</v>
      </c>
      <c r="EF38" s="149"/>
      <c r="EG38" s="149"/>
      <c r="EH38" s="149"/>
      <c r="EI38" s="149"/>
      <c r="EJ38" s="149"/>
      <c r="EK38" s="149"/>
      <c r="EL38" s="149"/>
      <c r="EM38" s="149"/>
      <c r="EN38" s="149"/>
      <c r="EP38" s="115">
        <f t="shared" si="24"/>
        <v>45266</v>
      </c>
      <c r="EQ38" s="116" t="str">
        <f t="shared" si="25"/>
        <v>13 de mayo de 2024</v>
      </c>
      <c r="ER38" s="98" t="str">
        <f t="shared" si="26"/>
        <v>Riesgos</v>
      </c>
      <c r="ES38" s="98" t="str">
        <f t="shared" si="16"/>
        <v xml:space="preserve">ID_251: Posibilidad de afectación económica (o presupuestal) por fallos judiciales y/o sanciones de entes de control, debido a incumplimiento legal en la aprobación del perfeccionamiento y ejecución contractual </v>
      </c>
      <c r="ET38" s="98" t="str">
        <f t="shared" si="17"/>
        <v>Ajuste en 
Análisis antes de controles
Tratamiento del riesgo en el Mapa de riesgos de Gestión de Contratación</v>
      </c>
      <c r="EU38" s="98" t="str">
        <f t="shared" si="18"/>
        <v>Solicitud de cambio realizada y aprobada por la Dirección de Contratación a través del Aplicativo DARUMA</v>
      </c>
    </row>
    <row r="39" spans="1:151" ht="399.95" customHeight="1" x14ac:dyDescent="0.2">
      <c r="A39" s="120" t="s">
        <v>205</v>
      </c>
      <c r="B39" s="105" t="s">
        <v>748</v>
      </c>
      <c r="C39" s="105" t="s">
        <v>749</v>
      </c>
      <c r="D39" s="120" t="s">
        <v>750</v>
      </c>
      <c r="E39" s="121" t="s">
        <v>676</v>
      </c>
      <c r="F39" s="105" t="s">
        <v>751</v>
      </c>
      <c r="G39" s="121">
        <v>275</v>
      </c>
      <c r="H39" s="121" t="s">
        <v>1666</v>
      </c>
      <c r="I39" s="104" t="s">
        <v>752</v>
      </c>
      <c r="J39" s="120" t="s">
        <v>36</v>
      </c>
      <c r="K39" s="121" t="s">
        <v>365</v>
      </c>
      <c r="L39" s="105" t="s">
        <v>209</v>
      </c>
      <c r="M39" s="111" t="s">
        <v>753</v>
      </c>
      <c r="N39" s="105" t="s">
        <v>754</v>
      </c>
      <c r="O39" s="105" t="s">
        <v>755</v>
      </c>
      <c r="P39" s="105" t="s">
        <v>370</v>
      </c>
      <c r="Q39" s="105" t="s">
        <v>371</v>
      </c>
      <c r="R39" s="105" t="s">
        <v>756</v>
      </c>
      <c r="S39" s="105" t="s">
        <v>373</v>
      </c>
      <c r="T39" s="105" t="s">
        <v>374</v>
      </c>
      <c r="U39" s="122" t="s">
        <v>123</v>
      </c>
      <c r="V39" s="123">
        <v>0.4</v>
      </c>
      <c r="W39" s="122" t="s">
        <v>124</v>
      </c>
      <c r="X39" s="123">
        <v>0.4</v>
      </c>
      <c r="Y39" s="66" t="s">
        <v>86</v>
      </c>
      <c r="Z39" s="105" t="s">
        <v>757</v>
      </c>
      <c r="AA39" s="122" t="s">
        <v>144</v>
      </c>
      <c r="AB39" s="127">
        <v>0.16799999999999998</v>
      </c>
      <c r="AC39" s="122" t="s">
        <v>145</v>
      </c>
      <c r="AD39" s="127">
        <v>0.16875000000000001</v>
      </c>
      <c r="AE39" s="66" t="s">
        <v>376</v>
      </c>
      <c r="AF39" s="105" t="s">
        <v>377</v>
      </c>
      <c r="AG39" s="120" t="s">
        <v>378</v>
      </c>
      <c r="AH39" s="105" t="s">
        <v>379</v>
      </c>
      <c r="AI39" s="105" t="s">
        <v>379</v>
      </c>
      <c r="AJ39" s="105" t="s">
        <v>363</v>
      </c>
      <c r="AK39" s="105" t="s">
        <v>363</v>
      </c>
      <c r="AL39" s="105" t="s">
        <v>379</v>
      </c>
      <c r="AM39" s="105" t="s">
        <v>379</v>
      </c>
      <c r="AN39" s="105" t="s">
        <v>758</v>
      </c>
      <c r="AO39" s="105" t="s">
        <v>759</v>
      </c>
      <c r="AP39" s="105" t="s">
        <v>760</v>
      </c>
      <c r="AQ39" s="106">
        <v>45267</v>
      </c>
      <c r="AR39" s="107" t="s">
        <v>761</v>
      </c>
      <c r="AS39" s="108" t="s">
        <v>762</v>
      </c>
      <c r="AT39" s="109"/>
      <c r="AU39" s="110"/>
      <c r="AV39" s="111"/>
      <c r="AW39" s="109"/>
      <c r="AX39" s="107"/>
      <c r="AY39" s="108"/>
      <c r="AZ39" s="109"/>
      <c r="BA39" s="110"/>
      <c r="BB39" s="111"/>
      <c r="BC39" s="109"/>
      <c r="BD39" s="107"/>
      <c r="BE39" s="108"/>
      <c r="BF39" s="109"/>
      <c r="BG39" s="110"/>
      <c r="BH39" s="111"/>
      <c r="BI39" s="109"/>
      <c r="BJ39" s="107"/>
      <c r="BK39" s="108"/>
      <c r="BL39" s="109"/>
      <c r="BM39" s="110"/>
      <c r="BN39" s="111"/>
      <c r="BO39" s="109"/>
      <c r="BP39" s="107"/>
      <c r="BQ39" s="108"/>
      <c r="BR39" s="109"/>
      <c r="BS39" s="110"/>
      <c r="BT39" s="111"/>
      <c r="BU39" s="109"/>
      <c r="BV39" s="107"/>
      <c r="BW39" s="108"/>
      <c r="BX39" s="109"/>
      <c r="BY39" s="110"/>
      <c r="BZ39" s="112"/>
      <c r="CA39" s="2">
        <f t="shared" si="0"/>
        <v>33</v>
      </c>
      <c r="CB39" s="51"/>
      <c r="CC39" s="51" t="s">
        <v>763</v>
      </c>
      <c r="CD39" s="51" t="s">
        <v>764</v>
      </c>
      <c r="CE39" s="51" t="s">
        <v>388</v>
      </c>
      <c r="CF39" s="51" t="s">
        <v>389</v>
      </c>
      <c r="CG39" s="51" t="s">
        <v>389</v>
      </c>
      <c r="CH39" s="51" t="s">
        <v>390</v>
      </c>
      <c r="CI39" s="51" t="s">
        <v>389</v>
      </c>
      <c r="CJ39" s="51" t="s">
        <v>392</v>
      </c>
      <c r="CK39" s="51"/>
      <c r="CL39" s="51" t="s">
        <v>392</v>
      </c>
      <c r="CM39" s="51" t="s">
        <v>392</v>
      </c>
      <c r="CN39" s="51" t="s">
        <v>392</v>
      </c>
      <c r="CO39" s="51" t="s">
        <v>392</v>
      </c>
      <c r="CP39" s="51" t="s">
        <v>392</v>
      </c>
      <c r="CQ39" s="51" t="s">
        <v>392</v>
      </c>
      <c r="CR39" s="51" t="s">
        <v>765</v>
      </c>
      <c r="CS39" s="51" t="s">
        <v>392</v>
      </c>
      <c r="CT39" s="51" t="s">
        <v>392</v>
      </c>
      <c r="CU39" s="51" t="s">
        <v>392</v>
      </c>
      <c r="CV39" s="51" t="s">
        <v>392</v>
      </c>
      <c r="CW39" s="51" t="s">
        <v>392</v>
      </c>
      <c r="CX39" s="51" t="s">
        <v>392</v>
      </c>
      <c r="CZ39" s="102" t="str">
        <f t="shared" si="1"/>
        <v>Gestión de procesos</v>
      </c>
      <c r="DA39" s="152" t="str">
        <f t="shared" si="2"/>
        <v>Posibilidad de afectación reputacional por sanción de un ente de control o regulador, debido a errores (fallas o deficiencias) en la generación de la cuenta mensual de almacén con destino a la Subdirección Financiera.</v>
      </c>
      <c r="DB39" s="152"/>
      <c r="DC39" s="152"/>
      <c r="DD39" s="152"/>
      <c r="DE39" s="152"/>
      <c r="DF39" s="152"/>
      <c r="DG39" s="152"/>
      <c r="DH39" s="102" t="str">
        <f t="shared" si="3"/>
        <v>Moderado</v>
      </c>
      <c r="DI39" s="102" t="str">
        <f t="shared" si="4"/>
        <v>Bajo</v>
      </c>
      <c r="DK39" s="98" t="e">
        <f>SUM(LEN(#REF!)-LEN(SUBSTITUTE(#REF!,"- Preventivo","")))/LEN("- Preventivo")</f>
        <v>#REF!</v>
      </c>
      <c r="DL39" s="98" t="e">
        <f t="shared" si="5"/>
        <v>#REF!</v>
      </c>
      <c r="DM39" s="98" t="e">
        <f>SUM(LEN(#REF!)-LEN(SUBSTITUTE(#REF!,"- Detectivo","")))/LEN("- Detectivo")</f>
        <v>#REF!</v>
      </c>
      <c r="DN39" s="98" t="e">
        <f t="shared" si="6"/>
        <v>#REF!</v>
      </c>
      <c r="DO39" s="98" t="e">
        <f>SUM(LEN(#REF!)-LEN(SUBSTITUTE(#REF!,"- Correctivo","")))/LEN("- Correctivo")</f>
        <v>#REF!</v>
      </c>
      <c r="DP39" s="98" t="e">
        <f t="shared" si="7"/>
        <v>#REF!</v>
      </c>
      <c r="DQ39" s="98" t="e">
        <f t="shared" si="19"/>
        <v>#REF!</v>
      </c>
      <c r="DR39" s="98" t="e">
        <f t="shared" si="8"/>
        <v>#REF!</v>
      </c>
      <c r="DS39" s="98" t="e">
        <f>SUM(LEN(#REF!)-LEN(SUBSTITUTE(#REF!,"- Documentado","")))/LEN("- Documentado")</f>
        <v>#REF!</v>
      </c>
      <c r="DT39" s="98" t="e">
        <f>SUM(LEN(#REF!)-LEN(SUBSTITUTE(#REF!,"- Documentado","")))/LEN("- Documentado")</f>
        <v>#REF!</v>
      </c>
      <c r="DU39" s="98" t="e">
        <f t="shared" si="9"/>
        <v>#REF!</v>
      </c>
      <c r="DV39" s="98" t="e">
        <f>SUM(LEN(#REF!)-LEN(SUBSTITUTE(#REF!,"- Continua","")))/LEN("- Continua")</f>
        <v>#REF!</v>
      </c>
      <c r="DW39" s="98" t="e">
        <f>SUM(LEN(#REF!)-LEN(SUBSTITUTE(#REF!,"- Continua","")))/LEN("- Continua")</f>
        <v>#REF!</v>
      </c>
      <c r="DX39" s="98" t="e">
        <f t="shared" si="10"/>
        <v>#REF!</v>
      </c>
      <c r="DY39" s="98" t="e">
        <f>SUM(LEN(#REF!)-LEN(SUBSTITUTE(#REF!,"- Con registro","")))/LEN("- Con registro")</f>
        <v>#REF!</v>
      </c>
      <c r="DZ39" s="98" t="e">
        <f>SUM(LEN(#REF!)-LEN(SUBSTITUTE(#REF!,"- Con registro","")))/LEN("- Con registro")</f>
        <v>#REF!</v>
      </c>
      <c r="EA39" s="98" t="e">
        <f t="shared" si="11"/>
        <v>#REF!</v>
      </c>
      <c r="EB39" s="101" t="e">
        <f t="shared" si="20"/>
        <v>#REF!</v>
      </c>
      <c r="EC39" s="101" t="e">
        <f t="shared" si="21"/>
        <v>#REF!</v>
      </c>
      <c r="ED39" s="129" t="e">
        <f t="shared" si="22"/>
        <v>#REF!</v>
      </c>
      <c r="EE39" s="149" t="e">
        <f t="shared" si="23"/>
        <v>#REF!</v>
      </c>
      <c r="EF39" s="149"/>
      <c r="EG39" s="149"/>
      <c r="EH39" s="149"/>
      <c r="EI39" s="149"/>
      <c r="EJ39" s="149"/>
      <c r="EK39" s="149"/>
      <c r="EL39" s="149"/>
      <c r="EM39" s="149"/>
      <c r="EN39" s="149"/>
      <c r="EP39" s="115">
        <f t="shared" si="24"/>
        <v>45267</v>
      </c>
      <c r="EQ39" s="116" t="str">
        <f t="shared" si="25"/>
        <v>13 de mayo de 2024</v>
      </c>
      <c r="ER39" s="98" t="str">
        <f t="shared" si="26"/>
        <v>Riesgos</v>
      </c>
      <c r="ES39" s="98" t="str">
        <f t="shared" si="16"/>
        <v>ID_275: Posibilidad de afectación reputacional por sanción de un ente de control o regulador, debido a errores (fallas o deficiencias) en la generación de la cuenta mensual de almacén con destino a la Subdirección Financiera.</v>
      </c>
      <c r="ET39" s="98" t="str">
        <f t="shared" si="17"/>
        <v>Ajuste en 
Análisis antes de controles
 en el Mapa de riesgos de Gestión de Recursos Físicos</v>
      </c>
      <c r="EU39" s="98" t="str">
        <f t="shared" si="18"/>
        <v>Solicitud de cambio realizada y aprobada por la Subdirección de Servicios Administrativos a través del Aplicativo DARUMA</v>
      </c>
    </row>
    <row r="40" spans="1:151" ht="396" customHeight="1" x14ac:dyDescent="0.2">
      <c r="A40" s="120" t="s">
        <v>205</v>
      </c>
      <c r="B40" s="105" t="s">
        <v>748</v>
      </c>
      <c r="C40" s="105" t="s">
        <v>749</v>
      </c>
      <c r="D40" s="120" t="s">
        <v>750</v>
      </c>
      <c r="E40" s="121" t="s">
        <v>676</v>
      </c>
      <c r="F40" s="105" t="s">
        <v>766</v>
      </c>
      <c r="G40" s="121" t="s">
        <v>1535</v>
      </c>
      <c r="H40" s="121" t="s">
        <v>1534</v>
      </c>
      <c r="I40" s="104" t="s">
        <v>767</v>
      </c>
      <c r="J40" s="120" t="s">
        <v>64</v>
      </c>
      <c r="K40" s="121" t="s">
        <v>516</v>
      </c>
      <c r="L40" s="105" t="s">
        <v>209</v>
      </c>
      <c r="M40" s="111" t="s">
        <v>768</v>
      </c>
      <c r="N40" s="105" t="s">
        <v>769</v>
      </c>
      <c r="O40" s="105" t="s">
        <v>770</v>
      </c>
      <c r="P40" s="105" t="s">
        <v>370</v>
      </c>
      <c r="Q40" s="105" t="s">
        <v>371</v>
      </c>
      <c r="R40" s="105" t="s">
        <v>564</v>
      </c>
      <c r="S40" s="105" t="s">
        <v>373</v>
      </c>
      <c r="T40" s="105" t="s">
        <v>374</v>
      </c>
      <c r="U40" s="122" t="s">
        <v>144</v>
      </c>
      <c r="V40" s="123">
        <v>0.2</v>
      </c>
      <c r="W40" s="122" t="s">
        <v>79</v>
      </c>
      <c r="X40" s="123">
        <v>0.8</v>
      </c>
      <c r="Y40" s="66" t="s">
        <v>409</v>
      </c>
      <c r="Z40" s="105" t="s">
        <v>410</v>
      </c>
      <c r="AA40" s="122" t="s">
        <v>144</v>
      </c>
      <c r="AB40" s="127">
        <v>1.48176E-2</v>
      </c>
      <c r="AC40" s="122" t="s">
        <v>79</v>
      </c>
      <c r="AD40" s="127">
        <v>0.8</v>
      </c>
      <c r="AE40" s="66" t="s">
        <v>409</v>
      </c>
      <c r="AF40" s="105" t="s">
        <v>771</v>
      </c>
      <c r="AG40" s="120" t="s">
        <v>412</v>
      </c>
      <c r="AH40" s="124" t="s">
        <v>772</v>
      </c>
      <c r="AI40" s="124" t="s">
        <v>773</v>
      </c>
      <c r="AJ40" s="136" t="s">
        <v>1537</v>
      </c>
      <c r="AK40" s="131" t="s">
        <v>1538</v>
      </c>
      <c r="AL40" s="124" t="s">
        <v>542</v>
      </c>
      <c r="AM40" s="124" t="s">
        <v>686</v>
      </c>
      <c r="AN40" s="105" t="s">
        <v>774</v>
      </c>
      <c r="AO40" s="105" t="s">
        <v>759</v>
      </c>
      <c r="AP40" s="105" t="s">
        <v>775</v>
      </c>
      <c r="AQ40" s="106">
        <v>45267</v>
      </c>
      <c r="AR40" s="107" t="s">
        <v>690</v>
      </c>
      <c r="AS40" s="108" t="s">
        <v>776</v>
      </c>
      <c r="AT40" s="109"/>
      <c r="AU40" s="110"/>
      <c r="AV40" s="111"/>
      <c r="AW40" s="109"/>
      <c r="AX40" s="107"/>
      <c r="AY40" s="108"/>
      <c r="AZ40" s="109"/>
      <c r="BA40" s="110"/>
      <c r="BB40" s="111"/>
      <c r="BC40" s="109"/>
      <c r="BD40" s="107"/>
      <c r="BE40" s="108"/>
      <c r="BF40" s="109"/>
      <c r="BG40" s="110"/>
      <c r="BH40" s="111"/>
      <c r="BI40" s="109"/>
      <c r="BJ40" s="107"/>
      <c r="BK40" s="108"/>
      <c r="BL40" s="109"/>
      <c r="BM40" s="110"/>
      <c r="BN40" s="111"/>
      <c r="BO40" s="109"/>
      <c r="BP40" s="107"/>
      <c r="BQ40" s="108"/>
      <c r="BR40" s="109"/>
      <c r="BS40" s="110"/>
      <c r="BT40" s="111"/>
      <c r="BU40" s="109"/>
      <c r="BV40" s="107"/>
      <c r="BW40" s="108"/>
      <c r="BX40" s="109"/>
      <c r="BY40" s="110"/>
      <c r="BZ40" s="112"/>
      <c r="CA40" s="2">
        <f t="shared" si="0"/>
        <v>33</v>
      </c>
      <c r="CB40" s="51"/>
      <c r="CC40" s="51" t="s">
        <v>763</v>
      </c>
      <c r="CD40" s="51" t="s">
        <v>764</v>
      </c>
      <c r="CE40" s="51" t="s">
        <v>388</v>
      </c>
      <c r="CF40" s="51" t="s">
        <v>389</v>
      </c>
      <c r="CG40" s="51" t="s">
        <v>389</v>
      </c>
      <c r="CH40" s="51" t="s">
        <v>390</v>
      </c>
      <c r="CI40" s="51" t="s">
        <v>389</v>
      </c>
      <c r="CJ40" s="51" t="s">
        <v>392</v>
      </c>
      <c r="CK40" s="51"/>
      <c r="CL40" s="51" t="s">
        <v>392</v>
      </c>
      <c r="CM40" s="51" t="s">
        <v>417</v>
      </c>
      <c r="CN40" s="51" t="s">
        <v>392</v>
      </c>
      <c r="CO40" s="51" t="s">
        <v>392</v>
      </c>
      <c r="CP40" s="51" t="s">
        <v>392</v>
      </c>
      <c r="CQ40" s="51" t="s">
        <v>392</v>
      </c>
      <c r="CR40" s="51" t="s">
        <v>777</v>
      </c>
      <c r="CS40" s="51" t="s">
        <v>392</v>
      </c>
      <c r="CT40" s="51" t="s">
        <v>392</v>
      </c>
      <c r="CU40" s="51" t="s">
        <v>392</v>
      </c>
      <c r="CV40" s="51" t="s">
        <v>392</v>
      </c>
      <c r="CW40" s="51" t="s">
        <v>392</v>
      </c>
      <c r="CX40" s="51" t="s">
        <v>392</v>
      </c>
      <c r="CZ40" s="102" t="str">
        <f t="shared" si="1"/>
        <v>Corrupción</v>
      </c>
      <c r="DA40" s="152" t="str">
        <f t="shared" si="2"/>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v>
      </c>
      <c r="DB40" s="152"/>
      <c r="DC40" s="152"/>
      <c r="DD40" s="152"/>
      <c r="DE40" s="152"/>
      <c r="DF40" s="152"/>
      <c r="DG40" s="152"/>
      <c r="DH40" s="102" t="str">
        <f t="shared" si="3"/>
        <v>Alto</v>
      </c>
      <c r="DI40" s="102" t="str">
        <f t="shared" si="4"/>
        <v>Alto</v>
      </c>
      <c r="DK40" s="98" t="e">
        <f>SUM(LEN(#REF!)-LEN(SUBSTITUTE(#REF!,"- Preventivo","")))/LEN("- Preventivo")</f>
        <v>#REF!</v>
      </c>
      <c r="DL40" s="98" t="e">
        <f t="shared" si="5"/>
        <v>#REF!</v>
      </c>
      <c r="DM40" s="98" t="e">
        <f>SUM(LEN(#REF!)-LEN(SUBSTITUTE(#REF!,"- Detectivo","")))/LEN("- Detectivo")</f>
        <v>#REF!</v>
      </c>
      <c r="DN40" s="98" t="e">
        <f t="shared" si="6"/>
        <v>#REF!</v>
      </c>
      <c r="DO40" s="98" t="e">
        <f>SUM(LEN(#REF!)-LEN(SUBSTITUTE(#REF!,"- Correctivo","")))/LEN("- Correctivo")</f>
        <v>#REF!</v>
      </c>
      <c r="DP40" s="98" t="e">
        <f t="shared" si="7"/>
        <v>#REF!</v>
      </c>
      <c r="DQ40" s="98" t="e">
        <f t="shared" si="19"/>
        <v>#REF!</v>
      </c>
      <c r="DR40" s="98" t="e">
        <f t="shared" si="8"/>
        <v>#REF!</v>
      </c>
      <c r="DS40" s="98" t="e">
        <f>SUM(LEN(#REF!)-LEN(SUBSTITUTE(#REF!,"- Documentado","")))/LEN("- Documentado")</f>
        <v>#REF!</v>
      </c>
      <c r="DT40" s="98" t="e">
        <f>SUM(LEN(#REF!)-LEN(SUBSTITUTE(#REF!,"- Documentado","")))/LEN("- Documentado")</f>
        <v>#REF!</v>
      </c>
      <c r="DU40" s="98" t="e">
        <f t="shared" si="9"/>
        <v>#REF!</v>
      </c>
      <c r="DV40" s="98" t="e">
        <f>SUM(LEN(#REF!)-LEN(SUBSTITUTE(#REF!,"- Continua","")))/LEN("- Continua")</f>
        <v>#REF!</v>
      </c>
      <c r="DW40" s="98" t="e">
        <f>SUM(LEN(#REF!)-LEN(SUBSTITUTE(#REF!,"- Continua","")))/LEN("- Continua")</f>
        <v>#REF!</v>
      </c>
      <c r="DX40" s="98" t="e">
        <f t="shared" si="10"/>
        <v>#REF!</v>
      </c>
      <c r="DY40" s="98" t="e">
        <f>SUM(LEN(#REF!)-LEN(SUBSTITUTE(#REF!,"- Con registro","")))/LEN("- Con registro")</f>
        <v>#REF!</v>
      </c>
      <c r="DZ40" s="98" t="e">
        <f>SUM(LEN(#REF!)-LEN(SUBSTITUTE(#REF!,"- Con registro","")))/LEN("- Con registro")</f>
        <v>#REF!</v>
      </c>
      <c r="EA40" s="98" t="e">
        <f t="shared" si="11"/>
        <v>#REF!</v>
      </c>
      <c r="EB40" s="101" t="e">
        <f t="shared" si="20"/>
        <v>#REF!</v>
      </c>
      <c r="EC40" s="101" t="e">
        <f t="shared" si="21"/>
        <v>#REF!</v>
      </c>
      <c r="ED40" s="129" t="e">
        <f t="shared" si="22"/>
        <v>#REF!</v>
      </c>
      <c r="EE40" s="149" t="e">
        <f t="shared" si="23"/>
        <v>#REF!</v>
      </c>
      <c r="EF40" s="149"/>
      <c r="EG40" s="149"/>
      <c r="EH40" s="149"/>
      <c r="EI40" s="149"/>
      <c r="EJ40" s="149"/>
      <c r="EK40" s="149"/>
      <c r="EL40" s="149"/>
      <c r="EM40" s="149"/>
      <c r="EN40" s="149"/>
      <c r="EP40" s="115">
        <f t="shared" si="24"/>
        <v>45267</v>
      </c>
      <c r="EQ40" s="116" t="str">
        <f t="shared" si="25"/>
        <v>13 de mayo de 2024</v>
      </c>
      <c r="ER40" s="98" t="str">
        <f t="shared" si="26"/>
        <v>Riesgos</v>
      </c>
      <c r="ES40" s="98" t="str">
        <f t="shared" si="16"/>
        <v>ID_	216: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v>
      </c>
      <c r="ET40" s="98" t="str">
        <f t="shared" si="17"/>
        <v>Ajuste en 
Análisis antes de controles
Tratamiento del riesgo en el Mapa de riesgos de Gestión de Recursos Físicos</v>
      </c>
      <c r="EU40" s="98" t="str">
        <f t="shared" si="18"/>
        <v>Solicitud de cambio realizada y aprobada por la Subdirección de Servicios Administrativos a través del Aplicativo DARUMA</v>
      </c>
    </row>
    <row r="41" spans="1:151" ht="399.95" customHeight="1" x14ac:dyDescent="0.2">
      <c r="A41" s="120" t="s">
        <v>205</v>
      </c>
      <c r="B41" s="105" t="s">
        <v>748</v>
      </c>
      <c r="C41" s="105" t="s">
        <v>749</v>
      </c>
      <c r="D41" s="120" t="s">
        <v>750</v>
      </c>
      <c r="E41" s="121" t="s">
        <v>676</v>
      </c>
      <c r="F41" s="105" t="s">
        <v>778</v>
      </c>
      <c r="G41" s="121">
        <v>217</v>
      </c>
      <c r="H41" s="121" t="s">
        <v>1536</v>
      </c>
      <c r="I41" s="104" t="s">
        <v>779</v>
      </c>
      <c r="J41" s="120" t="s">
        <v>64</v>
      </c>
      <c r="K41" s="121" t="s">
        <v>516</v>
      </c>
      <c r="L41" s="105" t="s">
        <v>209</v>
      </c>
      <c r="M41" s="111" t="s">
        <v>768</v>
      </c>
      <c r="N41" s="105" t="s">
        <v>769</v>
      </c>
      <c r="O41" s="105" t="s">
        <v>780</v>
      </c>
      <c r="P41" s="105" t="s">
        <v>370</v>
      </c>
      <c r="Q41" s="105" t="s">
        <v>371</v>
      </c>
      <c r="R41" s="105" t="s">
        <v>756</v>
      </c>
      <c r="S41" s="105" t="s">
        <v>373</v>
      </c>
      <c r="T41" s="105" t="s">
        <v>374</v>
      </c>
      <c r="U41" s="122" t="s">
        <v>144</v>
      </c>
      <c r="V41" s="123">
        <v>0.2</v>
      </c>
      <c r="W41" s="122" t="s">
        <v>79</v>
      </c>
      <c r="X41" s="123">
        <v>0.8</v>
      </c>
      <c r="Y41" s="66" t="s">
        <v>409</v>
      </c>
      <c r="Z41" s="105" t="s">
        <v>410</v>
      </c>
      <c r="AA41" s="122" t="s">
        <v>144</v>
      </c>
      <c r="AB41" s="127">
        <v>2.1167999999999999E-2</v>
      </c>
      <c r="AC41" s="122" t="s">
        <v>79</v>
      </c>
      <c r="AD41" s="127">
        <v>0.8</v>
      </c>
      <c r="AE41" s="66" t="s">
        <v>409</v>
      </c>
      <c r="AF41" s="105" t="s">
        <v>411</v>
      </c>
      <c r="AG41" s="120" t="s">
        <v>412</v>
      </c>
      <c r="AH41" s="124" t="s">
        <v>781</v>
      </c>
      <c r="AI41" s="124" t="s">
        <v>773</v>
      </c>
      <c r="AJ41" s="131" t="s">
        <v>1539</v>
      </c>
      <c r="AK41" s="131" t="s">
        <v>1540</v>
      </c>
      <c r="AL41" s="124" t="s">
        <v>542</v>
      </c>
      <c r="AM41" s="124" t="s">
        <v>686</v>
      </c>
      <c r="AN41" s="105" t="s">
        <v>782</v>
      </c>
      <c r="AO41" s="105" t="s">
        <v>783</v>
      </c>
      <c r="AP41" s="105" t="s">
        <v>784</v>
      </c>
      <c r="AQ41" s="106">
        <v>45267</v>
      </c>
      <c r="AR41" s="107" t="s">
        <v>690</v>
      </c>
      <c r="AS41" s="108" t="s">
        <v>776</v>
      </c>
      <c r="AT41" s="109"/>
      <c r="AU41" s="110"/>
      <c r="AV41" s="111"/>
      <c r="AW41" s="109"/>
      <c r="AX41" s="107"/>
      <c r="AY41" s="108"/>
      <c r="AZ41" s="109"/>
      <c r="BA41" s="110"/>
      <c r="BB41" s="111"/>
      <c r="BC41" s="109"/>
      <c r="BD41" s="107"/>
      <c r="BE41" s="108"/>
      <c r="BF41" s="109"/>
      <c r="BG41" s="110"/>
      <c r="BH41" s="111"/>
      <c r="BI41" s="109"/>
      <c r="BJ41" s="107"/>
      <c r="BK41" s="108"/>
      <c r="BL41" s="109"/>
      <c r="BM41" s="110"/>
      <c r="BN41" s="111"/>
      <c r="BO41" s="109"/>
      <c r="BP41" s="107"/>
      <c r="BQ41" s="108"/>
      <c r="BR41" s="109"/>
      <c r="BS41" s="110"/>
      <c r="BT41" s="111"/>
      <c r="BU41" s="109"/>
      <c r="BV41" s="107"/>
      <c r="BW41" s="108"/>
      <c r="BX41" s="109"/>
      <c r="BY41" s="110"/>
      <c r="BZ41" s="112"/>
      <c r="CA41" s="2">
        <f t="shared" si="0"/>
        <v>33</v>
      </c>
      <c r="CB41" s="51"/>
      <c r="CC41" s="51" t="s">
        <v>763</v>
      </c>
      <c r="CD41" s="51" t="s">
        <v>764</v>
      </c>
      <c r="CE41" s="51" t="s">
        <v>388</v>
      </c>
      <c r="CF41" s="51" t="s">
        <v>389</v>
      </c>
      <c r="CG41" s="51" t="s">
        <v>389</v>
      </c>
      <c r="CH41" s="51" t="s">
        <v>390</v>
      </c>
      <c r="CI41" s="51" t="s">
        <v>389</v>
      </c>
      <c r="CJ41" s="51" t="s">
        <v>392</v>
      </c>
      <c r="CK41" s="51"/>
      <c r="CL41" s="51" t="s">
        <v>392</v>
      </c>
      <c r="CM41" s="51" t="s">
        <v>417</v>
      </c>
      <c r="CN41" s="51" t="s">
        <v>392</v>
      </c>
      <c r="CO41" s="51" t="s">
        <v>392</v>
      </c>
      <c r="CP41" s="51" t="s">
        <v>392</v>
      </c>
      <c r="CQ41" s="51" t="s">
        <v>392</v>
      </c>
      <c r="CR41" s="51" t="s">
        <v>777</v>
      </c>
      <c r="CS41" s="51" t="s">
        <v>392</v>
      </c>
      <c r="CT41" s="51" t="s">
        <v>392</v>
      </c>
      <c r="CU41" s="51" t="s">
        <v>392</v>
      </c>
      <c r="CV41" s="51" t="s">
        <v>392</v>
      </c>
      <c r="CW41" s="51" t="s">
        <v>392</v>
      </c>
      <c r="CX41" s="51" t="s">
        <v>392</v>
      </c>
      <c r="CZ41" s="102" t="str">
        <f t="shared" si="1"/>
        <v>Corrupción</v>
      </c>
      <c r="DA41" s="152" t="str">
        <f t="shared" si="2"/>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v>
      </c>
      <c r="DB41" s="152"/>
      <c r="DC41" s="152"/>
      <c r="DD41" s="152"/>
      <c r="DE41" s="152"/>
      <c r="DF41" s="152"/>
      <c r="DG41" s="152"/>
      <c r="DH41" s="102" t="str">
        <f t="shared" si="3"/>
        <v>Alto</v>
      </c>
      <c r="DI41" s="102" t="str">
        <f t="shared" si="4"/>
        <v>Alto</v>
      </c>
      <c r="DK41" s="98" t="e">
        <f>SUM(LEN(#REF!)-LEN(SUBSTITUTE(#REF!,"- Preventivo","")))/LEN("- Preventivo")</f>
        <v>#REF!</v>
      </c>
      <c r="DL41" s="98" t="e">
        <f t="shared" si="5"/>
        <v>#REF!</v>
      </c>
      <c r="DM41" s="98" t="e">
        <f>SUM(LEN(#REF!)-LEN(SUBSTITUTE(#REF!,"- Detectivo","")))/LEN("- Detectivo")</f>
        <v>#REF!</v>
      </c>
      <c r="DN41" s="98" t="e">
        <f t="shared" si="6"/>
        <v>#REF!</v>
      </c>
      <c r="DO41" s="98" t="e">
        <f>SUM(LEN(#REF!)-LEN(SUBSTITUTE(#REF!,"- Correctivo","")))/LEN("- Correctivo")</f>
        <v>#REF!</v>
      </c>
      <c r="DP41" s="98" t="e">
        <f t="shared" si="7"/>
        <v>#REF!</v>
      </c>
      <c r="DQ41" s="98" t="e">
        <f t="shared" si="19"/>
        <v>#REF!</v>
      </c>
      <c r="DR41" s="98" t="e">
        <f t="shared" si="8"/>
        <v>#REF!</v>
      </c>
      <c r="DS41" s="98" t="e">
        <f>SUM(LEN(#REF!)-LEN(SUBSTITUTE(#REF!,"- Documentado","")))/LEN("- Documentado")</f>
        <v>#REF!</v>
      </c>
      <c r="DT41" s="98" t="e">
        <f>SUM(LEN(#REF!)-LEN(SUBSTITUTE(#REF!,"- Documentado","")))/LEN("- Documentado")</f>
        <v>#REF!</v>
      </c>
      <c r="DU41" s="98" t="e">
        <f t="shared" si="9"/>
        <v>#REF!</v>
      </c>
      <c r="DV41" s="98" t="e">
        <f>SUM(LEN(#REF!)-LEN(SUBSTITUTE(#REF!,"- Continua","")))/LEN("- Continua")</f>
        <v>#REF!</v>
      </c>
      <c r="DW41" s="98" t="e">
        <f>SUM(LEN(#REF!)-LEN(SUBSTITUTE(#REF!,"- Continua","")))/LEN("- Continua")</f>
        <v>#REF!</v>
      </c>
      <c r="DX41" s="98" t="e">
        <f t="shared" si="10"/>
        <v>#REF!</v>
      </c>
      <c r="DY41" s="98" t="e">
        <f>SUM(LEN(#REF!)-LEN(SUBSTITUTE(#REF!,"- Con registro","")))/LEN("- Con registro")</f>
        <v>#REF!</v>
      </c>
      <c r="DZ41" s="98" t="e">
        <f>SUM(LEN(#REF!)-LEN(SUBSTITUTE(#REF!,"- Con registro","")))/LEN("- Con registro")</f>
        <v>#REF!</v>
      </c>
      <c r="EA41" s="98" t="e">
        <f t="shared" si="11"/>
        <v>#REF!</v>
      </c>
      <c r="EB41" s="101" t="e">
        <f t="shared" si="20"/>
        <v>#REF!</v>
      </c>
      <c r="EC41" s="101" t="e">
        <f t="shared" si="21"/>
        <v>#REF!</v>
      </c>
      <c r="ED41" s="129" t="e">
        <f t="shared" si="22"/>
        <v>#REF!</v>
      </c>
      <c r="EE41" s="149" t="e">
        <f t="shared" si="23"/>
        <v>#REF!</v>
      </c>
      <c r="EF41" s="149"/>
      <c r="EG41" s="149"/>
      <c r="EH41" s="149"/>
      <c r="EI41" s="149"/>
      <c r="EJ41" s="149"/>
      <c r="EK41" s="149"/>
      <c r="EL41" s="149"/>
      <c r="EM41" s="149"/>
      <c r="EN41" s="149"/>
      <c r="EP41" s="115">
        <f t="shared" si="24"/>
        <v>45267</v>
      </c>
      <c r="EQ41" s="116" t="str">
        <f t="shared" si="25"/>
        <v>13 de mayo de 2024</v>
      </c>
      <c r="ER41" s="98" t="str">
        <f t="shared" si="26"/>
        <v>Riesgos</v>
      </c>
      <c r="ES41" s="98" t="str">
        <f t="shared" si="16"/>
        <v>ID_217: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v>
      </c>
      <c r="ET41" s="98" t="str">
        <f t="shared" si="17"/>
        <v>Ajuste en 
Análisis antes de controles
Tratamiento del riesgo en el Mapa de riesgos de Gestión de Recursos Físicos</v>
      </c>
      <c r="EU41" s="98" t="str">
        <f t="shared" si="18"/>
        <v>Solicitud de cambio realizada y aprobada por la Subdirección de Servicios Administrativos a través del Aplicativo DARUMA</v>
      </c>
    </row>
    <row r="42" spans="1:151" ht="399.95" customHeight="1" x14ac:dyDescent="0.2">
      <c r="A42" s="120" t="s">
        <v>205</v>
      </c>
      <c r="B42" s="105" t="s">
        <v>748</v>
      </c>
      <c r="C42" s="105" t="s">
        <v>749</v>
      </c>
      <c r="D42" s="120" t="s">
        <v>750</v>
      </c>
      <c r="E42" s="121" t="s">
        <v>676</v>
      </c>
      <c r="F42" s="105" t="s">
        <v>785</v>
      </c>
      <c r="G42" s="121">
        <v>276</v>
      </c>
      <c r="H42" s="121" t="s">
        <v>1667</v>
      </c>
      <c r="I42" s="104" t="s">
        <v>786</v>
      </c>
      <c r="J42" s="120" t="s">
        <v>36</v>
      </c>
      <c r="K42" s="121" t="s">
        <v>365</v>
      </c>
      <c r="L42" s="105" t="s">
        <v>209</v>
      </c>
      <c r="M42" s="111" t="s">
        <v>787</v>
      </c>
      <c r="N42" s="105" t="s">
        <v>788</v>
      </c>
      <c r="O42" s="105" t="s">
        <v>789</v>
      </c>
      <c r="P42" s="105" t="s">
        <v>370</v>
      </c>
      <c r="Q42" s="105" t="s">
        <v>371</v>
      </c>
      <c r="R42" s="105" t="s">
        <v>564</v>
      </c>
      <c r="S42" s="105" t="s">
        <v>427</v>
      </c>
      <c r="T42" s="105" t="s">
        <v>428</v>
      </c>
      <c r="U42" s="122" t="s">
        <v>78</v>
      </c>
      <c r="V42" s="123">
        <v>0.8</v>
      </c>
      <c r="W42" s="122" t="s">
        <v>79</v>
      </c>
      <c r="X42" s="123">
        <v>0.8</v>
      </c>
      <c r="Y42" s="66" t="s">
        <v>409</v>
      </c>
      <c r="Z42" s="105" t="s">
        <v>790</v>
      </c>
      <c r="AA42" s="122" t="s">
        <v>144</v>
      </c>
      <c r="AB42" s="127">
        <v>2.4893567999999998E-2</v>
      </c>
      <c r="AC42" s="122" t="s">
        <v>103</v>
      </c>
      <c r="AD42" s="127">
        <v>0.45000000000000007</v>
      </c>
      <c r="AE42" s="66" t="s">
        <v>86</v>
      </c>
      <c r="AF42" s="105" t="s">
        <v>791</v>
      </c>
      <c r="AG42" s="120" t="s">
        <v>412</v>
      </c>
      <c r="AH42" s="124" t="s">
        <v>792</v>
      </c>
      <c r="AI42" s="124" t="s">
        <v>773</v>
      </c>
      <c r="AJ42" s="136" t="s">
        <v>1668</v>
      </c>
      <c r="AK42" s="131" t="s">
        <v>1670</v>
      </c>
      <c r="AL42" s="124" t="s">
        <v>1669</v>
      </c>
      <c r="AM42" s="124" t="s">
        <v>686</v>
      </c>
      <c r="AN42" s="105" t="s">
        <v>793</v>
      </c>
      <c r="AO42" s="105" t="s">
        <v>794</v>
      </c>
      <c r="AP42" s="105" t="s">
        <v>795</v>
      </c>
      <c r="AQ42" s="106">
        <v>45267</v>
      </c>
      <c r="AR42" s="107" t="s">
        <v>690</v>
      </c>
      <c r="AS42" s="108" t="s">
        <v>776</v>
      </c>
      <c r="AT42" s="109"/>
      <c r="AU42" s="110"/>
      <c r="AV42" s="111"/>
      <c r="AW42" s="109"/>
      <c r="AX42" s="107"/>
      <c r="AY42" s="108"/>
      <c r="AZ42" s="109"/>
      <c r="BA42" s="110"/>
      <c r="BB42" s="111"/>
      <c r="BC42" s="109"/>
      <c r="BD42" s="107"/>
      <c r="BE42" s="108"/>
      <c r="BF42" s="109"/>
      <c r="BG42" s="110"/>
      <c r="BH42" s="111"/>
      <c r="BI42" s="109"/>
      <c r="BJ42" s="107"/>
      <c r="BK42" s="108"/>
      <c r="BL42" s="109"/>
      <c r="BM42" s="110"/>
      <c r="BN42" s="111"/>
      <c r="BO42" s="109"/>
      <c r="BP42" s="107"/>
      <c r="BQ42" s="108"/>
      <c r="BR42" s="109"/>
      <c r="BS42" s="110"/>
      <c r="BT42" s="111"/>
      <c r="BU42" s="109"/>
      <c r="BV42" s="107"/>
      <c r="BW42" s="108"/>
      <c r="BX42" s="109"/>
      <c r="BY42" s="110"/>
      <c r="BZ42" s="112"/>
      <c r="CA42" s="2">
        <f t="shared" si="0"/>
        <v>33</v>
      </c>
      <c r="CB42" s="51" t="s">
        <v>796</v>
      </c>
      <c r="CC42" s="51" t="s">
        <v>797</v>
      </c>
      <c r="CD42" s="51" t="s">
        <v>764</v>
      </c>
      <c r="CE42" s="51" t="s">
        <v>388</v>
      </c>
      <c r="CF42" s="51" t="s">
        <v>389</v>
      </c>
      <c r="CG42" s="51" t="s">
        <v>389</v>
      </c>
      <c r="CH42" s="51" t="s">
        <v>390</v>
      </c>
      <c r="CI42" s="51" t="s">
        <v>389</v>
      </c>
      <c r="CJ42" s="51" t="s">
        <v>392</v>
      </c>
      <c r="CK42" s="51"/>
      <c r="CL42" s="51" t="s">
        <v>392</v>
      </c>
      <c r="CM42" s="51" t="s">
        <v>392</v>
      </c>
      <c r="CN42" s="51" t="s">
        <v>392</v>
      </c>
      <c r="CO42" s="51" t="s">
        <v>392</v>
      </c>
      <c r="CP42" s="51" t="s">
        <v>392</v>
      </c>
      <c r="CQ42" s="51" t="s">
        <v>392</v>
      </c>
      <c r="CR42" s="51" t="s">
        <v>777</v>
      </c>
      <c r="CS42" s="51" t="s">
        <v>392</v>
      </c>
      <c r="CT42" s="51" t="s">
        <v>392</v>
      </c>
      <c r="CU42" s="51" t="s">
        <v>392</v>
      </c>
      <c r="CV42" s="51" t="s">
        <v>392</v>
      </c>
      <c r="CW42" s="51" t="s">
        <v>392</v>
      </c>
      <c r="CX42" s="51" t="s">
        <v>392</v>
      </c>
      <c r="CZ42" s="102" t="str">
        <f t="shared" si="1"/>
        <v>Gestión de procesos</v>
      </c>
      <c r="DA42" s="152" t="str">
        <f t="shared" si="2"/>
        <v>Posibilidad de afectación reputacional por ausencia o retrasos  en los mantenimientos de las edificaciones, maquinaria y equipos de la Entidad, debido a decisiones erróneas o no acertadas en la priorización para su intervención</v>
      </c>
      <c r="DB42" s="152"/>
      <c r="DC42" s="152"/>
      <c r="DD42" s="152"/>
      <c r="DE42" s="152"/>
      <c r="DF42" s="152"/>
      <c r="DG42" s="152"/>
      <c r="DH42" s="102" t="str">
        <f t="shared" si="3"/>
        <v>Alto</v>
      </c>
      <c r="DI42" s="102" t="str">
        <f t="shared" si="4"/>
        <v>Moderado</v>
      </c>
      <c r="DK42" s="98" t="e">
        <f>SUM(LEN(#REF!)-LEN(SUBSTITUTE(#REF!,"- Preventivo","")))/LEN("- Preventivo")</f>
        <v>#REF!</v>
      </c>
      <c r="DL42" s="98" t="e">
        <f t="shared" si="5"/>
        <v>#REF!</v>
      </c>
      <c r="DM42" s="98" t="e">
        <f>SUM(LEN(#REF!)-LEN(SUBSTITUTE(#REF!,"- Detectivo","")))/LEN("- Detectivo")</f>
        <v>#REF!</v>
      </c>
      <c r="DN42" s="98" t="e">
        <f t="shared" si="6"/>
        <v>#REF!</v>
      </c>
      <c r="DO42" s="98" t="e">
        <f>SUM(LEN(#REF!)-LEN(SUBSTITUTE(#REF!,"- Correctivo","")))/LEN("- Correctivo")</f>
        <v>#REF!</v>
      </c>
      <c r="DP42" s="98" t="e">
        <f t="shared" si="7"/>
        <v>#REF!</v>
      </c>
      <c r="DQ42" s="98" t="e">
        <f t="shared" si="19"/>
        <v>#REF!</v>
      </c>
      <c r="DR42" s="98" t="e">
        <f t="shared" si="8"/>
        <v>#REF!</v>
      </c>
      <c r="DS42" s="98" t="e">
        <f>SUM(LEN(#REF!)-LEN(SUBSTITUTE(#REF!,"- Documentado","")))/LEN("- Documentado")</f>
        <v>#REF!</v>
      </c>
      <c r="DT42" s="98" t="e">
        <f>SUM(LEN(#REF!)-LEN(SUBSTITUTE(#REF!,"- Documentado","")))/LEN("- Documentado")</f>
        <v>#REF!</v>
      </c>
      <c r="DU42" s="98" t="e">
        <f t="shared" si="9"/>
        <v>#REF!</v>
      </c>
      <c r="DV42" s="98" t="e">
        <f>SUM(LEN(#REF!)-LEN(SUBSTITUTE(#REF!,"- Continua","")))/LEN("- Continua")</f>
        <v>#REF!</v>
      </c>
      <c r="DW42" s="98" t="e">
        <f>SUM(LEN(#REF!)-LEN(SUBSTITUTE(#REF!,"- Continua","")))/LEN("- Continua")</f>
        <v>#REF!</v>
      </c>
      <c r="DX42" s="98" t="e">
        <f t="shared" si="10"/>
        <v>#REF!</v>
      </c>
      <c r="DY42" s="98" t="e">
        <f>SUM(LEN(#REF!)-LEN(SUBSTITUTE(#REF!,"- Con registro","")))/LEN("- Con registro")</f>
        <v>#REF!</v>
      </c>
      <c r="DZ42" s="98" t="e">
        <f>SUM(LEN(#REF!)-LEN(SUBSTITUTE(#REF!,"- Con registro","")))/LEN("- Con registro")</f>
        <v>#REF!</v>
      </c>
      <c r="EA42" s="98" t="e">
        <f t="shared" si="11"/>
        <v>#REF!</v>
      </c>
      <c r="EB42" s="101" t="e">
        <f t="shared" si="20"/>
        <v>#REF!</v>
      </c>
      <c r="EC42" s="101" t="e">
        <f t="shared" si="21"/>
        <v>#REF!</v>
      </c>
      <c r="ED42" s="129" t="e">
        <f t="shared" si="22"/>
        <v>#REF!</v>
      </c>
      <c r="EE42" s="149" t="e">
        <f t="shared" si="23"/>
        <v>#REF!</v>
      </c>
      <c r="EF42" s="149"/>
      <c r="EG42" s="149"/>
      <c r="EH42" s="149"/>
      <c r="EI42" s="149"/>
      <c r="EJ42" s="149"/>
      <c r="EK42" s="149"/>
      <c r="EL42" s="149"/>
      <c r="EM42" s="149"/>
      <c r="EN42" s="149"/>
      <c r="EP42" s="115">
        <f t="shared" si="24"/>
        <v>45267</v>
      </c>
      <c r="EQ42" s="116" t="str">
        <f t="shared" si="25"/>
        <v>13 de mayo de 2024</v>
      </c>
      <c r="ER42" s="98" t="str">
        <f t="shared" si="26"/>
        <v>Riesgos</v>
      </c>
      <c r="ES42" s="98" t="str">
        <f t="shared" si="16"/>
        <v>ID_276: Posibilidad de afectación reputacional por ausencia o retrasos  en los mantenimientos de las edificaciones, maquinaria y equipos de la Entidad, debido a decisiones erróneas o no acertadas en la priorización para su intervención</v>
      </c>
      <c r="ET42" s="98" t="str">
        <f t="shared" si="17"/>
        <v>Ajuste en 
Análisis antes de controles
Tratamiento del riesgo en el Mapa de riesgos de Gestión de Recursos Físicos</v>
      </c>
      <c r="EU42" s="98" t="str">
        <f t="shared" si="18"/>
        <v>Solicitud de cambio realizada y aprobada por la Subdirección de Servicios Administrativos a través del Aplicativo DARUMA</v>
      </c>
    </row>
    <row r="43" spans="1:151" ht="399.95" customHeight="1" x14ac:dyDescent="0.2">
      <c r="A43" s="120" t="s">
        <v>205</v>
      </c>
      <c r="B43" s="105" t="s">
        <v>748</v>
      </c>
      <c r="C43" s="105" t="s">
        <v>749</v>
      </c>
      <c r="D43" s="120" t="s">
        <v>750</v>
      </c>
      <c r="E43" s="121" t="s">
        <v>676</v>
      </c>
      <c r="F43" s="105" t="s">
        <v>798</v>
      </c>
      <c r="G43" s="121">
        <v>277</v>
      </c>
      <c r="H43" s="121" t="s">
        <v>1667</v>
      </c>
      <c r="I43" s="104" t="s">
        <v>799</v>
      </c>
      <c r="J43" s="120" t="s">
        <v>36</v>
      </c>
      <c r="K43" s="121" t="s">
        <v>800</v>
      </c>
      <c r="L43" s="105" t="s">
        <v>179</v>
      </c>
      <c r="M43" s="111" t="s">
        <v>801</v>
      </c>
      <c r="N43" s="124" t="s">
        <v>802</v>
      </c>
      <c r="O43" s="105" t="s">
        <v>803</v>
      </c>
      <c r="P43" s="105" t="s">
        <v>370</v>
      </c>
      <c r="Q43" s="105" t="s">
        <v>371</v>
      </c>
      <c r="R43" s="105" t="s">
        <v>372</v>
      </c>
      <c r="S43" s="105" t="s">
        <v>804</v>
      </c>
      <c r="T43" s="105" t="s">
        <v>805</v>
      </c>
      <c r="U43" s="122" t="s">
        <v>144</v>
      </c>
      <c r="V43" s="123">
        <v>0.2</v>
      </c>
      <c r="W43" s="122" t="s">
        <v>124</v>
      </c>
      <c r="X43" s="123">
        <v>0.4</v>
      </c>
      <c r="Y43" s="66" t="s">
        <v>376</v>
      </c>
      <c r="Z43" s="105" t="s">
        <v>806</v>
      </c>
      <c r="AA43" s="122" t="s">
        <v>144</v>
      </c>
      <c r="AB43" s="127">
        <v>8.3999999999999991E-2</v>
      </c>
      <c r="AC43" s="122" t="s">
        <v>124</v>
      </c>
      <c r="AD43" s="127">
        <v>0.30000000000000004</v>
      </c>
      <c r="AE43" s="66" t="s">
        <v>376</v>
      </c>
      <c r="AF43" s="105" t="s">
        <v>377</v>
      </c>
      <c r="AG43" s="120" t="s">
        <v>378</v>
      </c>
      <c r="AH43" s="105" t="s">
        <v>379</v>
      </c>
      <c r="AI43" s="105" t="s">
        <v>379</v>
      </c>
      <c r="AJ43" s="105" t="s">
        <v>363</v>
      </c>
      <c r="AK43" s="105" t="s">
        <v>363</v>
      </c>
      <c r="AL43" s="105" t="s">
        <v>379</v>
      </c>
      <c r="AM43" s="105" t="s">
        <v>379</v>
      </c>
      <c r="AN43" s="105" t="s">
        <v>807</v>
      </c>
      <c r="AO43" s="105" t="s">
        <v>808</v>
      </c>
      <c r="AP43" s="105" t="s">
        <v>809</v>
      </c>
      <c r="AQ43" s="106">
        <v>45267</v>
      </c>
      <c r="AR43" s="107" t="s">
        <v>761</v>
      </c>
      <c r="AS43" s="108" t="s">
        <v>762</v>
      </c>
      <c r="AT43" s="109">
        <v>45412</v>
      </c>
      <c r="AU43" s="110" t="s">
        <v>1671</v>
      </c>
      <c r="AV43" s="111" t="s">
        <v>1698</v>
      </c>
      <c r="AW43" s="109"/>
      <c r="AX43" s="107"/>
      <c r="AY43" s="108"/>
      <c r="AZ43" s="109"/>
      <c r="BA43" s="110"/>
      <c r="BB43" s="111"/>
      <c r="BC43" s="109"/>
      <c r="BD43" s="107"/>
      <c r="BE43" s="108"/>
      <c r="BF43" s="109"/>
      <c r="BG43" s="110"/>
      <c r="BH43" s="111"/>
      <c r="BI43" s="109"/>
      <c r="BJ43" s="107"/>
      <c r="BK43" s="108"/>
      <c r="BL43" s="109"/>
      <c r="BM43" s="110"/>
      <c r="BN43" s="111"/>
      <c r="BO43" s="109"/>
      <c r="BP43" s="107"/>
      <c r="BQ43" s="108"/>
      <c r="BR43" s="109"/>
      <c r="BS43" s="110"/>
      <c r="BT43" s="111"/>
      <c r="BU43" s="109"/>
      <c r="BV43" s="107"/>
      <c r="BW43" s="108"/>
      <c r="BX43" s="109"/>
      <c r="BY43" s="110"/>
      <c r="BZ43" s="112"/>
      <c r="CA43" s="2">
        <f t="shared" si="0"/>
        <v>30</v>
      </c>
      <c r="CB43" s="51"/>
      <c r="CC43" s="51" t="s">
        <v>763</v>
      </c>
      <c r="CD43" s="51" t="s">
        <v>764</v>
      </c>
      <c r="CE43" s="51" t="s">
        <v>388</v>
      </c>
      <c r="CF43" s="51" t="s">
        <v>389</v>
      </c>
      <c r="CG43" s="51" t="s">
        <v>389</v>
      </c>
      <c r="CH43" s="51" t="s">
        <v>390</v>
      </c>
      <c r="CI43" s="51" t="s">
        <v>389</v>
      </c>
      <c r="CJ43" s="51" t="s">
        <v>392</v>
      </c>
      <c r="CK43" s="51"/>
      <c r="CL43" s="51" t="s">
        <v>392</v>
      </c>
      <c r="CM43" s="51" t="s">
        <v>392</v>
      </c>
      <c r="CN43" s="51" t="s">
        <v>392</v>
      </c>
      <c r="CO43" s="51" t="s">
        <v>392</v>
      </c>
      <c r="CP43" s="51" t="s">
        <v>392</v>
      </c>
      <c r="CQ43" s="51" t="s">
        <v>392</v>
      </c>
      <c r="CR43" s="51" t="s">
        <v>810</v>
      </c>
      <c r="CS43" s="51" t="s">
        <v>392</v>
      </c>
      <c r="CT43" s="51" t="s">
        <v>392</v>
      </c>
      <c r="CU43" s="51" t="s">
        <v>392</v>
      </c>
      <c r="CV43" s="51" t="s">
        <v>392</v>
      </c>
      <c r="CW43" s="51" t="s">
        <v>392</v>
      </c>
      <c r="CX43" s="51" t="s">
        <v>392</v>
      </c>
      <c r="CZ43" s="102" t="str">
        <f t="shared" si="1"/>
        <v>Gestión de procesos</v>
      </c>
      <c r="DA43" s="152" t="str">
        <f t="shared" si="2"/>
        <v xml:space="preserve">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v>
      </c>
      <c r="DB43" s="152"/>
      <c r="DC43" s="152"/>
      <c r="DD43" s="152"/>
      <c r="DE43" s="152"/>
      <c r="DF43" s="152"/>
      <c r="DG43" s="152"/>
      <c r="DH43" s="102" t="str">
        <f t="shared" si="3"/>
        <v>Bajo</v>
      </c>
      <c r="DI43" s="102" t="str">
        <f t="shared" si="4"/>
        <v>Bajo</v>
      </c>
      <c r="DK43" s="98" t="e">
        <f>SUM(LEN(#REF!)-LEN(SUBSTITUTE(#REF!,"- Preventivo","")))/LEN("- Preventivo")</f>
        <v>#REF!</v>
      </c>
      <c r="DL43" s="98" t="e">
        <f t="shared" si="5"/>
        <v>#REF!</v>
      </c>
      <c r="DM43" s="98" t="e">
        <f>SUM(LEN(#REF!)-LEN(SUBSTITUTE(#REF!,"- Detectivo","")))/LEN("- Detectivo")</f>
        <v>#REF!</v>
      </c>
      <c r="DN43" s="98" t="e">
        <f t="shared" si="6"/>
        <v>#REF!</v>
      </c>
      <c r="DO43" s="98" t="e">
        <f>SUM(LEN(#REF!)-LEN(SUBSTITUTE(#REF!,"- Correctivo","")))/LEN("- Correctivo")</f>
        <v>#REF!</v>
      </c>
      <c r="DP43" s="98" t="e">
        <f t="shared" si="7"/>
        <v>#REF!</v>
      </c>
      <c r="DQ43" s="98" t="e">
        <f t="shared" si="19"/>
        <v>#REF!</v>
      </c>
      <c r="DR43" s="98" t="e">
        <f t="shared" si="8"/>
        <v>#REF!</v>
      </c>
      <c r="DS43" s="98" t="e">
        <f>SUM(LEN(#REF!)-LEN(SUBSTITUTE(#REF!,"- Documentado","")))/LEN("- Documentado")</f>
        <v>#REF!</v>
      </c>
      <c r="DT43" s="98" t="e">
        <f>SUM(LEN(#REF!)-LEN(SUBSTITUTE(#REF!,"- Documentado","")))/LEN("- Documentado")</f>
        <v>#REF!</v>
      </c>
      <c r="DU43" s="98" t="e">
        <f t="shared" si="9"/>
        <v>#REF!</v>
      </c>
      <c r="DV43" s="98" t="e">
        <f>SUM(LEN(#REF!)-LEN(SUBSTITUTE(#REF!,"- Continua","")))/LEN("- Continua")</f>
        <v>#REF!</v>
      </c>
      <c r="DW43" s="98" t="e">
        <f>SUM(LEN(#REF!)-LEN(SUBSTITUTE(#REF!,"- Continua","")))/LEN("- Continua")</f>
        <v>#REF!</v>
      </c>
      <c r="DX43" s="98" t="e">
        <f t="shared" si="10"/>
        <v>#REF!</v>
      </c>
      <c r="DY43" s="98" t="e">
        <f>SUM(LEN(#REF!)-LEN(SUBSTITUTE(#REF!,"- Con registro","")))/LEN("- Con registro")</f>
        <v>#REF!</v>
      </c>
      <c r="DZ43" s="98" t="e">
        <f>SUM(LEN(#REF!)-LEN(SUBSTITUTE(#REF!,"- Con registro","")))/LEN("- Con registro")</f>
        <v>#REF!</v>
      </c>
      <c r="EA43" s="98" t="e">
        <f t="shared" si="11"/>
        <v>#REF!</v>
      </c>
      <c r="EB43" s="101" t="e">
        <f t="shared" si="20"/>
        <v>#REF!</v>
      </c>
      <c r="EC43" s="101" t="e">
        <f t="shared" si="21"/>
        <v>#REF!</v>
      </c>
      <c r="ED43" s="129" t="e">
        <f t="shared" si="22"/>
        <v>#REF!</v>
      </c>
      <c r="EE43" s="149" t="e">
        <f t="shared" si="23"/>
        <v>#REF!</v>
      </c>
      <c r="EF43" s="149"/>
      <c r="EG43" s="149"/>
      <c r="EH43" s="149"/>
      <c r="EI43" s="149"/>
      <c r="EJ43" s="149"/>
      <c r="EK43" s="149"/>
      <c r="EL43" s="149"/>
      <c r="EM43" s="149"/>
      <c r="EN43" s="149"/>
      <c r="EP43" s="115">
        <f t="shared" si="24"/>
        <v>45267</v>
      </c>
      <c r="EQ43" s="116" t="str">
        <f t="shared" si="25"/>
        <v>13 de mayo de 2024</v>
      </c>
      <c r="ER43" s="98" t="str">
        <f t="shared" si="26"/>
        <v>Riesgos</v>
      </c>
      <c r="ES43" s="98" t="str">
        <f t="shared" si="16"/>
        <v xml:space="preserve">ID_277: Posibilidad de afectación económica (o presupuestal) por daños en la infraestructura tecnológica, debido a errores, fallas o deficiencias por la aplicación errónea de criterios o instrucciones para la realización de actividades de los mantenimientos de la Infraestructura tecnológica de la Secretaría General. </v>
      </c>
      <c r="ET43" s="98" t="str">
        <f t="shared" si="17"/>
        <v>Ajuste en 
Análisis antes de controles
 en el Mapa de riesgos de Gestión de Recursos Físicos</v>
      </c>
      <c r="EU43" s="98" t="str">
        <f t="shared" si="18"/>
        <v>Solicitud de cambio realizada y aprobada por la Oficina de Tecnologías de la Información y las Comunicaciones a través del Aplicativo DARUMA</v>
      </c>
    </row>
    <row r="44" spans="1:151" ht="399.95" customHeight="1" x14ac:dyDescent="0.2">
      <c r="A44" s="120" t="s">
        <v>811</v>
      </c>
      <c r="B44" s="105" t="s">
        <v>812</v>
      </c>
      <c r="C44" s="105" t="s">
        <v>813</v>
      </c>
      <c r="D44" s="120" t="s">
        <v>750</v>
      </c>
      <c r="E44" s="121" t="s">
        <v>676</v>
      </c>
      <c r="F44" s="105" t="s">
        <v>814</v>
      </c>
      <c r="G44" s="121">
        <v>218</v>
      </c>
      <c r="H44" s="121" t="s">
        <v>1541</v>
      </c>
      <c r="I44" s="104" t="s">
        <v>815</v>
      </c>
      <c r="J44" s="120" t="s">
        <v>64</v>
      </c>
      <c r="K44" s="121" t="s">
        <v>516</v>
      </c>
      <c r="L44" s="105" t="s">
        <v>209</v>
      </c>
      <c r="M44" s="111" t="s">
        <v>816</v>
      </c>
      <c r="N44" s="105" t="s">
        <v>817</v>
      </c>
      <c r="O44" s="105" t="s">
        <v>818</v>
      </c>
      <c r="P44" s="105" t="s">
        <v>370</v>
      </c>
      <c r="Q44" s="105" t="s">
        <v>371</v>
      </c>
      <c r="R44" s="105" t="s">
        <v>372</v>
      </c>
      <c r="S44" s="105" t="s">
        <v>373</v>
      </c>
      <c r="T44" s="105" t="s">
        <v>374</v>
      </c>
      <c r="U44" s="122" t="s">
        <v>144</v>
      </c>
      <c r="V44" s="123">
        <v>0.2</v>
      </c>
      <c r="W44" s="122" t="s">
        <v>79</v>
      </c>
      <c r="X44" s="123">
        <v>0.8</v>
      </c>
      <c r="Y44" s="66" t="s">
        <v>409</v>
      </c>
      <c r="Z44" s="105" t="s">
        <v>819</v>
      </c>
      <c r="AA44" s="122" t="s">
        <v>144</v>
      </c>
      <c r="AB44" s="127">
        <v>2.4695999999999999E-2</v>
      </c>
      <c r="AC44" s="122" t="s">
        <v>79</v>
      </c>
      <c r="AD44" s="127">
        <v>0.8</v>
      </c>
      <c r="AE44" s="66" t="s">
        <v>409</v>
      </c>
      <c r="AF44" s="105" t="s">
        <v>820</v>
      </c>
      <c r="AG44" s="120" t="s">
        <v>412</v>
      </c>
      <c r="AH44" s="105" t="s">
        <v>821</v>
      </c>
      <c r="AI44" s="105" t="s">
        <v>822</v>
      </c>
      <c r="AJ44" s="136" t="s">
        <v>1543</v>
      </c>
      <c r="AK44" s="136" t="s">
        <v>1544</v>
      </c>
      <c r="AL44" s="105" t="s">
        <v>823</v>
      </c>
      <c r="AM44" s="105" t="s">
        <v>824</v>
      </c>
      <c r="AN44" s="105" t="s">
        <v>825</v>
      </c>
      <c r="AO44" s="105" t="s">
        <v>826</v>
      </c>
      <c r="AP44" s="105" t="s">
        <v>827</v>
      </c>
      <c r="AQ44" s="106">
        <v>45264</v>
      </c>
      <c r="AR44" s="107" t="s">
        <v>828</v>
      </c>
      <c r="AS44" s="108" t="s">
        <v>829</v>
      </c>
      <c r="AT44" s="109"/>
      <c r="AU44" s="110"/>
      <c r="AV44" s="111"/>
      <c r="AW44" s="109"/>
      <c r="AX44" s="107"/>
      <c r="AY44" s="108"/>
      <c r="AZ44" s="109"/>
      <c r="BA44" s="110"/>
      <c r="BB44" s="111"/>
      <c r="BC44" s="109"/>
      <c r="BD44" s="107"/>
      <c r="BE44" s="108"/>
      <c r="BF44" s="109"/>
      <c r="BG44" s="110"/>
      <c r="BH44" s="111"/>
      <c r="BI44" s="109"/>
      <c r="BJ44" s="107"/>
      <c r="BK44" s="108"/>
      <c r="BL44" s="109"/>
      <c r="BM44" s="110"/>
      <c r="BN44" s="111"/>
      <c r="BO44" s="109"/>
      <c r="BP44" s="107"/>
      <c r="BQ44" s="108"/>
      <c r="BR44" s="109"/>
      <c r="BS44" s="110"/>
      <c r="BT44" s="111"/>
      <c r="BU44" s="109"/>
      <c r="BV44" s="107"/>
      <c r="BW44" s="108"/>
      <c r="BX44" s="109"/>
      <c r="BY44" s="110"/>
      <c r="BZ44" s="112"/>
      <c r="CA44" s="2">
        <f t="shared" ref="CA44:CA75" si="27">COUNTBLANK(A44:BZ44)</f>
        <v>33</v>
      </c>
      <c r="CB44" s="51" t="s">
        <v>830</v>
      </c>
      <c r="CC44" s="51" t="s">
        <v>763</v>
      </c>
      <c r="CD44" s="51" t="s">
        <v>831</v>
      </c>
      <c r="CE44" s="51" t="s">
        <v>388</v>
      </c>
      <c r="CF44" s="51" t="s">
        <v>389</v>
      </c>
      <c r="CG44" s="51" t="s">
        <v>389</v>
      </c>
      <c r="CH44" s="51" t="s">
        <v>390</v>
      </c>
      <c r="CI44" s="51" t="s">
        <v>389</v>
      </c>
      <c r="CJ44" s="51" t="s">
        <v>392</v>
      </c>
      <c r="CK44" s="51"/>
      <c r="CL44" s="51" t="s">
        <v>392</v>
      </c>
      <c r="CM44" s="51" t="s">
        <v>392</v>
      </c>
      <c r="CN44" s="51" t="s">
        <v>392</v>
      </c>
      <c r="CO44" s="51" t="s">
        <v>832</v>
      </c>
      <c r="CP44" s="51" t="s">
        <v>392</v>
      </c>
      <c r="CQ44" s="51" t="s">
        <v>832</v>
      </c>
      <c r="CR44" s="51" t="s">
        <v>833</v>
      </c>
      <c r="CS44" s="51" t="s">
        <v>392</v>
      </c>
      <c r="CT44" s="51" t="s">
        <v>392</v>
      </c>
      <c r="CU44" s="51" t="s">
        <v>392</v>
      </c>
      <c r="CV44" s="51" t="s">
        <v>392</v>
      </c>
      <c r="CW44" s="51" t="s">
        <v>392</v>
      </c>
      <c r="CX44" s="51" t="s">
        <v>392</v>
      </c>
      <c r="CZ44" s="102" t="str">
        <f t="shared" ref="CZ44:CZ75" si="28">J44</f>
        <v>Corrupción</v>
      </c>
      <c r="DA44" s="152" t="str">
        <f t="shared" ref="DA44:DA75" si="29">I44</f>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v>
      </c>
      <c r="DB44" s="152"/>
      <c r="DC44" s="152"/>
      <c r="DD44" s="152"/>
      <c r="DE44" s="152"/>
      <c r="DF44" s="152"/>
      <c r="DG44" s="152"/>
      <c r="DH44" s="102" t="str">
        <f t="shared" ref="DH44:DH75" si="30">Y44</f>
        <v>Alto</v>
      </c>
      <c r="DI44" s="102" t="str">
        <f t="shared" ref="DI44:DI75" si="31">AE44</f>
        <v>Alto</v>
      </c>
      <c r="DK44" s="98" t="e">
        <f>SUM(LEN(#REF!)-LEN(SUBSTITUTE(#REF!,"- Preventivo","")))/LEN("- Preventivo")</f>
        <v>#REF!</v>
      </c>
      <c r="DL44" s="98" t="e">
        <f t="shared" ref="DL44:DL75" si="32">SUMIFS($DK$12:$DK$99,$A$12:$A$99,A44)</f>
        <v>#REF!</v>
      </c>
      <c r="DM44" s="98" t="e">
        <f>SUM(LEN(#REF!)-LEN(SUBSTITUTE(#REF!,"- Detectivo","")))/LEN("- Detectivo")</f>
        <v>#REF!</v>
      </c>
      <c r="DN44" s="98" t="e">
        <f t="shared" ref="DN44:DN75" si="33">SUMIFS($DM$12:$DM$99,$A$12:$A$99,A44)</f>
        <v>#REF!</v>
      </c>
      <c r="DO44" s="98" t="e">
        <f>SUM(LEN(#REF!)-LEN(SUBSTITUTE(#REF!,"- Correctivo","")))/LEN("- Correctivo")</f>
        <v>#REF!</v>
      </c>
      <c r="DP44" s="98" t="e">
        <f t="shared" ref="DP44:DP75" si="34">SUMIFS($DO$12:$DO$99,$A$12:$A$99,A44)</f>
        <v>#REF!</v>
      </c>
      <c r="DQ44" s="98" t="e">
        <f t="shared" si="19"/>
        <v>#REF!</v>
      </c>
      <c r="DR44" s="98" t="e">
        <f t="shared" ref="DR44:DR75" si="35">SUMIFS($DQ$12:$DQ$99,$A$12:$A$99,A44)</f>
        <v>#REF!</v>
      </c>
      <c r="DS44" s="98" t="e">
        <f>SUM(LEN(#REF!)-LEN(SUBSTITUTE(#REF!,"- Documentado","")))/LEN("- Documentado")</f>
        <v>#REF!</v>
      </c>
      <c r="DT44" s="98" t="e">
        <f>SUM(LEN(#REF!)-LEN(SUBSTITUTE(#REF!,"- Documentado","")))/LEN("- Documentado")</f>
        <v>#REF!</v>
      </c>
      <c r="DU44" s="98" t="e">
        <f t="shared" ref="DU44:DU75" si="36">SUMIFS($DS$12:$DS$99,$A$12:$A$99,A44)+SUMIFS($DT$12:$DT$99,$A$12:$A$99,A44)</f>
        <v>#REF!</v>
      </c>
      <c r="DV44" s="98" t="e">
        <f>SUM(LEN(#REF!)-LEN(SUBSTITUTE(#REF!,"- Continua","")))/LEN("- Continua")</f>
        <v>#REF!</v>
      </c>
      <c r="DW44" s="98" t="e">
        <f>SUM(LEN(#REF!)-LEN(SUBSTITUTE(#REF!,"- Continua","")))/LEN("- Continua")</f>
        <v>#REF!</v>
      </c>
      <c r="DX44" s="98" t="e">
        <f t="shared" ref="DX44:DX75" si="37">SUMIFS($DV$12:$DV$99,$A$12:$A$99,A44)+SUMIFS($DW$12:$DW$99,$A$12:$A$99,A44)</f>
        <v>#REF!</v>
      </c>
      <c r="DY44" s="98" t="e">
        <f>SUM(LEN(#REF!)-LEN(SUBSTITUTE(#REF!,"- Con registro","")))/LEN("- Con registro")</f>
        <v>#REF!</v>
      </c>
      <c r="DZ44" s="98" t="e">
        <f>SUM(LEN(#REF!)-LEN(SUBSTITUTE(#REF!,"- Con registro","")))/LEN("- Con registro")</f>
        <v>#REF!</v>
      </c>
      <c r="EA44" s="98" t="e">
        <f t="shared" ref="EA44:EA75" si="38">SUMIFS($DY$12:$DY$99,$A$12:$A$99,A44)+SUMIFS($DZ$12:$DZ$99,$A$12:$A$99,A44)</f>
        <v>#REF!</v>
      </c>
      <c r="EB44" s="101" t="e">
        <f t="shared" si="20"/>
        <v>#REF!</v>
      </c>
      <c r="EC44" s="101" t="e">
        <f t="shared" si="21"/>
        <v>#REF!</v>
      </c>
      <c r="ED44" s="129" t="e">
        <f t="shared" si="22"/>
        <v>#REF!</v>
      </c>
      <c r="EE44" s="149" t="e">
        <f t="shared" si="23"/>
        <v>#REF!</v>
      </c>
      <c r="EF44" s="149"/>
      <c r="EG44" s="149"/>
      <c r="EH44" s="149"/>
      <c r="EI44" s="149"/>
      <c r="EJ44" s="149"/>
      <c r="EK44" s="149"/>
      <c r="EL44" s="149"/>
      <c r="EM44" s="149"/>
      <c r="EN44" s="149"/>
      <c r="EP44" s="115">
        <f t="shared" si="24"/>
        <v>45264</v>
      </c>
      <c r="EQ44" s="116" t="str">
        <f t="shared" si="25"/>
        <v>13 de mayo de 2024</v>
      </c>
      <c r="ER44" s="98" t="str">
        <f t="shared" si="26"/>
        <v>Riesgos</v>
      </c>
      <c r="ES44" s="98" t="str">
        <f t="shared" ref="ES44:ES75" si="39">IF(ER44="","",CONCATENATE("ID_",G44,": ",I44))</f>
        <v>ID_218: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v>
      </c>
      <c r="ET44" s="98" t="str">
        <f t="shared" ref="ET44:ET75" si="40">IF(ES44="","",CONCATENATE("Ajuste en ",VLOOKUP(EP44,AQ44:BZ44,(MATCH(EP44,AQ44:BZ44,10)+1))," en el Mapa de riesgos de ",A44))</f>
        <v>Ajuste en 
Tratamiento del riesgo en el Mapa de riesgos de Gestión de Servicios Administrativos y Tecnológicos</v>
      </c>
      <c r="EU44" s="98" t="str">
        <f t="shared" ref="EU44:EU75" si="41">IF(ET44="","",CONCATENATE("Solicitud de cambio realizada y aprobada por la ",L44," a través del Aplicativo DARUMA"))</f>
        <v>Solicitud de cambio realizada y aprobada por la Subdirección de Servicios Administrativos a través del Aplicativo DARUMA</v>
      </c>
    </row>
    <row r="45" spans="1:151" ht="399.95" customHeight="1" x14ac:dyDescent="0.2">
      <c r="A45" s="120" t="s">
        <v>811</v>
      </c>
      <c r="B45" s="105" t="s">
        <v>812</v>
      </c>
      <c r="C45" s="105" t="s">
        <v>813</v>
      </c>
      <c r="D45" s="120" t="s">
        <v>750</v>
      </c>
      <c r="E45" s="121" t="s">
        <v>676</v>
      </c>
      <c r="F45" s="105" t="s">
        <v>834</v>
      </c>
      <c r="G45" s="121">
        <v>270</v>
      </c>
      <c r="H45" s="121" t="s">
        <v>1672</v>
      </c>
      <c r="I45" s="104" t="s">
        <v>835</v>
      </c>
      <c r="J45" s="120" t="s">
        <v>36</v>
      </c>
      <c r="K45" s="121" t="s">
        <v>365</v>
      </c>
      <c r="L45" s="105" t="s">
        <v>209</v>
      </c>
      <c r="M45" s="111" t="s">
        <v>836</v>
      </c>
      <c r="N45" s="105" t="s">
        <v>837</v>
      </c>
      <c r="O45" s="105" t="s">
        <v>838</v>
      </c>
      <c r="P45" s="105" t="s">
        <v>370</v>
      </c>
      <c r="Q45" s="105" t="s">
        <v>371</v>
      </c>
      <c r="R45" s="105" t="s">
        <v>372</v>
      </c>
      <c r="S45" s="105" t="s">
        <v>373</v>
      </c>
      <c r="T45" s="105" t="s">
        <v>374</v>
      </c>
      <c r="U45" s="122" t="s">
        <v>78</v>
      </c>
      <c r="V45" s="123">
        <v>0.8</v>
      </c>
      <c r="W45" s="122" t="s">
        <v>103</v>
      </c>
      <c r="X45" s="123">
        <v>0.6</v>
      </c>
      <c r="Y45" s="66" t="s">
        <v>409</v>
      </c>
      <c r="Z45" s="105" t="s">
        <v>839</v>
      </c>
      <c r="AA45" s="122" t="s">
        <v>144</v>
      </c>
      <c r="AB45" s="127">
        <v>8.467199999999997E-2</v>
      </c>
      <c r="AC45" s="122" t="s">
        <v>124</v>
      </c>
      <c r="AD45" s="127">
        <v>0.25312499999999999</v>
      </c>
      <c r="AE45" s="66" t="s">
        <v>376</v>
      </c>
      <c r="AF45" s="105" t="s">
        <v>840</v>
      </c>
      <c r="AG45" s="120" t="s">
        <v>378</v>
      </c>
      <c r="AH45" s="124" t="s">
        <v>379</v>
      </c>
      <c r="AI45" s="124" t="s">
        <v>379</v>
      </c>
      <c r="AJ45" s="124" t="s">
        <v>363</v>
      </c>
      <c r="AK45" s="124" t="s">
        <v>363</v>
      </c>
      <c r="AL45" s="124" t="s">
        <v>379</v>
      </c>
      <c r="AM45" s="124" t="s">
        <v>379</v>
      </c>
      <c r="AN45" s="105" t="s">
        <v>841</v>
      </c>
      <c r="AO45" s="105" t="s">
        <v>842</v>
      </c>
      <c r="AP45" s="105" t="s">
        <v>843</v>
      </c>
      <c r="AQ45" s="106">
        <v>45264</v>
      </c>
      <c r="AR45" s="107" t="s">
        <v>690</v>
      </c>
      <c r="AS45" s="108" t="s">
        <v>844</v>
      </c>
      <c r="AT45" s="109">
        <v>45418</v>
      </c>
      <c r="AU45" s="110" t="s">
        <v>1699</v>
      </c>
      <c r="AV45" s="110" t="s">
        <v>1677</v>
      </c>
      <c r="AW45" s="109"/>
      <c r="AX45" s="107"/>
      <c r="AY45" s="108"/>
      <c r="AZ45" s="109"/>
      <c r="BA45" s="110"/>
      <c r="BB45" s="111"/>
      <c r="BC45" s="109"/>
      <c r="BD45" s="107"/>
      <c r="BE45" s="108"/>
      <c r="BF45" s="109"/>
      <c r="BG45" s="110"/>
      <c r="BH45" s="111"/>
      <c r="BI45" s="109"/>
      <c r="BJ45" s="107"/>
      <c r="BK45" s="108"/>
      <c r="BL45" s="109"/>
      <c r="BM45" s="110"/>
      <c r="BN45" s="111"/>
      <c r="BO45" s="109"/>
      <c r="BP45" s="107"/>
      <c r="BQ45" s="108"/>
      <c r="BR45" s="109"/>
      <c r="BS45" s="110"/>
      <c r="BT45" s="111"/>
      <c r="BU45" s="109"/>
      <c r="BV45" s="107"/>
      <c r="BW45" s="108"/>
      <c r="BX45" s="109"/>
      <c r="BY45" s="110"/>
      <c r="BZ45" s="112"/>
      <c r="CA45" s="2">
        <f t="shared" si="27"/>
        <v>30</v>
      </c>
      <c r="CB45" s="51" t="s">
        <v>830</v>
      </c>
      <c r="CC45" s="51" t="s">
        <v>763</v>
      </c>
      <c r="CD45" s="51" t="s">
        <v>831</v>
      </c>
      <c r="CE45" s="51" t="s">
        <v>392</v>
      </c>
      <c r="CF45" s="51" t="s">
        <v>389</v>
      </c>
      <c r="CG45" s="51" t="s">
        <v>389</v>
      </c>
      <c r="CH45" s="51" t="s">
        <v>390</v>
      </c>
      <c r="CI45" s="51" t="s">
        <v>389</v>
      </c>
      <c r="CJ45" s="51" t="s">
        <v>392</v>
      </c>
      <c r="CK45" s="51"/>
      <c r="CL45" s="51" t="s">
        <v>392</v>
      </c>
      <c r="CM45" s="51" t="s">
        <v>417</v>
      </c>
      <c r="CN45" s="51" t="s">
        <v>392</v>
      </c>
      <c r="CO45" s="51" t="s">
        <v>392</v>
      </c>
      <c r="CP45" s="51" t="s">
        <v>392</v>
      </c>
      <c r="CQ45" s="51" t="s">
        <v>392</v>
      </c>
      <c r="CR45" s="51" t="s">
        <v>845</v>
      </c>
      <c r="CS45" s="51" t="s">
        <v>392</v>
      </c>
      <c r="CT45" s="51" t="s">
        <v>392</v>
      </c>
      <c r="CU45" s="51" t="s">
        <v>392</v>
      </c>
      <c r="CV45" s="51" t="s">
        <v>392</v>
      </c>
      <c r="CW45" s="51" t="s">
        <v>392</v>
      </c>
      <c r="CX45" s="51" t="s">
        <v>392</v>
      </c>
      <c r="CZ45" s="102" t="str">
        <f t="shared" si="28"/>
        <v>Gestión de procesos</v>
      </c>
      <c r="DA45" s="152" t="str">
        <f t="shared" si="29"/>
        <v>Posibilidad de afectación reputacional por pérdida de credibilidad en la atención a las solicitudes de servicios administrativos, debido a errores (fallas o deficiencias) en la prestación de servicios administrativos.</v>
      </c>
      <c r="DB45" s="152"/>
      <c r="DC45" s="152"/>
      <c r="DD45" s="152"/>
      <c r="DE45" s="152"/>
      <c r="DF45" s="152"/>
      <c r="DG45" s="152"/>
      <c r="DH45" s="102" t="str">
        <f t="shared" si="30"/>
        <v>Alto</v>
      </c>
      <c r="DI45" s="102" t="str">
        <f t="shared" si="31"/>
        <v>Bajo</v>
      </c>
      <c r="DK45" s="98" t="e">
        <f>SUM(LEN(#REF!)-LEN(SUBSTITUTE(#REF!,"- Preventivo","")))/LEN("- Preventivo")</f>
        <v>#REF!</v>
      </c>
      <c r="DL45" s="98" t="e">
        <f t="shared" si="32"/>
        <v>#REF!</v>
      </c>
      <c r="DM45" s="98" t="e">
        <f>SUM(LEN(#REF!)-LEN(SUBSTITUTE(#REF!,"- Detectivo","")))/LEN("- Detectivo")</f>
        <v>#REF!</v>
      </c>
      <c r="DN45" s="98" t="e">
        <f t="shared" si="33"/>
        <v>#REF!</v>
      </c>
      <c r="DO45" s="98" t="e">
        <f>SUM(LEN(#REF!)-LEN(SUBSTITUTE(#REF!,"- Correctivo","")))/LEN("- Correctivo")</f>
        <v>#REF!</v>
      </c>
      <c r="DP45" s="98" t="e">
        <f t="shared" si="34"/>
        <v>#REF!</v>
      </c>
      <c r="DQ45" s="98" t="e">
        <f t="shared" si="19"/>
        <v>#REF!</v>
      </c>
      <c r="DR45" s="98" t="e">
        <f t="shared" si="35"/>
        <v>#REF!</v>
      </c>
      <c r="DS45" s="98" t="e">
        <f>SUM(LEN(#REF!)-LEN(SUBSTITUTE(#REF!,"- Documentado","")))/LEN("- Documentado")</f>
        <v>#REF!</v>
      </c>
      <c r="DT45" s="98" t="e">
        <f>SUM(LEN(#REF!)-LEN(SUBSTITUTE(#REF!,"- Documentado","")))/LEN("- Documentado")</f>
        <v>#REF!</v>
      </c>
      <c r="DU45" s="98" t="e">
        <f t="shared" si="36"/>
        <v>#REF!</v>
      </c>
      <c r="DV45" s="98" t="e">
        <f>SUM(LEN(#REF!)-LEN(SUBSTITUTE(#REF!,"- Continua","")))/LEN("- Continua")</f>
        <v>#REF!</v>
      </c>
      <c r="DW45" s="98" t="e">
        <f>SUM(LEN(#REF!)-LEN(SUBSTITUTE(#REF!,"- Continua","")))/LEN("- Continua")</f>
        <v>#REF!</v>
      </c>
      <c r="DX45" s="98" t="e">
        <f t="shared" si="37"/>
        <v>#REF!</v>
      </c>
      <c r="DY45" s="98" t="e">
        <f>SUM(LEN(#REF!)-LEN(SUBSTITUTE(#REF!,"- Con registro","")))/LEN("- Con registro")</f>
        <v>#REF!</v>
      </c>
      <c r="DZ45" s="98" t="e">
        <f>SUM(LEN(#REF!)-LEN(SUBSTITUTE(#REF!,"- Con registro","")))/LEN("- Con registro")</f>
        <v>#REF!</v>
      </c>
      <c r="EA45" s="98" t="e">
        <f t="shared" si="38"/>
        <v>#REF!</v>
      </c>
      <c r="EB45" s="101" t="e">
        <f t="shared" si="20"/>
        <v>#REF!</v>
      </c>
      <c r="EC45" s="101" t="e">
        <f t="shared" si="21"/>
        <v>#REF!</v>
      </c>
      <c r="ED45" s="129" t="e">
        <f t="shared" si="22"/>
        <v>#REF!</v>
      </c>
      <c r="EE45" s="149" t="e">
        <f t="shared" si="23"/>
        <v>#REF!</v>
      </c>
      <c r="EF45" s="149"/>
      <c r="EG45" s="149"/>
      <c r="EH45" s="149"/>
      <c r="EI45" s="149"/>
      <c r="EJ45" s="149"/>
      <c r="EK45" s="149"/>
      <c r="EL45" s="149"/>
      <c r="EM45" s="149"/>
      <c r="EN45" s="149"/>
      <c r="EP45" s="115">
        <f t="shared" si="24"/>
        <v>45264</v>
      </c>
      <c r="EQ45" s="116" t="str">
        <f t="shared" si="25"/>
        <v>13 de mayo de 2024</v>
      </c>
      <c r="ER45" s="98" t="str">
        <f t="shared" si="26"/>
        <v>Riesgos</v>
      </c>
      <c r="ES45" s="98" t="str">
        <f t="shared" si="39"/>
        <v>ID_270: Posibilidad de afectación reputacional por pérdida de credibilidad en la atención a las solicitudes de servicios administrativos, debido a errores (fallas o deficiencias) en la prestación de servicios administrativos.</v>
      </c>
      <c r="ET45" s="98" t="str">
        <f t="shared" si="40"/>
        <v>Ajuste en 
Análisis antes de controles
Tratamiento del riesgo en el Mapa de riesgos de Gestión de Servicios Administrativos y Tecnológicos</v>
      </c>
      <c r="EU45" s="98" t="str">
        <f t="shared" si="41"/>
        <v>Solicitud de cambio realizada y aprobada por la Subdirección de Servicios Administrativos a través del Aplicativo DARUMA</v>
      </c>
    </row>
    <row r="46" spans="1:151" ht="399.95" customHeight="1" x14ac:dyDescent="0.2">
      <c r="A46" s="120" t="s">
        <v>811</v>
      </c>
      <c r="B46" s="105" t="s">
        <v>812</v>
      </c>
      <c r="C46" s="105" t="s">
        <v>813</v>
      </c>
      <c r="D46" s="120" t="s">
        <v>750</v>
      </c>
      <c r="E46" s="121" t="s">
        <v>676</v>
      </c>
      <c r="F46" s="105" t="s">
        <v>846</v>
      </c>
      <c r="G46" s="121">
        <v>220</v>
      </c>
      <c r="H46" s="121" t="s">
        <v>1542</v>
      </c>
      <c r="I46" s="104" t="s">
        <v>847</v>
      </c>
      <c r="J46" s="120" t="s">
        <v>64</v>
      </c>
      <c r="K46" s="121" t="s">
        <v>516</v>
      </c>
      <c r="L46" s="105" t="s">
        <v>848</v>
      </c>
      <c r="M46" s="111" t="s">
        <v>849</v>
      </c>
      <c r="N46" s="105" t="s">
        <v>850</v>
      </c>
      <c r="O46" s="105" t="s">
        <v>851</v>
      </c>
      <c r="P46" s="105" t="s">
        <v>370</v>
      </c>
      <c r="Q46" s="105" t="s">
        <v>371</v>
      </c>
      <c r="R46" s="105" t="s">
        <v>372</v>
      </c>
      <c r="S46" s="105" t="s">
        <v>373</v>
      </c>
      <c r="T46" s="105" t="s">
        <v>374</v>
      </c>
      <c r="U46" s="122" t="s">
        <v>144</v>
      </c>
      <c r="V46" s="123">
        <v>0.2</v>
      </c>
      <c r="W46" s="122" t="s">
        <v>79</v>
      </c>
      <c r="X46" s="123">
        <v>0.8</v>
      </c>
      <c r="Y46" s="66" t="s">
        <v>409</v>
      </c>
      <c r="Z46" s="105" t="s">
        <v>852</v>
      </c>
      <c r="AA46" s="122" t="s">
        <v>144</v>
      </c>
      <c r="AB46" s="127">
        <v>8.3999999999999991E-2</v>
      </c>
      <c r="AC46" s="122" t="s">
        <v>79</v>
      </c>
      <c r="AD46" s="127">
        <v>0.8</v>
      </c>
      <c r="AE46" s="66" t="s">
        <v>409</v>
      </c>
      <c r="AF46" s="105" t="s">
        <v>853</v>
      </c>
      <c r="AG46" s="120" t="s">
        <v>412</v>
      </c>
      <c r="AH46" s="124" t="s">
        <v>854</v>
      </c>
      <c r="AI46" s="124" t="s">
        <v>855</v>
      </c>
      <c r="AJ46" s="131" t="s">
        <v>1545</v>
      </c>
      <c r="AK46" s="131" t="s">
        <v>1546</v>
      </c>
      <c r="AL46" s="124" t="s">
        <v>542</v>
      </c>
      <c r="AM46" s="124" t="s">
        <v>527</v>
      </c>
      <c r="AN46" s="105" t="s">
        <v>856</v>
      </c>
      <c r="AO46" s="105" t="s">
        <v>857</v>
      </c>
      <c r="AP46" s="105" t="s">
        <v>858</v>
      </c>
      <c r="AQ46" s="109">
        <v>45264</v>
      </c>
      <c r="AR46" s="110" t="s">
        <v>859</v>
      </c>
      <c r="AS46" s="111" t="s">
        <v>860</v>
      </c>
      <c r="AT46" s="109"/>
      <c r="AU46" s="107"/>
      <c r="AV46" s="108"/>
      <c r="AW46" s="109"/>
      <c r="AX46" s="110"/>
      <c r="AY46" s="111"/>
      <c r="AZ46" s="109"/>
      <c r="BA46" s="107"/>
      <c r="BB46" s="108"/>
      <c r="BC46" s="109"/>
      <c r="BD46" s="110"/>
      <c r="BE46" s="111"/>
      <c r="BF46" s="109"/>
      <c r="BG46" s="107"/>
      <c r="BH46" s="108"/>
      <c r="BI46" s="109"/>
      <c r="BJ46" s="110"/>
      <c r="BK46" s="111"/>
      <c r="BL46" s="109"/>
      <c r="BM46" s="107"/>
      <c r="BN46" s="108"/>
      <c r="BO46" s="109"/>
      <c r="BP46" s="110"/>
      <c r="BQ46" s="111"/>
      <c r="BR46" s="109"/>
      <c r="BS46" s="107"/>
      <c r="BT46" s="108"/>
      <c r="BU46" s="109"/>
      <c r="BV46" s="110"/>
      <c r="BW46" s="113"/>
      <c r="BX46" s="109"/>
      <c r="BY46" s="110"/>
      <c r="BZ46" s="112"/>
      <c r="CA46" s="2">
        <f t="shared" si="27"/>
        <v>33</v>
      </c>
      <c r="CB46" s="51" t="s">
        <v>796</v>
      </c>
      <c r="CC46" s="51" t="s">
        <v>797</v>
      </c>
      <c r="CD46" s="51" t="s">
        <v>831</v>
      </c>
      <c r="CE46" s="51" t="s">
        <v>388</v>
      </c>
      <c r="CF46" s="51" t="s">
        <v>389</v>
      </c>
      <c r="CG46" s="51" t="s">
        <v>389</v>
      </c>
      <c r="CH46" s="51" t="s">
        <v>390</v>
      </c>
      <c r="CI46" s="51" t="s">
        <v>389</v>
      </c>
      <c r="CJ46" s="51" t="s">
        <v>392</v>
      </c>
      <c r="CK46" s="51"/>
      <c r="CL46" s="51" t="s">
        <v>392</v>
      </c>
      <c r="CM46" s="51" t="s">
        <v>392</v>
      </c>
      <c r="CN46" s="51" t="s">
        <v>392</v>
      </c>
      <c r="CO46" s="51" t="s">
        <v>392</v>
      </c>
      <c r="CP46" s="51" t="s">
        <v>392</v>
      </c>
      <c r="CQ46" s="51" t="s">
        <v>392</v>
      </c>
      <c r="CR46" s="51" t="s">
        <v>861</v>
      </c>
      <c r="CS46" s="51" t="s">
        <v>392</v>
      </c>
      <c r="CT46" s="51" t="s">
        <v>392</v>
      </c>
      <c r="CU46" s="51" t="s">
        <v>392</v>
      </c>
      <c r="CV46" s="51" t="s">
        <v>392</v>
      </c>
      <c r="CW46" s="51" t="s">
        <v>392</v>
      </c>
      <c r="CX46" s="51" t="s">
        <v>392</v>
      </c>
      <c r="CZ46" s="102" t="str">
        <f t="shared" si="28"/>
        <v>Corrupción</v>
      </c>
      <c r="DA46" s="152" t="str">
        <f t="shared" si="29"/>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v>
      </c>
      <c r="DB46" s="152"/>
      <c r="DC46" s="152"/>
      <c r="DD46" s="152"/>
      <c r="DE46" s="152"/>
      <c r="DF46" s="152"/>
      <c r="DG46" s="152"/>
      <c r="DH46" s="102" t="str">
        <f t="shared" si="30"/>
        <v>Alto</v>
      </c>
      <c r="DI46" s="102" t="str">
        <f t="shared" si="31"/>
        <v>Alto</v>
      </c>
      <c r="DK46" s="98" t="e">
        <f>SUM(LEN(#REF!)-LEN(SUBSTITUTE(#REF!,"- Preventivo","")))/LEN("- Preventivo")</f>
        <v>#REF!</v>
      </c>
      <c r="DL46" s="98" t="e">
        <f t="shared" si="32"/>
        <v>#REF!</v>
      </c>
      <c r="DM46" s="98" t="e">
        <f>SUM(LEN(#REF!)-LEN(SUBSTITUTE(#REF!,"- Detectivo","")))/LEN("- Detectivo")</f>
        <v>#REF!</v>
      </c>
      <c r="DN46" s="98" t="e">
        <f t="shared" si="33"/>
        <v>#REF!</v>
      </c>
      <c r="DO46" s="98" t="e">
        <f>SUM(LEN(#REF!)-LEN(SUBSTITUTE(#REF!,"- Correctivo","")))/LEN("- Correctivo")</f>
        <v>#REF!</v>
      </c>
      <c r="DP46" s="98" t="e">
        <f t="shared" si="34"/>
        <v>#REF!</v>
      </c>
      <c r="DQ46" s="98" t="e">
        <f t="shared" si="19"/>
        <v>#REF!</v>
      </c>
      <c r="DR46" s="98" t="e">
        <f t="shared" si="35"/>
        <v>#REF!</v>
      </c>
      <c r="DS46" s="98" t="e">
        <f>SUM(LEN(#REF!)-LEN(SUBSTITUTE(#REF!,"- Documentado","")))/LEN("- Documentado")</f>
        <v>#REF!</v>
      </c>
      <c r="DT46" s="98" t="e">
        <f>SUM(LEN(#REF!)-LEN(SUBSTITUTE(#REF!,"- Documentado","")))/LEN("- Documentado")</f>
        <v>#REF!</v>
      </c>
      <c r="DU46" s="98" t="e">
        <f t="shared" si="36"/>
        <v>#REF!</v>
      </c>
      <c r="DV46" s="98" t="e">
        <f>SUM(LEN(#REF!)-LEN(SUBSTITUTE(#REF!,"- Continua","")))/LEN("- Continua")</f>
        <v>#REF!</v>
      </c>
      <c r="DW46" s="98" t="e">
        <f>SUM(LEN(#REF!)-LEN(SUBSTITUTE(#REF!,"- Continua","")))/LEN("- Continua")</f>
        <v>#REF!</v>
      </c>
      <c r="DX46" s="98" t="e">
        <f t="shared" si="37"/>
        <v>#REF!</v>
      </c>
      <c r="DY46" s="98" t="e">
        <f>SUM(LEN(#REF!)-LEN(SUBSTITUTE(#REF!,"- Con registro","")))/LEN("- Con registro")</f>
        <v>#REF!</v>
      </c>
      <c r="DZ46" s="98" t="e">
        <f>SUM(LEN(#REF!)-LEN(SUBSTITUTE(#REF!,"- Con registro","")))/LEN("- Con registro")</f>
        <v>#REF!</v>
      </c>
      <c r="EA46" s="98" t="e">
        <f t="shared" si="38"/>
        <v>#REF!</v>
      </c>
      <c r="EB46" s="101" t="e">
        <f t="shared" si="20"/>
        <v>#REF!</v>
      </c>
      <c r="EC46" s="101" t="e">
        <f t="shared" si="21"/>
        <v>#REF!</v>
      </c>
      <c r="ED46" s="129" t="e">
        <f t="shared" si="22"/>
        <v>#REF!</v>
      </c>
      <c r="EE46" s="149" t="e">
        <f t="shared" si="23"/>
        <v>#REF!</v>
      </c>
      <c r="EF46" s="149"/>
      <c r="EG46" s="149"/>
      <c r="EH46" s="149"/>
      <c r="EI46" s="149"/>
      <c r="EJ46" s="149"/>
      <c r="EK46" s="149"/>
      <c r="EL46" s="149"/>
      <c r="EM46" s="149"/>
      <c r="EN46" s="149"/>
      <c r="EP46" s="115">
        <f t="shared" si="24"/>
        <v>45264</v>
      </c>
      <c r="EQ46" s="116" t="str">
        <f t="shared" si="25"/>
        <v>13 de mayo de 2024</v>
      </c>
      <c r="ER46" s="98" t="str">
        <f t="shared" si="26"/>
        <v>Riesgos</v>
      </c>
      <c r="ES46" s="98" t="str">
        <f t="shared" si="39"/>
        <v>ID_220: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v>
      </c>
      <c r="ET46" s="98" t="str">
        <f t="shared" si="40"/>
        <v>Ajuste en Identificación del riesgo
Análisis antes de controles
Tratamiento del riesgo en el Mapa de riesgos de Gestión de Servicios Administrativos y Tecnológicos</v>
      </c>
      <c r="EU46" s="98" t="str">
        <f t="shared" si="41"/>
        <v>Solicitud de cambio realizada y aprobada por la Subdirección de Gestión Documental a través del Aplicativo DARUMA</v>
      </c>
    </row>
    <row r="47" spans="1:151" ht="399.95" customHeight="1" x14ac:dyDescent="0.2">
      <c r="A47" s="120" t="s">
        <v>811</v>
      </c>
      <c r="B47" s="105" t="s">
        <v>812</v>
      </c>
      <c r="C47" s="105" t="s">
        <v>813</v>
      </c>
      <c r="D47" s="120" t="s">
        <v>750</v>
      </c>
      <c r="E47" s="121" t="s">
        <v>676</v>
      </c>
      <c r="F47" s="105" t="s">
        <v>846</v>
      </c>
      <c r="G47" s="121">
        <v>271</v>
      </c>
      <c r="H47" s="121" t="s">
        <v>1673</v>
      </c>
      <c r="I47" s="104" t="s">
        <v>862</v>
      </c>
      <c r="J47" s="120" t="s">
        <v>36</v>
      </c>
      <c r="K47" s="121" t="s">
        <v>365</v>
      </c>
      <c r="L47" s="105" t="s">
        <v>848</v>
      </c>
      <c r="M47" s="111" t="s">
        <v>863</v>
      </c>
      <c r="N47" s="105" t="s">
        <v>864</v>
      </c>
      <c r="O47" s="105" t="s">
        <v>865</v>
      </c>
      <c r="P47" s="105" t="s">
        <v>370</v>
      </c>
      <c r="Q47" s="105" t="s">
        <v>371</v>
      </c>
      <c r="R47" s="105" t="s">
        <v>372</v>
      </c>
      <c r="S47" s="105" t="s">
        <v>373</v>
      </c>
      <c r="T47" s="124" t="s">
        <v>374</v>
      </c>
      <c r="U47" s="122" t="s">
        <v>102</v>
      </c>
      <c r="V47" s="123">
        <v>0.6</v>
      </c>
      <c r="W47" s="122" t="s">
        <v>124</v>
      </c>
      <c r="X47" s="123">
        <v>0.4</v>
      </c>
      <c r="Y47" s="66" t="s">
        <v>86</v>
      </c>
      <c r="Z47" s="105" t="s">
        <v>866</v>
      </c>
      <c r="AA47" s="122" t="s">
        <v>144</v>
      </c>
      <c r="AB47" s="127">
        <v>0.1512</v>
      </c>
      <c r="AC47" s="122" t="s">
        <v>124</v>
      </c>
      <c r="AD47" s="127">
        <v>0.22500000000000003</v>
      </c>
      <c r="AE47" s="66" t="s">
        <v>376</v>
      </c>
      <c r="AF47" s="105" t="s">
        <v>867</v>
      </c>
      <c r="AG47" s="120" t="s">
        <v>378</v>
      </c>
      <c r="AH47" s="105" t="s">
        <v>379</v>
      </c>
      <c r="AI47" s="105" t="s">
        <v>379</v>
      </c>
      <c r="AJ47" s="105" t="s">
        <v>363</v>
      </c>
      <c r="AK47" s="105" t="s">
        <v>363</v>
      </c>
      <c r="AL47" s="105" t="s">
        <v>379</v>
      </c>
      <c r="AM47" s="105" t="s">
        <v>379</v>
      </c>
      <c r="AN47" s="105" t="s">
        <v>868</v>
      </c>
      <c r="AO47" s="105" t="s">
        <v>869</v>
      </c>
      <c r="AP47" s="105" t="s">
        <v>870</v>
      </c>
      <c r="AQ47" s="106">
        <v>45264</v>
      </c>
      <c r="AR47" s="107" t="s">
        <v>761</v>
      </c>
      <c r="AS47" s="108" t="s">
        <v>871</v>
      </c>
      <c r="AT47" s="109"/>
      <c r="AU47" s="110"/>
      <c r="AV47" s="111"/>
      <c r="AW47" s="109"/>
      <c r="AX47" s="107"/>
      <c r="AY47" s="108"/>
      <c r="AZ47" s="109"/>
      <c r="BA47" s="110"/>
      <c r="BB47" s="111"/>
      <c r="BC47" s="109"/>
      <c r="BD47" s="107"/>
      <c r="BE47" s="108"/>
      <c r="BF47" s="109"/>
      <c r="BG47" s="110"/>
      <c r="BH47" s="111"/>
      <c r="BI47" s="109"/>
      <c r="BJ47" s="107"/>
      <c r="BK47" s="108"/>
      <c r="BL47" s="109"/>
      <c r="BM47" s="110"/>
      <c r="BN47" s="111"/>
      <c r="BO47" s="109"/>
      <c r="BP47" s="107"/>
      <c r="BQ47" s="108"/>
      <c r="BR47" s="109"/>
      <c r="BS47" s="110"/>
      <c r="BT47" s="111"/>
      <c r="BU47" s="109"/>
      <c r="BV47" s="107"/>
      <c r="BW47" s="108"/>
      <c r="BX47" s="109"/>
      <c r="BY47" s="110"/>
      <c r="BZ47" s="112"/>
      <c r="CA47" s="2">
        <f t="shared" si="27"/>
        <v>33</v>
      </c>
      <c r="CB47" s="51" t="s">
        <v>796</v>
      </c>
      <c r="CC47" s="51" t="s">
        <v>797</v>
      </c>
      <c r="CD47" s="51" t="s">
        <v>831</v>
      </c>
      <c r="CE47" s="51" t="s">
        <v>388</v>
      </c>
      <c r="CF47" s="51" t="s">
        <v>389</v>
      </c>
      <c r="CG47" s="51" t="s">
        <v>389</v>
      </c>
      <c r="CH47" s="51" t="s">
        <v>390</v>
      </c>
      <c r="CI47" s="51" t="s">
        <v>389</v>
      </c>
      <c r="CJ47" s="51" t="s">
        <v>392</v>
      </c>
      <c r="CK47" s="51"/>
      <c r="CL47" s="51" t="s">
        <v>392</v>
      </c>
      <c r="CM47" s="51" t="s">
        <v>392</v>
      </c>
      <c r="CN47" s="51" t="s">
        <v>392</v>
      </c>
      <c r="CO47" s="51" t="s">
        <v>832</v>
      </c>
      <c r="CP47" s="51" t="s">
        <v>392</v>
      </c>
      <c r="CQ47" s="51" t="s">
        <v>832</v>
      </c>
      <c r="CR47" s="51" t="s">
        <v>872</v>
      </c>
      <c r="CS47" s="51" t="s">
        <v>392</v>
      </c>
      <c r="CT47" s="51" t="s">
        <v>392</v>
      </c>
      <c r="CU47" s="51" t="s">
        <v>392</v>
      </c>
      <c r="CV47" s="51" t="s">
        <v>392</v>
      </c>
      <c r="CW47" s="51" t="s">
        <v>392</v>
      </c>
      <c r="CX47" s="51" t="s">
        <v>392</v>
      </c>
      <c r="CZ47" s="102" t="str">
        <f t="shared" si="28"/>
        <v>Gestión de procesos</v>
      </c>
      <c r="DA47" s="152" t="str">
        <f t="shared" si="29"/>
        <v>Posibilidad de afectación reputacional por incumplimiento en la entrega de comunicaciones oficiales y trámite de actos administrativos, debido a errores (fallas o deficiencias) en la gestión, trámite y/o expedición de los mismos</v>
      </c>
      <c r="DB47" s="152"/>
      <c r="DC47" s="152"/>
      <c r="DD47" s="152"/>
      <c r="DE47" s="152"/>
      <c r="DF47" s="152"/>
      <c r="DG47" s="152"/>
      <c r="DH47" s="102" t="str">
        <f t="shared" si="30"/>
        <v>Moderado</v>
      </c>
      <c r="DI47" s="102" t="str">
        <f t="shared" si="31"/>
        <v>Bajo</v>
      </c>
      <c r="DK47" s="98" t="e">
        <f>SUM(LEN(#REF!)-LEN(SUBSTITUTE(#REF!,"- Preventivo","")))/LEN("- Preventivo")</f>
        <v>#REF!</v>
      </c>
      <c r="DL47" s="98" t="e">
        <f t="shared" si="32"/>
        <v>#REF!</v>
      </c>
      <c r="DM47" s="98" t="e">
        <f>SUM(LEN(#REF!)-LEN(SUBSTITUTE(#REF!,"- Detectivo","")))/LEN("- Detectivo")</f>
        <v>#REF!</v>
      </c>
      <c r="DN47" s="98" t="e">
        <f t="shared" si="33"/>
        <v>#REF!</v>
      </c>
      <c r="DO47" s="98" t="e">
        <f>SUM(LEN(#REF!)-LEN(SUBSTITUTE(#REF!,"- Correctivo","")))/LEN("- Correctivo")</f>
        <v>#REF!</v>
      </c>
      <c r="DP47" s="98" t="e">
        <f t="shared" si="34"/>
        <v>#REF!</v>
      </c>
      <c r="DQ47" s="98" t="e">
        <f t="shared" si="19"/>
        <v>#REF!</v>
      </c>
      <c r="DR47" s="98" t="e">
        <f t="shared" si="35"/>
        <v>#REF!</v>
      </c>
      <c r="DS47" s="98" t="e">
        <f>SUM(LEN(#REF!)-LEN(SUBSTITUTE(#REF!,"- Documentado","")))/LEN("- Documentado")</f>
        <v>#REF!</v>
      </c>
      <c r="DT47" s="98" t="e">
        <f>SUM(LEN(#REF!)-LEN(SUBSTITUTE(#REF!,"- Documentado","")))/LEN("- Documentado")</f>
        <v>#REF!</v>
      </c>
      <c r="DU47" s="98" t="e">
        <f t="shared" si="36"/>
        <v>#REF!</v>
      </c>
      <c r="DV47" s="98" t="e">
        <f>SUM(LEN(#REF!)-LEN(SUBSTITUTE(#REF!,"- Continua","")))/LEN("- Continua")</f>
        <v>#REF!</v>
      </c>
      <c r="DW47" s="98" t="e">
        <f>SUM(LEN(#REF!)-LEN(SUBSTITUTE(#REF!,"- Continua","")))/LEN("- Continua")</f>
        <v>#REF!</v>
      </c>
      <c r="DX47" s="98" t="e">
        <f t="shared" si="37"/>
        <v>#REF!</v>
      </c>
      <c r="DY47" s="98" t="e">
        <f>SUM(LEN(#REF!)-LEN(SUBSTITUTE(#REF!,"- Con registro","")))/LEN("- Con registro")</f>
        <v>#REF!</v>
      </c>
      <c r="DZ47" s="98" t="e">
        <f>SUM(LEN(#REF!)-LEN(SUBSTITUTE(#REF!,"- Con registro","")))/LEN("- Con registro")</f>
        <v>#REF!</v>
      </c>
      <c r="EA47" s="98" t="e">
        <f t="shared" si="38"/>
        <v>#REF!</v>
      </c>
      <c r="EB47" s="101" t="e">
        <f t="shared" si="20"/>
        <v>#REF!</v>
      </c>
      <c r="EC47" s="101" t="e">
        <f t="shared" si="21"/>
        <v>#REF!</v>
      </c>
      <c r="ED47" s="129" t="e">
        <f t="shared" si="22"/>
        <v>#REF!</v>
      </c>
      <c r="EE47" s="149" t="e">
        <f t="shared" si="23"/>
        <v>#REF!</v>
      </c>
      <c r="EF47" s="149"/>
      <c r="EG47" s="149"/>
      <c r="EH47" s="149"/>
      <c r="EI47" s="149"/>
      <c r="EJ47" s="149"/>
      <c r="EK47" s="149"/>
      <c r="EL47" s="149"/>
      <c r="EM47" s="149"/>
      <c r="EN47" s="149"/>
      <c r="EP47" s="115">
        <f t="shared" si="24"/>
        <v>45264</v>
      </c>
      <c r="EQ47" s="116" t="str">
        <f t="shared" si="25"/>
        <v>13 de mayo de 2024</v>
      </c>
      <c r="ER47" s="98" t="str">
        <f t="shared" si="26"/>
        <v>Riesgos</v>
      </c>
      <c r="ES47" s="98" t="str">
        <f t="shared" si="39"/>
        <v>ID_271: Posibilidad de afectación reputacional por incumplimiento en la entrega de comunicaciones oficiales y trámite de actos administrativos, debido a errores (fallas o deficiencias) en la gestión, trámite y/o expedición de los mismos</v>
      </c>
      <c r="ET47" s="98" t="str">
        <f t="shared" si="40"/>
        <v>Ajuste en 
Análisis antes de controles
 en el Mapa de riesgos de Gestión de Servicios Administrativos y Tecnológicos</v>
      </c>
      <c r="EU47" s="98" t="str">
        <f t="shared" si="41"/>
        <v>Solicitud de cambio realizada y aprobada por la Subdirección de Gestión Documental a través del Aplicativo DARUMA</v>
      </c>
    </row>
    <row r="48" spans="1:151" ht="399.95" customHeight="1" x14ac:dyDescent="0.2">
      <c r="A48" s="120" t="s">
        <v>811</v>
      </c>
      <c r="B48" s="105" t="s">
        <v>812</v>
      </c>
      <c r="C48" s="105" t="s">
        <v>813</v>
      </c>
      <c r="D48" s="120" t="s">
        <v>750</v>
      </c>
      <c r="E48" s="121" t="s">
        <v>676</v>
      </c>
      <c r="F48" s="105" t="s">
        <v>873</v>
      </c>
      <c r="G48" s="121">
        <v>272</v>
      </c>
      <c r="H48" s="121" t="s">
        <v>1674</v>
      </c>
      <c r="I48" s="104" t="s">
        <v>874</v>
      </c>
      <c r="J48" s="120" t="s">
        <v>36</v>
      </c>
      <c r="K48" s="121" t="s">
        <v>365</v>
      </c>
      <c r="L48" s="105" t="s">
        <v>848</v>
      </c>
      <c r="M48" s="111" t="s">
        <v>875</v>
      </c>
      <c r="N48" s="105" t="s">
        <v>876</v>
      </c>
      <c r="O48" s="105" t="s">
        <v>877</v>
      </c>
      <c r="P48" s="105" t="s">
        <v>370</v>
      </c>
      <c r="Q48" s="105" t="s">
        <v>371</v>
      </c>
      <c r="R48" s="105" t="s">
        <v>372</v>
      </c>
      <c r="S48" s="105" t="s">
        <v>427</v>
      </c>
      <c r="T48" s="105" t="s">
        <v>428</v>
      </c>
      <c r="U48" s="122" t="s">
        <v>102</v>
      </c>
      <c r="V48" s="123">
        <v>0.6</v>
      </c>
      <c r="W48" s="122" t="s">
        <v>124</v>
      </c>
      <c r="X48" s="123">
        <v>0.4</v>
      </c>
      <c r="Y48" s="66" t="s">
        <v>86</v>
      </c>
      <c r="Z48" s="105" t="s">
        <v>878</v>
      </c>
      <c r="AA48" s="122" t="s">
        <v>144</v>
      </c>
      <c r="AB48" s="127">
        <v>0.1512</v>
      </c>
      <c r="AC48" s="122" t="s">
        <v>145</v>
      </c>
      <c r="AD48" s="127">
        <v>0.16875000000000001</v>
      </c>
      <c r="AE48" s="66" t="s">
        <v>376</v>
      </c>
      <c r="AF48" s="105" t="s">
        <v>867</v>
      </c>
      <c r="AG48" s="120" t="s">
        <v>378</v>
      </c>
      <c r="AH48" s="105" t="s">
        <v>379</v>
      </c>
      <c r="AI48" s="105" t="s">
        <v>379</v>
      </c>
      <c r="AJ48" s="105" t="s">
        <v>363</v>
      </c>
      <c r="AK48" s="105" t="s">
        <v>363</v>
      </c>
      <c r="AL48" s="105" t="s">
        <v>379</v>
      </c>
      <c r="AM48" s="105" t="s">
        <v>379</v>
      </c>
      <c r="AN48" s="105" t="s">
        <v>879</v>
      </c>
      <c r="AO48" s="105" t="s">
        <v>880</v>
      </c>
      <c r="AP48" s="105" t="s">
        <v>881</v>
      </c>
      <c r="AQ48" s="106">
        <v>45264</v>
      </c>
      <c r="AR48" s="107" t="s">
        <v>761</v>
      </c>
      <c r="AS48" s="108" t="s">
        <v>882</v>
      </c>
      <c r="AT48" s="109"/>
      <c r="AU48" s="110"/>
      <c r="AV48" s="111"/>
      <c r="AW48" s="109"/>
      <c r="AX48" s="107"/>
      <c r="AY48" s="108"/>
      <c r="AZ48" s="109"/>
      <c r="BA48" s="110"/>
      <c r="BB48" s="111"/>
      <c r="BC48" s="109"/>
      <c r="BD48" s="107"/>
      <c r="BE48" s="108"/>
      <c r="BF48" s="109"/>
      <c r="BG48" s="110"/>
      <c r="BH48" s="111"/>
      <c r="BI48" s="109"/>
      <c r="BJ48" s="107"/>
      <c r="BK48" s="108"/>
      <c r="BL48" s="109"/>
      <c r="BM48" s="110"/>
      <c r="BN48" s="111"/>
      <c r="BO48" s="109"/>
      <c r="BP48" s="107"/>
      <c r="BQ48" s="108"/>
      <c r="BR48" s="109"/>
      <c r="BS48" s="110"/>
      <c r="BT48" s="111"/>
      <c r="BU48" s="109"/>
      <c r="BV48" s="107"/>
      <c r="BW48" s="108"/>
      <c r="BX48" s="109"/>
      <c r="BY48" s="110"/>
      <c r="BZ48" s="112"/>
      <c r="CA48" s="2">
        <f t="shared" si="27"/>
        <v>33</v>
      </c>
      <c r="CB48" s="51" t="s">
        <v>883</v>
      </c>
      <c r="CC48" s="51" t="s">
        <v>884</v>
      </c>
      <c r="CD48" s="51" t="s">
        <v>831</v>
      </c>
      <c r="CE48" s="51" t="s">
        <v>388</v>
      </c>
      <c r="CF48" s="51" t="s">
        <v>389</v>
      </c>
      <c r="CG48" s="51" t="s">
        <v>389</v>
      </c>
      <c r="CH48" s="51" t="s">
        <v>390</v>
      </c>
      <c r="CI48" s="51" t="s">
        <v>389</v>
      </c>
      <c r="CJ48" s="51" t="s">
        <v>392</v>
      </c>
      <c r="CK48" s="51"/>
      <c r="CL48" s="51" t="s">
        <v>392</v>
      </c>
      <c r="CM48" s="51" t="s">
        <v>392</v>
      </c>
      <c r="CN48" s="51" t="s">
        <v>392</v>
      </c>
      <c r="CO48" s="51" t="s">
        <v>832</v>
      </c>
      <c r="CP48" s="51" t="s">
        <v>392</v>
      </c>
      <c r="CQ48" s="51" t="s">
        <v>832</v>
      </c>
      <c r="CR48" s="51" t="s">
        <v>885</v>
      </c>
      <c r="CS48" s="51" t="s">
        <v>392</v>
      </c>
      <c r="CT48" s="51" t="s">
        <v>392</v>
      </c>
      <c r="CU48" s="51" t="s">
        <v>392</v>
      </c>
      <c r="CV48" s="51" t="s">
        <v>392</v>
      </c>
      <c r="CW48" s="51" t="s">
        <v>392</v>
      </c>
      <c r="CX48" s="51" t="s">
        <v>392</v>
      </c>
      <c r="CZ48" s="102" t="str">
        <f t="shared" si="28"/>
        <v>Gestión de procesos</v>
      </c>
      <c r="DA48" s="152" t="str">
        <f t="shared" si="29"/>
        <v>Posibilidad de afectación reputacional por inconsistencias en los planes o instrumentos archivísticos, debido a errores (fallas o deficiencias) en la aplicación de los lineamientos  para su implementación o actualización.</v>
      </c>
      <c r="DB48" s="152"/>
      <c r="DC48" s="152"/>
      <c r="DD48" s="152"/>
      <c r="DE48" s="152"/>
      <c r="DF48" s="152"/>
      <c r="DG48" s="152"/>
      <c r="DH48" s="102" t="str">
        <f t="shared" si="30"/>
        <v>Moderado</v>
      </c>
      <c r="DI48" s="102" t="str">
        <f t="shared" si="31"/>
        <v>Bajo</v>
      </c>
      <c r="DK48" s="98" t="e">
        <f>SUM(LEN(#REF!)-LEN(SUBSTITUTE(#REF!,"- Preventivo","")))/LEN("- Preventivo")</f>
        <v>#REF!</v>
      </c>
      <c r="DL48" s="98" t="e">
        <f t="shared" si="32"/>
        <v>#REF!</v>
      </c>
      <c r="DM48" s="98" t="e">
        <f>SUM(LEN(#REF!)-LEN(SUBSTITUTE(#REF!,"- Detectivo","")))/LEN("- Detectivo")</f>
        <v>#REF!</v>
      </c>
      <c r="DN48" s="98" t="e">
        <f t="shared" si="33"/>
        <v>#REF!</v>
      </c>
      <c r="DO48" s="98" t="e">
        <f>SUM(LEN(#REF!)-LEN(SUBSTITUTE(#REF!,"- Correctivo","")))/LEN("- Correctivo")</f>
        <v>#REF!</v>
      </c>
      <c r="DP48" s="98" t="e">
        <f t="shared" si="34"/>
        <v>#REF!</v>
      </c>
      <c r="DQ48" s="98" t="e">
        <f t="shared" si="19"/>
        <v>#REF!</v>
      </c>
      <c r="DR48" s="98" t="e">
        <f t="shared" si="35"/>
        <v>#REF!</v>
      </c>
      <c r="DS48" s="98" t="e">
        <f>SUM(LEN(#REF!)-LEN(SUBSTITUTE(#REF!,"- Documentado","")))/LEN("- Documentado")</f>
        <v>#REF!</v>
      </c>
      <c r="DT48" s="98" t="e">
        <f>SUM(LEN(#REF!)-LEN(SUBSTITUTE(#REF!,"- Documentado","")))/LEN("- Documentado")</f>
        <v>#REF!</v>
      </c>
      <c r="DU48" s="98" t="e">
        <f t="shared" si="36"/>
        <v>#REF!</v>
      </c>
      <c r="DV48" s="98" t="e">
        <f>SUM(LEN(#REF!)-LEN(SUBSTITUTE(#REF!,"- Continua","")))/LEN("- Continua")</f>
        <v>#REF!</v>
      </c>
      <c r="DW48" s="98" t="e">
        <f>SUM(LEN(#REF!)-LEN(SUBSTITUTE(#REF!,"- Continua","")))/LEN("- Continua")</f>
        <v>#REF!</v>
      </c>
      <c r="DX48" s="98" t="e">
        <f t="shared" si="37"/>
        <v>#REF!</v>
      </c>
      <c r="DY48" s="98" t="e">
        <f>SUM(LEN(#REF!)-LEN(SUBSTITUTE(#REF!,"- Con registro","")))/LEN("- Con registro")</f>
        <v>#REF!</v>
      </c>
      <c r="DZ48" s="98" t="e">
        <f>SUM(LEN(#REF!)-LEN(SUBSTITUTE(#REF!,"- Con registro","")))/LEN("- Con registro")</f>
        <v>#REF!</v>
      </c>
      <c r="EA48" s="98" t="e">
        <f t="shared" si="38"/>
        <v>#REF!</v>
      </c>
      <c r="EB48" s="101" t="e">
        <f t="shared" si="20"/>
        <v>#REF!</v>
      </c>
      <c r="EC48" s="101" t="e">
        <f t="shared" si="21"/>
        <v>#REF!</v>
      </c>
      <c r="ED48" s="129" t="e">
        <f t="shared" si="22"/>
        <v>#REF!</v>
      </c>
      <c r="EE48" s="149" t="e">
        <f t="shared" si="23"/>
        <v>#REF!</v>
      </c>
      <c r="EF48" s="149"/>
      <c r="EG48" s="149"/>
      <c r="EH48" s="149"/>
      <c r="EI48" s="149"/>
      <c r="EJ48" s="149"/>
      <c r="EK48" s="149"/>
      <c r="EL48" s="149"/>
      <c r="EM48" s="149"/>
      <c r="EN48" s="149"/>
      <c r="EP48" s="115">
        <f t="shared" si="24"/>
        <v>45264</v>
      </c>
      <c r="EQ48" s="116" t="str">
        <f t="shared" si="25"/>
        <v>13 de mayo de 2024</v>
      </c>
      <c r="ER48" s="98" t="str">
        <f t="shared" si="26"/>
        <v>Riesgos</v>
      </c>
      <c r="ES48" s="98" t="str">
        <f t="shared" si="39"/>
        <v>ID_272: Posibilidad de afectación reputacional por inconsistencias en los planes o instrumentos archivísticos, debido a errores (fallas o deficiencias) en la aplicación de los lineamientos  para su implementación o actualización.</v>
      </c>
      <c r="ET48" s="98" t="str">
        <f t="shared" si="40"/>
        <v>Ajuste en 
Análisis antes de controles
 en el Mapa de riesgos de Gestión de Servicios Administrativos y Tecnológicos</v>
      </c>
      <c r="EU48" s="98" t="str">
        <f t="shared" si="41"/>
        <v>Solicitud de cambio realizada y aprobada por la Subdirección de Gestión Documental a través del Aplicativo DARUMA</v>
      </c>
    </row>
    <row r="49" spans="1:151" ht="399.95" customHeight="1" x14ac:dyDescent="0.2">
      <c r="A49" s="120" t="s">
        <v>811</v>
      </c>
      <c r="B49" s="105" t="s">
        <v>812</v>
      </c>
      <c r="C49" s="105" t="s">
        <v>813</v>
      </c>
      <c r="D49" s="120" t="s">
        <v>750</v>
      </c>
      <c r="E49" s="121" t="s">
        <v>676</v>
      </c>
      <c r="F49" s="105" t="s">
        <v>886</v>
      </c>
      <c r="G49" s="121">
        <v>273</v>
      </c>
      <c r="H49" s="121" t="s">
        <v>1675</v>
      </c>
      <c r="I49" s="104" t="s">
        <v>887</v>
      </c>
      <c r="J49" s="120" t="s">
        <v>36</v>
      </c>
      <c r="K49" s="121" t="s">
        <v>365</v>
      </c>
      <c r="L49" s="105" t="s">
        <v>179</v>
      </c>
      <c r="M49" s="111" t="s">
        <v>888</v>
      </c>
      <c r="N49" s="105" t="s">
        <v>889</v>
      </c>
      <c r="O49" s="105" t="s">
        <v>890</v>
      </c>
      <c r="P49" s="105" t="s">
        <v>891</v>
      </c>
      <c r="Q49" s="105" t="s">
        <v>371</v>
      </c>
      <c r="R49" s="105" t="s">
        <v>372</v>
      </c>
      <c r="S49" s="105" t="s">
        <v>373</v>
      </c>
      <c r="T49" s="105" t="s">
        <v>374</v>
      </c>
      <c r="U49" s="122" t="s">
        <v>123</v>
      </c>
      <c r="V49" s="123">
        <v>0.4</v>
      </c>
      <c r="W49" s="122" t="s">
        <v>124</v>
      </c>
      <c r="X49" s="123">
        <v>0.4</v>
      </c>
      <c r="Y49" s="66" t="s">
        <v>86</v>
      </c>
      <c r="Z49" s="105" t="s">
        <v>892</v>
      </c>
      <c r="AA49" s="122" t="s">
        <v>144</v>
      </c>
      <c r="AB49" s="127">
        <v>0.10079999999999999</v>
      </c>
      <c r="AC49" s="122" t="s">
        <v>124</v>
      </c>
      <c r="AD49" s="127">
        <v>0.30000000000000004</v>
      </c>
      <c r="AE49" s="66" t="s">
        <v>376</v>
      </c>
      <c r="AF49" s="105" t="s">
        <v>893</v>
      </c>
      <c r="AG49" s="120" t="s">
        <v>378</v>
      </c>
      <c r="AH49" s="105" t="s">
        <v>379</v>
      </c>
      <c r="AI49" s="105" t="s">
        <v>379</v>
      </c>
      <c r="AJ49" s="105" t="s">
        <v>363</v>
      </c>
      <c r="AK49" s="105" t="s">
        <v>363</v>
      </c>
      <c r="AL49" s="105" t="s">
        <v>379</v>
      </c>
      <c r="AM49" s="105" t="s">
        <v>379</v>
      </c>
      <c r="AN49" s="105" t="s">
        <v>894</v>
      </c>
      <c r="AO49" s="105" t="s">
        <v>895</v>
      </c>
      <c r="AP49" s="105" t="s">
        <v>896</v>
      </c>
      <c r="AQ49" s="106">
        <v>45264</v>
      </c>
      <c r="AR49" s="107" t="s">
        <v>897</v>
      </c>
      <c r="AS49" s="108" t="s">
        <v>898</v>
      </c>
      <c r="AT49" s="109"/>
      <c r="AU49" s="110"/>
      <c r="AV49" s="111"/>
      <c r="AW49" s="109"/>
      <c r="AX49" s="107"/>
      <c r="AY49" s="108"/>
      <c r="AZ49" s="109"/>
      <c r="BA49" s="110"/>
      <c r="BB49" s="111"/>
      <c r="BC49" s="109"/>
      <c r="BD49" s="107"/>
      <c r="BE49" s="108"/>
      <c r="BF49" s="109"/>
      <c r="BG49" s="110"/>
      <c r="BH49" s="111"/>
      <c r="BI49" s="109"/>
      <c r="BJ49" s="107"/>
      <c r="BK49" s="108"/>
      <c r="BL49" s="109"/>
      <c r="BM49" s="110"/>
      <c r="BN49" s="111"/>
      <c r="BO49" s="109"/>
      <c r="BP49" s="107"/>
      <c r="BQ49" s="108"/>
      <c r="BR49" s="109"/>
      <c r="BS49" s="110"/>
      <c r="BT49" s="111"/>
      <c r="BU49" s="109"/>
      <c r="BV49" s="107"/>
      <c r="BW49" s="108"/>
      <c r="BX49" s="109"/>
      <c r="BY49" s="110"/>
      <c r="BZ49" s="112"/>
      <c r="CA49" s="2">
        <f t="shared" si="27"/>
        <v>33</v>
      </c>
      <c r="CB49" s="51" t="s">
        <v>883</v>
      </c>
      <c r="CC49" s="51" t="s">
        <v>884</v>
      </c>
      <c r="CD49" s="51" t="s">
        <v>831</v>
      </c>
      <c r="CE49" s="51" t="s">
        <v>388</v>
      </c>
      <c r="CF49" s="51" t="s">
        <v>389</v>
      </c>
      <c r="CG49" s="51" t="s">
        <v>389</v>
      </c>
      <c r="CH49" s="51" t="s">
        <v>390</v>
      </c>
      <c r="CI49" s="51" t="s">
        <v>389</v>
      </c>
      <c r="CJ49" s="51" t="s">
        <v>392</v>
      </c>
      <c r="CK49" s="51"/>
      <c r="CL49" s="51" t="s">
        <v>392</v>
      </c>
      <c r="CM49" s="51" t="s">
        <v>392</v>
      </c>
      <c r="CN49" s="51" t="s">
        <v>392</v>
      </c>
      <c r="CO49" s="51" t="s">
        <v>832</v>
      </c>
      <c r="CP49" s="51" t="s">
        <v>392</v>
      </c>
      <c r="CQ49" s="51" t="s">
        <v>832</v>
      </c>
      <c r="CR49" s="51" t="s">
        <v>899</v>
      </c>
      <c r="CS49" s="51" t="s">
        <v>392</v>
      </c>
      <c r="CT49" s="51" t="s">
        <v>392</v>
      </c>
      <c r="CU49" s="51" t="s">
        <v>392</v>
      </c>
      <c r="CV49" s="51" t="s">
        <v>392</v>
      </c>
      <c r="CW49" s="51" t="s">
        <v>392</v>
      </c>
      <c r="CX49" s="51" t="s">
        <v>392</v>
      </c>
      <c r="CZ49" s="102" t="str">
        <f t="shared" si="28"/>
        <v>Gestión de procesos</v>
      </c>
      <c r="DA49" s="152" t="str">
        <f t="shared" si="29"/>
        <v>Posibilidad de afectación reputacional por hallazgos de auditoría interna o externa, debido a supervisión inadecuada en el desarrollo de soluciones tecnológicas</v>
      </c>
      <c r="DB49" s="152"/>
      <c r="DC49" s="152"/>
      <c r="DD49" s="152"/>
      <c r="DE49" s="152"/>
      <c r="DF49" s="152"/>
      <c r="DG49" s="152"/>
      <c r="DH49" s="102" t="str">
        <f t="shared" si="30"/>
        <v>Moderado</v>
      </c>
      <c r="DI49" s="102" t="str">
        <f t="shared" si="31"/>
        <v>Bajo</v>
      </c>
      <c r="DK49" s="98" t="e">
        <f>SUM(LEN(#REF!)-LEN(SUBSTITUTE(#REF!,"- Preventivo","")))/LEN("- Preventivo")</f>
        <v>#REF!</v>
      </c>
      <c r="DL49" s="98" t="e">
        <f t="shared" si="32"/>
        <v>#REF!</v>
      </c>
      <c r="DM49" s="98" t="e">
        <f>SUM(LEN(#REF!)-LEN(SUBSTITUTE(#REF!,"- Detectivo","")))/LEN("- Detectivo")</f>
        <v>#REF!</v>
      </c>
      <c r="DN49" s="98" t="e">
        <f t="shared" si="33"/>
        <v>#REF!</v>
      </c>
      <c r="DO49" s="98" t="e">
        <f>SUM(LEN(#REF!)-LEN(SUBSTITUTE(#REF!,"- Correctivo","")))/LEN("- Correctivo")</f>
        <v>#REF!</v>
      </c>
      <c r="DP49" s="98" t="e">
        <f t="shared" si="34"/>
        <v>#REF!</v>
      </c>
      <c r="DQ49" s="98" t="e">
        <f t="shared" si="19"/>
        <v>#REF!</v>
      </c>
      <c r="DR49" s="98" t="e">
        <f t="shared" si="35"/>
        <v>#REF!</v>
      </c>
      <c r="DS49" s="98" t="e">
        <f>SUM(LEN(#REF!)-LEN(SUBSTITUTE(#REF!,"- Documentado","")))/LEN("- Documentado")</f>
        <v>#REF!</v>
      </c>
      <c r="DT49" s="98" t="e">
        <f>SUM(LEN(#REF!)-LEN(SUBSTITUTE(#REF!,"- Documentado","")))/LEN("- Documentado")</f>
        <v>#REF!</v>
      </c>
      <c r="DU49" s="98" t="e">
        <f t="shared" si="36"/>
        <v>#REF!</v>
      </c>
      <c r="DV49" s="98" t="e">
        <f>SUM(LEN(#REF!)-LEN(SUBSTITUTE(#REF!,"- Continua","")))/LEN("- Continua")</f>
        <v>#REF!</v>
      </c>
      <c r="DW49" s="98" t="e">
        <f>SUM(LEN(#REF!)-LEN(SUBSTITUTE(#REF!,"- Continua","")))/LEN("- Continua")</f>
        <v>#REF!</v>
      </c>
      <c r="DX49" s="98" t="e">
        <f t="shared" si="37"/>
        <v>#REF!</v>
      </c>
      <c r="DY49" s="98" t="e">
        <f>SUM(LEN(#REF!)-LEN(SUBSTITUTE(#REF!,"- Con registro","")))/LEN("- Con registro")</f>
        <v>#REF!</v>
      </c>
      <c r="DZ49" s="98" t="e">
        <f>SUM(LEN(#REF!)-LEN(SUBSTITUTE(#REF!,"- Con registro","")))/LEN("- Con registro")</f>
        <v>#REF!</v>
      </c>
      <c r="EA49" s="98" t="e">
        <f t="shared" si="38"/>
        <v>#REF!</v>
      </c>
      <c r="EB49" s="101" t="e">
        <f t="shared" si="20"/>
        <v>#REF!</v>
      </c>
      <c r="EC49" s="101" t="e">
        <f t="shared" si="21"/>
        <v>#REF!</v>
      </c>
      <c r="ED49" s="129" t="e">
        <f t="shared" si="22"/>
        <v>#REF!</v>
      </c>
      <c r="EE49" s="149" t="e">
        <f t="shared" si="23"/>
        <v>#REF!</v>
      </c>
      <c r="EF49" s="149"/>
      <c r="EG49" s="149"/>
      <c r="EH49" s="149"/>
      <c r="EI49" s="149"/>
      <c r="EJ49" s="149"/>
      <c r="EK49" s="149"/>
      <c r="EL49" s="149"/>
      <c r="EM49" s="149"/>
      <c r="EN49" s="149"/>
      <c r="EP49" s="115">
        <f t="shared" si="24"/>
        <v>45264</v>
      </c>
      <c r="EQ49" s="116" t="str">
        <f t="shared" si="25"/>
        <v>13 de mayo de 2024</v>
      </c>
      <c r="ER49" s="98" t="str">
        <f t="shared" si="26"/>
        <v>Riesgos</v>
      </c>
      <c r="ES49" s="98" t="str">
        <f t="shared" si="39"/>
        <v>ID_273: Posibilidad de afectación reputacional por hallazgos de auditoría interna o externa, debido a supervisión inadecuada en el desarrollo de soluciones tecnológicas</v>
      </c>
      <c r="ET49" s="98" t="str">
        <f t="shared" si="40"/>
        <v>Ajuste en Identificación del riesgo
Análisis antes de controles
Evaluación de controles
 en el Mapa de riesgos de Gestión de Servicios Administrativos y Tecnológicos</v>
      </c>
      <c r="EU49" s="98" t="str">
        <f t="shared" si="41"/>
        <v>Solicitud de cambio realizada y aprobada por la Oficina de Tecnologías de la Información y las Comunicaciones a través del Aplicativo DARUMA</v>
      </c>
    </row>
    <row r="50" spans="1:151" ht="399.95" customHeight="1" x14ac:dyDescent="0.2">
      <c r="A50" s="120" t="s">
        <v>811</v>
      </c>
      <c r="B50" s="105" t="s">
        <v>812</v>
      </c>
      <c r="C50" s="105" t="s">
        <v>813</v>
      </c>
      <c r="D50" s="120" t="s">
        <v>750</v>
      </c>
      <c r="E50" s="121" t="s">
        <v>676</v>
      </c>
      <c r="F50" s="105" t="s">
        <v>900</v>
      </c>
      <c r="G50" s="121">
        <v>274</v>
      </c>
      <c r="H50" s="121" t="s">
        <v>1676</v>
      </c>
      <c r="I50" s="104" t="s">
        <v>901</v>
      </c>
      <c r="J50" s="120" t="s">
        <v>36</v>
      </c>
      <c r="K50" s="121" t="s">
        <v>800</v>
      </c>
      <c r="L50" s="105" t="s">
        <v>179</v>
      </c>
      <c r="M50" s="111" t="s">
        <v>902</v>
      </c>
      <c r="N50" s="105" t="s">
        <v>903</v>
      </c>
      <c r="O50" s="105" t="s">
        <v>904</v>
      </c>
      <c r="P50" s="105" t="s">
        <v>370</v>
      </c>
      <c r="Q50" s="105" t="s">
        <v>371</v>
      </c>
      <c r="R50" s="105" t="s">
        <v>372</v>
      </c>
      <c r="S50" s="105" t="s">
        <v>804</v>
      </c>
      <c r="T50" s="105" t="s">
        <v>805</v>
      </c>
      <c r="U50" s="122" t="s">
        <v>102</v>
      </c>
      <c r="V50" s="123">
        <v>0.6</v>
      </c>
      <c r="W50" s="122" t="s">
        <v>124</v>
      </c>
      <c r="X50" s="123">
        <v>0.4</v>
      </c>
      <c r="Y50" s="66" t="s">
        <v>86</v>
      </c>
      <c r="Z50" s="105" t="s">
        <v>905</v>
      </c>
      <c r="AA50" s="122" t="s">
        <v>144</v>
      </c>
      <c r="AB50" s="127">
        <v>2.6671679999999996E-2</v>
      </c>
      <c r="AC50" s="122" t="s">
        <v>124</v>
      </c>
      <c r="AD50" s="127">
        <v>0.30000000000000004</v>
      </c>
      <c r="AE50" s="66" t="s">
        <v>376</v>
      </c>
      <c r="AF50" s="105" t="s">
        <v>906</v>
      </c>
      <c r="AG50" s="120" t="s">
        <v>378</v>
      </c>
      <c r="AH50" s="124" t="s">
        <v>379</v>
      </c>
      <c r="AI50" s="124" t="s">
        <v>379</v>
      </c>
      <c r="AJ50" s="124" t="s">
        <v>363</v>
      </c>
      <c r="AK50" s="124" t="s">
        <v>363</v>
      </c>
      <c r="AL50" s="124" t="s">
        <v>379</v>
      </c>
      <c r="AM50" s="124" t="s">
        <v>379</v>
      </c>
      <c r="AN50" s="105" t="s">
        <v>907</v>
      </c>
      <c r="AO50" s="105" t="s">
        <v>808</v>
      </c>
      <c r="AP50" s="105" t="s">
        <v>908</v>
      </c>
      <c r="AQ50" s="106">
        <v>45264</v>
      </c>
      <c r="AR50" s="107" t="s">
        <v>494</v>
      </c>
      <c r="AS50" s="108" t="s">
        <v>909</v>
      </c>
      <c r="AT50" s="109"/>
      <c r="AU50" s="110"/>
      <c r="AV50" s="111"/>
      <c r="AW50" s="109"/>
      <c r="AX50" s="107"/>
      <c r="AY50" s="108"/>
      <c r="AZ50" s="109"/>
      <c r="BA50" s="110"/>
      <c r="BB50" s="111"/>
      <c r="BC50" s="109"/>
      <c r="BD50" s="107"/>
      <c r="BE50" s="108"/>
      <c r="BF50" s="109"/>
      <c r="BG50" s="110"/>
      <c r="BH50" s="111"/>
      <c r="BI50" s="109"/>
      <c r="BJ50" s="107"/>
      <c r="BK50" s="108"/>
      <c r="BL50" s="109"/>
      <c r="BM50" s="110"/>
      <c r="BN50" s="111"/>
      <c r="BO50" s="109"/>
      <c r="BP50" s="107"/>
      <c r="BQ50" s="108"/>
      <c r="BR50" s="109"/>
      <c r="BS50" s="110"/>
      <c r="BT50" s="111"/>
      <c r="BU50" s="109"/>
      <c r="BV50" s="107"/>
      <c r="BW50" s="108"/>
      <c r="BX50" s="109"/>
      <c r="BY50" s="110"/>
      <c r="BZ50" s="112"/>
      <c r="CA50" s="2">
        <f t="shared" si="27"/>
        <v>33</v>
      </c>
      <c r="CB50" s="51" t="s">
        <v>883</v>
      </c>
      <c r="CC50" s="51" t="s">
        <v>884</v>
      </c>
      <c r="CD50" s="51" t="s">
        <v>831</v>
      </c>
      <c r="CE50" s="51" t="s">
        <v>388</v>
      </c>
      <c r="CF50" s="51" t="s">
        <v>389</v>
      </c>
      <c r="CG50" s="51" t="s">
        <v>389</v>
      </c>
      <c r="CH50" s="51" t="s">
        <v>390</v>
      </c>
      <c r="CI50" s="51" t="s">
        <v>389</v>
      </c>
      <c r="CJ50" s="51" t="s">
        <v>392</v>
      </c>
      <c r="CK50" s="51"/>
      <c r="CL50" s="51" t="s">
        <v>392</v>
      </c>
      <c r="CM50" s="51" t="s">
        <v>417</v>
      </c>
      <c r="CN50" s="51" t="s">
        <v>392</v>
      </c>
      <c r="CO50" s="51" t="s">
        <v>392</v>
      </c>
      <c r="CP50" s="51" t="s">
        <v>392</v>
      </c>
      <c r="CQ50" s="51" t="s">
        <v>392</v>
      </c>
      <c r="CR50" s="51" t="s">
        <v>910</v>
      </c>
      <c r="CS50" s="51" t="s">
        <v>392</v>
      </c>
      <c r="CT50" s="51" t="s">
        <v>392</v>
      </c>
      <c r="CU50" s="51" t="s">
        <v>392</v>
      </c>
      <c r="CV50" s="51" t="s">
        <v>392</v>
      </c>
      <c r="CW50" s="51" t="s">
        <v>392</v>
      </c>
      <c r="CX50" s="51" t="s">
        <v>392</v>
      </c>
      <c r="CZ50" s="102" t="str">
        <f t="shared" si="28"/>
        <v>Gestión de procesos</v>
      </c>
      <c r="DA50" s="152" t="str">
        <f t="shared" si="29"/>
        <v>Posibilidad de afectación reputacional por baja disponibilidad de los servicios tecnológicos, debido a errores (fallas o deficiencias) en la administración y gestión de los recursos de infraestructura tecnológica</v>
      </c>
      <c r="DB50" s="152"/>
      <c r="DC50" s="152"/>
      <c r="DD50" s="152"/>
      <c r="DE50" s="152"/>
      <c r="DF50" s="152"/>
      <c r="DG50" s="152"/>
      <c r="DH50" s="102" t="str">
        <f t="shared" si="30"/>
        <v>Moderado</v>
      </c>
      <c r="DI50" s="102" t="str">
        <f t="shared" si="31"/>
        <v>Bajo</v>
      </c>
      <c r="DK50" s="98" t="e">
        <f>SUM(LEN(#REF!)-LEN(SUBSTITUTE(#REF!,"- Preventivo","")))/LEN("- Preventivo")</f>
        <v>#REF!</v>
      </c>
      <c r="DL50" s="98" t="e">
        <f t="shared" si="32"/>
        <v>#REF!</v>
      </c>
      <c r="DM50" s="98" t="e">
        <f>SUM(LEN(#REF!)-LEN(SUBSTITUTE(#REF!,"- Detectivo","")))/LEN("- Detectivo")</f>
        <v>#REF!</v>
      </c>
      <c r="DN50" s="98" t="e">
        <f t="shared" si="33"/>
        <v>#REF!</v>
      </c>
      <c r="DO50" s="98" t="e">
        <f>SUM(LEN(#REF!)-LEN(SUBSTITUTE(#REF!,"- Correctivo","")))/LEN("- Correctivo")</f>
        <v>#REF!</v>
      </c>
      <c r="DP50" s="98" t="e">
        <f t="shared" si="34"/>
        <v>#REF!</v>
      </c>
      <c r="DQ50" s="98" t="e">
        <f t="shared" si="19"/>
        <v>#REF!</v>
      </c>
      <c r="DR50" s="98" t="e">
        <f t="shared" si="35"/>
        <v>#REF!</v>
      </c>
      <c r="DS50" s="98" t="e">
        <f>SUM(LEN(#REF!)-LEN(SUBSTITUTE(#REF!,"- Documentado","")))/LEN("- Documentado")</f>
        <v>#REF!</v>
      </c>
      <c r="DT50" s="98" t="e">
        <f>SUM(LEN(#REF!)-LEN(SUBSTITUTE(#REF!,"- Documentado","")))/LEN("- Documentado")</f>
        <v>#REF!</v>
      </c>
      <c r="DU50" s="98" t="e">
        <f t="shared" si="36"/>
        <v>#REF!</v>
      </c>
      <c r="DV50" s="98" t="e">
        <f>SUM(LEN(#REF!)-LEN(SUBSTITUTE(#REF!,"- Continua","")))/LEN("- Continua")</f>
        <v>#REF!</v>
      </c>
      <c r="DW50" s="98" t="e">
        <f>SUM(LEN(#REF!)-LEN(SUBSTITUTE(#REF!,"- Continua","")))/LEN("- Continua")</f>
        <v>#REF!</v>
      </c>
      <c r="DX50" s="98" t="e">
        <f t="shared" si="37"/>
        <v>#REF!</v>
      </c>
      <c r="DY50" s="98" t="e">
        <f>SUM(LEN(#REF!)-LEN(SUBSTITUTE(#REF!,"- Con registro","")))/LEN("- Con registro")</f>
        <v>#REF!</v>
      </c>
      <c r="DZ50" s="98" t="e">
        <f>SUM(LEN(#REF!)-LEN(SUBSTITUTE(#REF!,"- Con registro","")))/LEN("- Con registro")</f>
        <v>#REF!</v>
      </c>
      <c r="EA50" s="98" t="e">
        <f t="shared" si="38"/>
        <v>#REF!</v>
      </c>
      <c r="EB50" s="101" t="e">
        <f t="shared" si="20"/>
        <v>#REF!</v>
      </c>
      <c r="EC50" s="101" t="e">
        <f t="shared" si="21"/>
        <v>#REF!</v>
      </c>
      <c r="ED50" s="129" t="e">
        <f t="shared" si="22"/>
        <v>#REF!</v>
      </c>
      <c r="EE50" s="149" t="e">
        <f t="shared" si="23"/>
        <v>#REF!</v>
      </c>
      <c r="EF50" s="149"/>
      <c r="EG50" s="149"/>
      <c r="EH50" s="149"/>
      <c r="EI50" s="149"/>
      <c r="EJ50" s="149"/>
      <c r="EK50" s="149"/>
      <c r="EL50" s="149"/>
      <c r="EM50" s="149"/>
      <c r="EN50" s="149"/>
      <c r="EP50" s="115">
        <f t="shared" si="24"/>
        <v>45264</v>
      </c>
      <c r="EQ50" s="116" t="str">
        <f t="shared" si="25"/>
        <v>13 de mayo de 2024</v>
      </c>
      <c r="ER50" s="98" t="str">
        <f t="shared" si="26"/>
        <v>Riesgos</v>
      </c>
      <c r="ES50" s="98" t="str">
        <f t="shared" si="39"/>
        <v>ID_274: Posibilidad de afectación reputacional por baja disponibilidad de los servicios tecnológicos, debido a errores (fallas o deficiencias) en la administración y gestión de los recursos de infraestructura tecnológica</v>
      </c>
      <c r="ET50" s="98" t="str">
        <f t="shared" si="40"/>
        <v>Ajuste en Identificación del riesgo
Análisis antes de controles
 en el Mapa de riesgos de Gestión de Servicios Administrativos y Tecnológicos</v>
      </c>
      <c r="EU50" s="98" t="str">
        <f t="shared" si="41"/>
        <v>Solicitud de cambio realizada y aprobada por la Oficina de Tecnologías de la Información y las Comunicaciones a través del Aplicativo DARUMA</v>
      </c>
    </row>
    <row r="51" spans="1:151" ht="399.95" customHeight="1" x14ac:dyDescent="0.2">
      <c r="A51" s="120" t="s">
        <v>911</v>
      </c>
      <c r="B51" s="105" t="s">
        <v>912</v>
      </c>
      <c r="C51" s="105" t="s">
        <v>913</v>
      </c>
      <c r="D51" s="120" t="s">
        <v>159</v>
      </c>
      <c r="E51" s="121" t="s">
        <v>91</v>
      </c>
      <c r="F51" s="105" t="s">
        <v>914</v>
      </c>
      <c r="G51" s="121">
        <v>278</v>
      </c>
      <c r="H51" s="121" t="s">
        <v>1678</v>
      </c>
      <c r="I51" s="104" t="s">
        <v>915</v>
      </c>
      <c r="J51" s="120" t="s">
        <v>36</v>
      </c>
      <c r="K51" s="121" t="s">
        <v>365</v>
      </c>
      <c r="L51" s="105" t="s">
        <v>160</v>
      </c>
      <c r="M51" s="111" t="s">
        <v>916</v>
      </c>
      <c r="N51" s="105" t="s">
        <v>917</v>
      </c>
      <c r="O51" s="105" t="s">
        <v>918</v>
      </c>
      <c r="P51" s="105" t="s">
        <v>370</v>
      </c>
      <c r="Q51" s="105" t="s">
        <v>371</v>
      </c>
      <c r="R51" s="105" t="s">
        <v>372</v>
      </c>
      <c r="S51" s="105" t="s">
        <v>427</v>
      </c>
      <c r="T51" s="105" t="s">
        <v>428</v>
      </c>
      <c r="U51" s="122" t="s">
        <v>102</v>
      </c>
      <c r="V51" s="123">
        <v>0.6</v>
      </c>
      <c r="W51" s="122" t="s">
        <v>103</v>
      </c>
      <c r="X51" s="123">
        <v>0.6</v>
      </c>
      <c r="Y51" s="66" t="s">
        <v>86</v>
      </c>
      <c r="Z51" s="105" t="s">
        <v>919</v>
      </c>
      <c r="AA51" s="122" t="s">
        <v>144</v>
      </c>
      <c r="AB51" s="127">
        <v>0.1764</v>
      </c>
      <c r="AC51" s="122" t="s">
        <v>124</v>
      </c>
      <c r="AD51" s="127">
        <v>0.33749999999999997</v>
      </c>
      <c r="AE51" s="66" t="s">
        <v>376</v>
      </c>
      <c r="AF51" s="105" t="s">
        <v>920</v>
      </c>
      <c r="AG51" s="120" t="s">
        <v>378</v>
      </c>
      <c r="AH51" s="105" t="s">
        <v>379</v>
      </c>
      <c r="AI51" s="105" t="s">
        <v>379</v>
      </c>
      <c r="AJ51" s="105" t="s">
        <v>379</v>
      </c>
      <c r="AK51" s="105" t="s">
        <v>363</v>
      </c>
      <c r="AL51" s="105" t="s">
        <v>379</v>
      </c>
      <c r="AM51" s="105" t="s">
        <v>379</v>
      </c>
      <c r="AN51" s="105" t="s">
        <v>921</v>
      </c>
      <c r="AO51" s="105" t="s">
        <v>922</v>
      </c>
      <c r="AP51" s="105" t="s">
        <v>923</v>
      </c>
      <c r="AQ51" s="106">
        <v>45275</v>
      </c>
      <c r="AR51" s="107" t="s">
        <v>434</v>
      </c>
      <c r="AS51" s="108" t="s">
        <v>924</v>
      </c>
      <c r="AT51" s="109"/>
      <c r="AU51" s="110"/>
      <c r="AV51" s="111"/>
      <c r="AW51" s="109"/>
      <c r="AX51" s="107"/>
      <c r="AY51" s="108"/>
      <c r="AZ51" s="109"/>
      <c r="BA51" s="110"/>
      <c r="BB51" s="111"/>
      <c r="BC51" s="109"/>
      <c r="BD51" s="107"/>
      <c r="BE51" s="108"/>
      <c r="BF51" s="109"/>
      <c r="BG51" s="110"/>
      <c r="BH51" s="111"/>
      <c r="BI51" s="109"/>
      <c r="BJ51" s="107"/>
      <c r="BK51" s="108"/>
      <c r="BL51" s="109"/>
      <c r="BM51" s="110"/>
      <c r="BN51" s="111"/>
      <c r="BO51" s="109"/>
      <c r="BP51" s="107"/>
      <c r="BQ51" s="108"/>
      <c r="BR51" s="109"/>
      <c r="BS51" s="110"/>
      <c r="BT51" s="111"/>
      <c r="BU51" s="109"/>
      <c r="BV51" s="107"/>
      <c r="BW51" s="108"/>
      <c r="BX51" s="109"/>
      <c r="BY51" s="110"/>
      <c r="BZ51" s="112"/>
      <c r="CA51" s="2">
        <f t="shared" si="27"/>
        <v>33</v>
      </c>
      <c r="CB51" s="51" t="s">
        <v>436</v>
      </c>
      <c r="CC51" s="51" t="s">
        <v>437</v>
      </c>
      <c r="CD51" s="51" t="s">
        <v>925</v>
      </c>
      <c r="CE51" s="51" t="s">
        <v>388</v>
      </c>
      <c r="CF51" s="51" t="s">
        <v>389</v>
      </c>
      <c r="CG51" s="51" t="s">
        <v>389</v>
      </c>
      <c r="CH51" s="51" t="s">
        <v>439</v>
      </c>
      <c r="CI51" s="51" t="s">
        <v>389</v>
      </c>
      <c r="CJ51" s="51" t="s">
        <v>392</v>
      </c>
      <c r="CK51" s="51"/>
      <c r="CL51" s="51" t="s">
        <v>392</v>
      </c>
      <c r="CM51" s="51" t="s">
        <v>392</v>
      </c>
      <c r="CN51" s="51" t="s">
        <v>392</v>
      </c>
      <c r="CO51" s="51" t="s">
        <v>392</v>
      </c>
      <c r="CP51" s="51" t="s">
        <v>392</v>
      </c>
      <c r="CQ51" s="51" t="s">
        <v>392</v>
      </c>
      <c r="CR51" s="51" t="s">
        <v>926</v>
      </c>
      <c r="CS51" s="51" t="s">
        <v>392</v>
      </c>
      <c r="CT51" s="51" t="s">
        <v>392</v>
      </c>
      <c r="CU51" s="51" t="s">
        <v>392</v>
      </c>
      <c r="CV51" s="51" t="s">
        <v>392</v>
      </c>
      <c r="CW51" s="51" t="s">
        <v>392</v>
      </c>
      <c r="CX51" s="51" t="s">
        <v>392</v>
      </c>
      <c r="CZ51" s="102" t="str">
        <f t="shared" si="28"/>
        <v>Gestión de procesos</v>
      </c>
      <c r="DA51" s="152" t="str">
        <f t="shared" si="29"/>
        <v>Posibilidad de afectación reputacional por pérdida de credibilidad ante los grupos de valor y partes interesadas, debido a la aprobación de las fichas técnicas, cuestionarios o informes de las encuestas de satisfacción sin el cumplimiento de los requisitos técnicos estadísticos</v>
      </c>
      <c r="DB51" s="152"/>
      <c r="DC51" s="152"/>
      <c r="DD51" s="152"/>
      <c r="DE51" s="152"/>
      <c r="DF51" s="152"/>
      <c r="DG51" s="152"/>
      <c r="DH51" s="102" t="str">
        <f t="shared" si="30"/>
        <v>Moderado</v>
      </c>
      <c r="DI51" s="102" t="str">
        <f t="shared" si="31"/>
        <v>Bajo</v>
      </c>
      <c r="DK51" s="98" t="e">
        <f>SUM(LEN(#REF!)-LEN(SUBSTITUTE(#REF!,"- Preventivo","")))/LEN("- Preventivo")</f>
        <v>#REF!</v>
      </c>
      <c r="DL51" s="98" t="e">
        <f t="shared" si="32"/>
        <v>#REF!</v>
      </c>
      <c r="DM51" s="98" t="e">
        <f>SUM(LEN(#REF!)-LEN(SUBSTITUTE(#REF!,"- Detectivo","")))/LEN("- Detectivo")</f>
        <v>#REF!</v>
      </c>
      <c r="DN51" s="98" t="e">
        <f t="shared" si="33"/>
        <v>#REF!</v>
      </c>
      <c r="DO51" s="98" t="e">
        <f>SUM(LEN(#REF!)-LEN(SUBSTITUTE(#REF!,"- Correctivo","")))/LEN("- Correctivo")</f>
        <v>#REF!</v>
      </c>
      <c r="DP51" s="98" t="e">
        <f t="shared" si="34"/>
        <v>#REF!</v>
      </c>
      <c r="DQ51" s="98" t="e">
        <f t="shared" si="19"/>
        <v>#REF!</v>
      </c>
      <c r="DR51" s="98" t="e">
        <f t="shared" si="35"/>
        <v>#REF!</v>
      </c>
      <c r="DS51" s="98" t="e">
        <f>SUM(LEN(#REF!)-LEN(SUBSTITUTE(#REF!,"- Documentado","")))/LEN("- Documentado")</f>
        <v>#REF!</v>
      </c>
      <c r="DT51" s="98" t="e">
        <f>SUM(LEN(#REF!)-LEN(SUBSTITUTE(#REF!,"- Documentado","")))/LEN("- Documentado")</f>
        <v>#REF!</v>
      </c>
      <c r="DU51" s="98" t="e">
        <f t="shared" si="36"/>
        <v>#REF!</v>
      </c>
      <c r="DV51" s="98" t="e">
        <f>SUM(LEN(#REF!)-LEN(SUBSTITUTE(#REF!,"- Continua","")))/LEN("- Continua")</f>
        <v>#REF!</v>
      </c>
      <c r="DW51" s="98" t="e">
        <f>SUM(LEN(#REF!)-LEN(SUBSTITUTE(#REF!,"- Continua","")))/LEN("- Continua")</f>
        <v>#REF!</v>
      </c>
      <c r="DX51" s="98" t="e">
        <f t="shared" si="37"/>
        <v>#REF!</v>
      </c>
      <c r="DY51" s="98" t="e">
        <f>SUM(LEN(#REF!)-LEN(SUBSTITUTE(#REF!,"- Con registro","")))/LEN("- Con registro")</f>
        <v>#REF!</v>
      </c>
      <c r="DZ51" s="98" t="e">
        <f>SUM(LEN(#REF!)-LEN(SUBSTITUTE(#REF!,"- Con registro","")))/LEN("- Con registro")</f>
        <v>#REF!</v>
      </c>
      <c r="EA51" s="98" t="e">
        <f t="shared" si="38"/>
        <v>#REF!</v>
      </c>
      <c r="EB51" s="101" t="e">
        <f t="shared" si="20"/>
        <v>#REF!</v>
      </c>
      <c r="EC51" s="101" t="e">
        <f t="shared" si="21"/>
        <v>#REF!</v>
      </c>
      <c r="ED51" s="129" t="e">
        <f t="shared" si="22"/>
        <v>#REF!</v>
      </c>
      <c r="EE51" s="149" t="e">
        <f t="shared" si="23"/>
        <v>#REF!</v>
      </c>
      <c r="EF51" s="149"/>
      <c r="EG51" s="149"/>
      <c r="EH51" s="149"/>
      <c r="EI51" s="149"/>
      <c r="EJ51" s="149"/>
      <c r="EK51" s="149"/>
      <c r="EL51" s="149"/>
      <c r="EM51" s="149"/>
      <c r="EN51" s="149"/>
      <c r="EP51" s="115">
        <f t="shared" si="24"/>
        <v>45275</v>
      </c>
      <c r="EQ51" s="116" t="str">
        <f t="shared" si="25"/>
        <v>13 de mayo de 2024</v>
      </c>
      <c r="ER51" s="98" t="str">
        <f t="shared" si="26"/>
        <v>Riesgos</v>
      </c>
      <c r="ES51" s="98" t="str">
        <f t="shared" si="39"/>
        <v>ID_278: Posibilidad de afectación reputacional por pérdida de credibilidad ante los grupos de valor y partes interesadas, debido a la aprobación de las fichas técnicas, cuestionarios o informes de las encuestas de satisfacción sin el cumplimiento de los requisitos técnicos estadísticos</v>
      </c>
      <c r="ET51" s="98" t="str">
        <f t="shared" si="40"/>
        <v>Ajuste en 
Establecimiento de controles
 en el Mapa de riesgos de Gestión del Conocimiento</v>
      </c>
      <c r="EU51" s="98" t="str">
        <f t="shared" si="41"/>
        <v>Solicitud de cambio realizada y aprobada por la Oficina Asesora de Planeación a través del Aplicativo DARUMA</v>
      </c>
    </row>
    <row r="52" spans="1:151" ht="399.95" customHeight="1" x14ac:dyDescent="0.2">
      <c r="A52" s="120" t="s">
        <v>927</v>
      </c>
      <c r="B52" s="105" t="s">
        <v>928</v>
      </c>
      <c r="C52" s="105" t="s">
        <v>929</v>
      </c>
      <c r="D52" s="120" t="s">
        <v>213</v>
      </c>
      <c r="E52" s="121" t="s">
        <v>676</v>
      </c>
      <c r="F52" s="105" t="s">
        <v>930</v>
      </c>
      <c r="G52" s="121">
        <v>254</v>
      </c>
      <c r="H52" s="121" t="s">
        <v>1611</v>
      </c>
      <c r="I52" s="104" t="s">
        <v>931</v>
      </c>
      <c r="J52" s="120" t="s">
        <v>36</v>
      </c>
      <c r="K52" s="121" t="s">
        <v>365</v>
      </c>
      <c r="L52" s="105" t="s">
        <v>214</v>
      </c>
      <c r="M52" s="111" t="s">
        <v>932</v>
      </c>
      <c r="N52" s="105" t="s">
        <v>933</v>
      </c>
      <c r="O52" s="105" t="s">
        <v>934</v>
      </c>
      <c r="P52" s="105" t="s">
        <v>935</v>
      </c>
      <c r="Q52" s="105" t="s">
        <v>371</v>
      </c>
      <c r="R52" s="105" t="s">
        <v>564</v>
      </c>
      <c r="S52" s="105" t="s">
        <v>373</v>
      </c>
      <c r="T52" s="105" t="s">
        <v>374</v>
      </c>
      <c r="U52" s="122" t="s">
        <v>102</v>
      </c>
      <c r="V52" s="123">
        <v>0.6</v>
      </c>
      <c r="W52" s="122" t="s">
        <v>124</v>
      </c>
      <c r="X52" s="123">
        <v>0.4</v>
      </c>
      <c r="Y52" s="66" t="s">
        <v>86</v>
      </c>
      <c r="Z52" s="105" t="s">
        <v>936</v>
      </c>
      <c r="AA52" s="122" t="s">
        <v>123</v>
      </c>
      <c r="AB52" s="127">
        <v>0.252</v>
      </c>
      <c r="AC52" s="122" t="s">
        <v>145</v>
      </c>
      <c r="AD52" s="127">
        <v>0.16875000000000001</v>
      </c>
      <c r="AE52" s="66" t="s">
        <v>376</v>
      </c>
      <c r="AF52" s="105" t="s">
        <v>937</v>
      </c>
      <c r="AG52" s="120" t="s">
        <v>378</v>
      </c>
      <c r="AH52" s="105" t="s">
        <v>379</v>
      </c>
      <c r="AI52" s="105" t="s">
        <v>379</v>
      </c>
      <c r="AJ52" s="105" t="s">
        <v>379</v>
      </c>
      <c r="AK52" s="105" t="s">
        <v>363</v>
      </c>
      <c r="AL52" s="105" t="s">
        <v>379</v>
      </c>
      <c r="AM52" s="105" t="s">
        <v>379</v>
      </c>
      <c r="AN52" s="105" t="s">
        <v>938</v>
      </c>
      <c r="AO52" s="105" t="s">
        <v>939</v>
      </c>
      <c r="AP52" s="105" t="s">
        <v>940</v>
      </c>
      <c r="AQ52" s="106">
        <v>45273</v>
      </c>
      <c r="AR52" s="107" t="s">
        <v>383</v>
      </c>
      <c r="AS52" s="108" t="s">
        <v>941</v>
      </c>
      <c r="AT52" s="109"/>
      <c r="AU52" s="110"/>
      <c r="AV52" s="111"/>
      <c r="AW52" s="109"/>
      <c r="AX52" s="107"/>
      <c r="AY52" s="108"/>
      <c r="AZ52" s="109"/>
      <c r="BA52" s="110"/>
      <c r="BB52" s="111"/>
      <c r="BC52" s="109"/>
      <c r="BD52" s="107"/>
      <c r="BE52" s="108"/>
      <c r="BF52" s="109"/>
      <c r="BG52" s="110"/>
      <c r="BH52" s="111"/>
      <c r="BI52" s="109"/>
      <c r="BJ52" s="107"/>
      <c r="BK52" s="108"/>
      <c r="BL52" s="109"/>
      <c r="BM52" s="110"/>
      <c r="BN52" s="111"/>
      <c r="BO52" s="109"/>
      <c r="BP52" s="107"/>
      <c r="BQ52" s="108"/>
      <c r="BR52" s="109"/>
      <c r="BS52" s="110"/>
      <c r="BT52" s="111"/>
      <c r="BU52" s="109"/>
      <c r="BV52" s="107"/>
      <c r="BW52" s="108"/>
      <c r="BX52" s="109"/>
      <c r="BY52" s="110"/>
      <c r="BZ52" s="112"/>
      <c r="CA52" s="2">
        <f t="shared" si="27"/>
        <v>33</v>
      </c>
      <c r="CB52" s="51" t="s">
        <v>942</v>
      </c>
      <c r="CC52" s="51" t="s">
        <v>943</v>
      </c>
      <c r="CD52" s="51" t="s">
        <v>944</v>
      </c>
      <c r="CE52" s="51" t="s">
        <v>392</v>
      </c>
      <c r="CF52" s="51" t="s">
        <v>389</v>
      </c>
      <c r="CG52" s="51" t="s">
        <v>389</v>
      </c>
      <c r="CH52" s="51" t="s">
        <v>390</v>
      </c>
      <c r="CI52" s="51" t="s">
        <v>389</v>
      </c>
      <c r="CJ52" s="51" t="s">
        <v>392</v>
      </c>
      <c r="CK52" s="51"/>
      <c r="CL52" s="51" t="s">
        <v>392</v>
      </c>
      <c r="CM52" s="51" t="s">
        <v>392</v>
      </c>
      <c r="CN52" s="51" t="s">
        <v>392</v>
      </c>
      <c r="CO52" s="51" t="s">
        <v>392</v>
      </c>
      <c r="CP52" s="51" t="s">
        <v>392</v>
      </c>
      <c r="CQ52" s="51" t="s">
        <v>392</v>
      </c>
      <c r="CR52" s="51" t="s">
        <v>945</v>
      </c>
      <c r="CS52" s="51" t="s">
        <v>392</v>
      </c>
      <c r="CT52" s="51" t="s">
        <v>392</v>
      </c>
      <c r="CU52" s="51" t="s">
        <v>392</v>
      </c>
      <c r="CV52" s="51" t="s">
        <v>392</v>
      </c>
      <c r="CW52" s="51" t="s">
        <v>392</v>
      </c>
      <c r="CX52" s="51" t="s">
        <v>392</v>
      </c>
      <c r="CZ52" s="102" t="str">
        <f t="shared" si="28"/>
        <v>Gestión de procesos</v>
      </c>
      <c r="DA52" s="152" t="str">
        <f t="shared" si="29"/>
        <v>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v>
      </c>
      <c r="DB52" s="152"/>
      <c r="DC52" s="152"/>
      <c r="DD52" s="152"/>
      <c r="DE52" s="152"/>
      <c r="DF52" s="152"/>
      <c r="DG52" s="152"/>
      <c r="DH52" s="102" t="str">
        <f t="shared" si="30"/>
        <v>Moderado</v>
      </c>
      <c r="DI52" s="102" t="str">
        <f t="shared" si="31"/>
        <v>Bajo</v>
      </c>
      <c r="DK52" s="98" t="e">
        <f>SUM(LEN(#REF!)-LEN(SUBSTITUTE(#REF!,"- Preventivo","")))/LEN("- Preventivo")</f>
        <v>#REF!</v>
      </c>
      <c r="DL52" s="98" t="e">
        <f t="shared" si="32"/>
        <v>#REF!</v>
      </c>
      <c r="DM52" s="98" t="e">
        <f>SUM(LEN(#REF!)-LEN(SUBSTITUTE(#REF!,"- Detectivo","")))/LEN("- Detectivo")</f>
        <v>#REF!</v>
      </c>
      <c r="DN52" s="98" t="e">
        <f t="shared" si="33"/>
        <v>#REF!</v>
      </c>
      <c r="DO52" s="98" t="e">
        <f>SUM(LEN(#REF!)-LEN(SUBSTITUTE(#REF!,"- Correctivo","")))/LEN("- Correctivo")</f>
        <v>#REF!</v>
      </c>
      <c r="DP52" s="98" t="e">
        <f t="shared" si="34"/>
        <v>#REF!</v>
      </c>
      <c r="DQ52" s="98" t="e">
        <f t="shared" si="19"/>
        <v>#REF!</v>
      </c>
      <c r="DR52" s="98" t="e">
        <f t="shared" si="35"/>
        <v>#REF!</v>
      </c>
      <c r="DS52" s="98" t="e">
        <f>SUM(LEN(#REF!)-LEN(SUBSTITUTE(#REF!,"- Documentado","")))/LEN("- Documentado")</f>
        <v>#REF!</v>
      </c>
      <c r="DT52" s="98" t="e">
        <f>SUM(LEN(#REF!)-LEN(SUBSTITUTE(#REF!,"- Documentado","")))/LEN("- Documentado")</f>
        <v>#REF!</v>
      </c>
      <c r="DU52" s="98" t="e">
        <f t="shared" si="36"/>
        <v>#REF!</v>
      </c>
      <c r="DV52" s="98" t="e">
        <f>SUM(LEN(#REF!)-LEN(SUBSTITUTE(#REF!,"- Continua","")))/LEN("- Continua")</f>
        <v>#REF!</v>
      </c>
      <c r="DW52" s="98" t="e">
        <f>SUM(LEN(#REF!)-LEN(SUBSTITUTE(#REF!,"- Continua","")))/LEN("- Continua")</f>
        <v>#REF!</v>
      </c>
      <c r="DX52" s="98" t="e">
        <f t="shared" si="37"/>
        <v>#REF!</v>
      </c>
      <c r="DY52" s="98" t="e">
        <f>SUM(LEN(#REF!)-LEN(SUBSTITUTE(#REF!,"- Con registro","")))/LEN("- Con registro")</f>
        <v>#REF!</v>
      </c>
      <c r="DZ52" s="98" t="e">
        <f>SUM(LEN(#REF!)-LEN(SUBSTITUTE(#REF!,"- Con registro","")))/LEN("- Con registro")</f>
        <v>#REF!</v>
      </c>
      <c r="EA52" s="98" t="e">
        <f t="shared" si="38"/>
        <v>#REF!</v>
      </c>
      <c r="EB52" s="101" t="e">
        <f t="shared" si="20"/>
        <v>#REF!</v>
      </c>
      <c r="EC52" s="101" t="e">
        <f t="shared" si="21"/>
        <v>#REF!</v>
      </c>
      <c r="ED52" s="129" t="e">
        <f t="shared" si="22"/>
        <v>#REF!</v>
      </c>
      <c r="EE52" s="149" t="e">
        <f t="shared" si="23"/>
        <v>#REF!</v>
      </c>
      <c r="EF52" s="149"/>
      <c r="EG52" s="149"/>
      <c r="EH52" s="149"/>
      <c r="EI52" s="149"/>
      <c r="EJ52" s="149"/>
      <c r="EK52" s="149"/>
      <c r="EL52" s="149"/>
      <c r="EM52" s="149"/>
      <c r="EN52" s="149"/>
      <c r="EP52" s="115">
        <f t="shared" si="24"/>
        <v>45273</v>
      </c>
      <c r="EQ52" s="116" t="str">
        <f t="shared" si="25"/>
        <v>13 de mayo de 2024</v>
      </c>
      <c r="ER52" s="98" t="str">
        <f t="shared" si="26"/>
        <v>Riesgos</v>
      </c>
      <c r="ES52" s="98" t="str">
        <f t="shared" si="39"/>
        <v>ID_254: Posibilidad de afectación reputacional por queja o reclamo por parte de miembros del Gabinete Distrital, Jefes de Oficina de Control Interno y servidores de la Secretaría General de la Alcaldía Mayor de Bogotá, D.C., debido a errores (fallas o deficiencias) en la expedición de los actos administrativos para el trámite de las comisiones y situaciones administrativas del Gabinete Distrital, Jefes de Oficina de Control Interno y servidores de la Secretaría General de la Alcaldía Mayor de Bogotá, D.C.</v>
      </c>
      <c r="ET52" s="98" t="str">
        <f t="shared" si="40"/>
        <v>Ajuste en 
Análisis antes de controles
Establecimiento de controles
 en el Mapa de riesgos de Gestión del Talento Humano</v>
      </c>
      <c r="EU52" s="98" t="str">
        <f t="shared" si="41"/>
        <v>Solicitud de cambio realizada y aprobada por la Dirección de Talento Humano a través del Aplicativo DARUMA</v>
      </c>
    </row>
    <row r="53" spans="1:151" ht="399.95" customHeight="1" x14ac:dyDescent="0.2">
      <c r="A53" s="120" t="s">
        <v>927</v>
      </c>
      <c r="B53" s="105" t="s">
        <v>928</v>
      </c>
      <c r="C53" s="105" t="s">
        <v>929</v>
      </c>
      <c r="D53" s="120" t="s">
        <v>213</v>
      </c>
      <c r="E53" s="121" t="s">
        <v>676</v>
      </c>
      <c r="F53" s="105" t="s">
        <v>946</v>
      </c>
      <c r="G53" s="121">
        <v>255</v>
      </c>
      <c r="H53" s="121" t="s">
        <v>1610</v>
      </c>
      <c r="I53" s="104" t="s">
        <v>947</v>
      </c>
      <c r="J53" s="120" t="s">
        <v>36</v>
      </c>
      <c r="K53" s="121" t="s">
        <v>365</v>
      </c>
      <c r="L53" s="105" t="s">
        <v>214</v>
      </c>
      <c r="M53" s="111" t="s">
        <v>932</v>
      </c>
      <c r="N53" s="105" t="s">
        <v>933</v>
      </c>
      <c r="O53" s="105" t="s">
        <v>948</v>
      </c>
      <c r="P53" s="105" t="s">
        <v>935</v>
      </c>
      <c r="Q53" s="105" t="s">
        <v>371</v>
      </c>
      <c r="R53" s="105" t="s">
        <v>564</v>
      </c>
      <c r="S53" s="105" t="s">
        <v>373</v>
      </c>
      <c r="T53" s="105" t="s">
        <v>374</v>
      </c>
      <c r="U53" s="122" t="s">
        <v>102</v>
      </c>
      <c r="V53" s="123">
        <v>0.6</v>
      </c>
      <c r="W53" s="122" t="s">
        <v>124</v>
      </c>
      <c r="X53" s="123">
        <v>0.4</v>
      </c>
      <c r="Y53" s="66" t="s">
        <v>86</v>
      </c>
      <c r="Z53" s="105" t="s">
        <v>949</v>
      </c>
      <c r="AA53" s="122" t="s">
        <v>144</v>
      </c>
      <c r="AB53" s="127">
        <v>0.1512</v>
      </c>
      <c r="AC53" s="122" t="s">
        <v>145</v>
      </c>
      <c r="AD53" s="127">
        <v>0.16875000000000001</v>
      </c>
      <c r="AE53" s="66" t="s">
        <v>376</v>
      </c>
      <c r="AF53" s="105" t="s">
        <v>937</v>
      </c>
      <c r="AG53" s="120" t="s">
        <v>378</v>
      </c>
      <c r="AH53" s="105" t="s">
        <v>379</v>
      </c>
      <c r="AI53" s="105" t="s">
        <v>379</v>
      </c>
      <c r="AJ53" s="105" t="s">
        <v>379</v>
      </c>
      <c r="AK53" s="105" t="s">
        <v>363</v>
      </c>
      <c r="AL53" s="105" t="s">
        <v>379</v>
      </c>
      <c r="AM53" s="105" t="s">
        <v>379</v>
      </c>
      <c r="AN53" s="105" t="s">
        <v>950</v>
      </c>
      <c r="AO53" s="105" t="s">
        <v>951</v>
      </c>
      <c r="AP53" s="105" t="s">
        <v>952</v>
      </c>
      <c r="AQ53" s="106">
        <v>45273</v>
      </c>
      <c r="AR53" s="107" t="s">
        <v>953</v>
      </c>
      <c r="AS53" s="108" t="s">
        <v>954</v>
      </c>
      <c r="AT53" s="109"/>
      <c r="AU53" s="110"/>
      <c r="AV53" s="111"/>
      <c r="AW53" s="109"/>
      <c r="AX53" s="107"/>
      <c r="AY53" s="108"/>
      <c r="AZ53" s="109"/>
      <c r="BA53" s="110"/>
      <c r="BB53" s="111"/>
      <c r="BC53" s="109"/>
      <c r="BD53" s="107"/>
      <c r="BE53" s="108"/>
      <c r="BF53" s="109"/>
      <c r="BG53" s="110"/>
      <c r="BH53" s="111"/>
      <c r="BI53" s="109"/>
      <c r="BJ53" s="107"/>
      <c r="BK53" s="108"/>
      <c r="BL53" s="109"/>
      <c r="BM53" s="110"/>
      <c r="BN53" s="111"/>
      <c r="BO53" s="109"/>
      <c r="BP53" s="107"/>
      <c r="BQ53" s="108"/>
      <c r="BR53" s="109"/>
      <c r="BS53" s="110"/>
      <c r="BT53" s="111"/>
      <c r="BU53" s="109"/>
      <c r="BV53" s="107"/>
      <c r="BW53" s="108"/>
      <c r="BX53" s="109"/>
      <c r="BY53" s="110"/>
      <c r="BZ53" s="112"/>
      <c r="CA53" s="2">
        <f t="shared" si="27"/>
        <v>33</v>
      </c>
      <c r="CB53" s="51" t="s">
        <v>942</v>
      </c>
      <c r="CC53" s="51" t="s">
        <v>943</v>
      </c>
      <c r="CD53" s="51" t="s">
        <v>944</v>
      </c>
      <c r="CE53" s="51" t="s">
        <v>392</v>
      </c>
      <c r="CF53" s="51" t="s">
        <v>389</v>
      </c>
      <c r="CG53" s="51" t="s">
        <v>389</v>
      </c>
      <c r="CH53" s="51" t="s">
        <v>390</v>
      </c>
      <c r="CI53" s="51" t="s">
        <v>389</v>
      </c>
      <c r="CJ53" s="51" t="s">
        <v>392</v>
      </c>
      <c r="CK53" s="51"/>
      <c r="CL53" s="51" t="s">
        <v>392</v>
      </c>
      <c r="CM53" s="51" t="s">
        <v>392</v>
      </c>
      <c r="CN53" s="51" t="s">
        <v>392</v>
      </c>
      <c r="CO53" s="51" t="s">
        <v>392</v>
      </c>
      <c r="CP53" s="51" t="s">
        <v>392</v>
      </c>
      <c r="CQ53" s="51" t="s">
        <v>392</v>
      </c>
      <c r="CR53" s="51" t="s">
        <v>955</v>
      </c>
      <c r="CS53" s="51" t="s">
        <v>392</v>
      </c>
      <c r="CT53" s="51" t="s">
        <v>392</v>
      </c>
      <c r="CU53" s="51" t="s">
        <v>392</v>
      </c>
      <c r="CV53" s="51" t="s">
        <v>392</v>
      </c>
      <c r="CW53" s="51" t="s">
        <v>392</v>
      </c>
      <c r="CX53" s="51" t="s">
        <v>392</v>
      </c>
      <c r="CZ53" s="102" t="str">
        <f t="shared" si="28"/>
        <v>Gestión de procesos</v>
      </c>
      <c r="DA53" s="152" t="str">
        <f t="shared" si="29"/>
        <v>Posibilidad de afectación económica (o presupuestal) por un fallo judicial a favor del(la) ex servidor(a) público(a), debido a errores (fallas o deficiencias) en la expedición de los actos administrativos de desvinculación de servidores(as) públicos(as) de la Secretaría General de la Alcaldía Mayor de Bogotá, D.C.</v>
      </c>
      <c r="DB53" s="152"/>
      <c r="DC53" s="152"/>
      <c r="DD53" s="152"/>
      <c r="DE53" s="152"/>
      <c r="DF53" s="152"/>
      <c r="DG53" s="152"/>
      <c r="DH53" s="102" t="str">
        <f t="shared" si="30"/>
        <v>Moderado</v>
      </c>
      <c r="DI53" s="102" t="str">
        <f t="shared" si="31"/>
        <v>Bajo</v>
      </c>
      <c r="DK53" s="98" t="e">
        <f>SUM(LEN(#REF!)-LEN(SUBSTITUTE(#REF!,"- Preventivo","")))/LEN("- Preventivo")</f>
        <v>#REF!</v>
      </c>
      <c r="DL53" s="98" t="e">
        <f t="shared" si="32"/>
        <v>#REF!</v>
      </c>
      <c r="DM53" s="98" t="e">
        <f>SUM(LEN(#REF!)-LEN(SUBSTITUTE(#REF!,"- Detectivo","")))/LEN("- Detectivo")</f>
        <v>#REF!</v>
      </c>
      <c r="DN53" s="98" t="e">
        <f t="shared" si="33"/>
        <v>#REF!</v>
      </c>
      <c r="DO53" s="98" t="e">
        <f>SUM(LEN(#REF!)-LEN(SUBSTITUTE(#REF!,"- Correctivo","")))/LEN("- Correctivo")</f>
        <v>#REF!</v>
      </c>
      <c r="DP53" s="98" t="e">
        <f t="shared" si="34"/>
        <v>#REF!</v>
      </c>
      <c r="DQ53" s="98" t="e">
        <f t="shared" si="19"/>
        <v>#REF!</v>
      </c>
      <c r="DR53" s="98" t="e">
        <f t="shared" si="35"/>
        <v>#REF!</v>
      </c>
      <c r="DS53" s="98" t="e">
        <f>SUM(LEN(#REF!)-LEN(SUBSTITUTE(#REF!,"- Documentado","")))/LEN("- Documentado")</f>
        <v>#REF!</v>
      </c>
      <c r="DT53" s="98" t="e">
        <f>SUM(LEN(#REF!)-LEN(SUBSTITUTE(#REF!,"- Documentado","")))/LEN("- Documentado")</f>
        <v>#REF!</v>
      </c>
      <c r="DU53" s="98" t="e">
        <f t="shared" si="36"/>
        <v>#REF!</v>
      </c>
      <c r="DV53" s="98" t="e">
        <f>SUM(LEN(#REF!)-LEN(SUBSTITUTE(#REF!,"- Continua","")))/LEN("- Continua")</f>
        <v>#REF!</v>
      </c>
      <c r="DW53" s="98" t="e">
        <f>SUM(LEN(#REF!)-LEN(SUBSTITUTE(#REF!,"- Continua","")))/LEN("- Continua")</f>
        <v>#REF!</v>
      </c>
      <c r="DX53" s="98" t="e">
        <f t="shared" si="37"/>
        <v>#REF!</v>
      </c>
      <c r="DY53" s="98" t="e">
        <f>SUM(LEN(#REF!)-LEN(SUBSTITUTE(#REF!,"- Con registro","")))/LEN("- Con registro")</f>
        <v>#REF!</v>
      </c>
      <c r="DZ53" s="98" t="e">
        <f>SUM(LEN(#REF!)-LEN(SUBSTITUTE(#REF!,"- Con registro","")))/LEN("- Con registro")</f>
        <v>#REF!</v>
      </c>
      <c r="EA53" s="98" t="e">
        <f t="shared" si="38"/>
        <v>#REF!</v>
      </c>
      <c r="EB53" s="101" t="e">
        <f t="shared" si="20"/>
        <v>#REF!</v>
      </c>
      <c r="EC53" s="101" t="e">
        <f t="shared" si="21"/>
        <v>#REF!</v>
      </c>
      <c r="ED53" s="129" t="e">
        <f t="shared" si="22"/>
        <v>#REF!</v>
      </c>
      <c r="EE53" s="149" t="e">
        <f t="shared" si="23"/>
        <v>#REF!</v>
      </c>
      <c r="EF53" s="149"/>
      <c r="EG53" s="149"/>
      <c r="EH53" s="149"/>
      <c r="EI53" s="149"/>
      <c r="EJ53" s="149"/>
      <c r="EK53" s="149"/>
      <c r="EL53" s="149"/>
      <c r="EM53" s="149"/>
      <c r="EN53" s="149"/>
      <c r="EP53" s="115">
        <f t="shared" si="24"/>
        <v>45273</v>
      </c>
      <c r="EQ53" s="116" t="str">
        <f t="shared" si="25"/>
        <v>13 de mayo de 2024</v>
      </c>
      <c r="ER53" s="98" t="str">
        <f t="shared" si="26"/>
        <v>Riesgos</v>
      </c>
      <c r="ES53" s="98" t="str">
        <f t="shared" si="39"/>
        <v>ID_255: Posibilidad de afectación económica (o presupuestal) por un fallo judicial a favor del(la) ex servidor(a) público(a), debido a errores (fallas o deficiencias) en la expedición de los actos administrativos de desvinculación de servidores(as) públicos(as) de la Secretaría General de la Alcaldía Mayor de Bogotá, D.C.</v>
      </c>
      <c r="ET53" s="98" t="str">
        <f t="shared" si="40"/>
        <v>Ajuste en 
Análisis antes de controles
Establecimiento de controles
Tratamiento del riesgo en el Mapa de riesgos de Gestión del Talento Humano</v>
      </c>
      <c r="EU53" s="98" t="str">
        <f t="shared" si="41"/>
        <v>Solicitud de cambio realizada y aprobada por la Dirección de Talento Humano a través del Aplicativo DARUMA</v>
      </c>
    </row>
    <row r="54" spans="1:151" ht="399.95" customHeight="1" x14ac:dyDescent="0.2">
      <c r="A54" s="120" t="s">
        <v>927</v>
      </c>
      <c r="B54" s="105" t="s">
        <v>928</v>
      </c>
      <c r="C54" s="105" t="s">
        <v>929</v>
      </c>
      <c r="D54" s="120" t="s">
        <v>213</v>
      </c>
      <c r="E54" s="121" t="s">
        <v>676</v>
      </c>
      <c r="F54" s="105" t="s">
        <v>956</v>
      </c>
      <c r="G54" s="121">
        <v>257</v>
      </c>
      <c r="H54" s="121" t="s">
        <v>1612</v>
      </c>
      <c r="I54" s="104" t="s">
        <v>957</v>
      </c>
      <c r="J54" s="120" t="s">
        <v>36</v>
      </c>
      <c r="K54" s="121" t="s">
        <v>365</v>
      </c>
      <c r="L54" s="105" t="s">
        <v>214</v>
      </c>
      <c r="M54" s="111" t="s">
        <v>958</v>
      </c>
      <c r="N54" s="105" t="s">
        <v>959</v>
      </c>
      <c r="O54" s="105" t="s">
        <v>960</v>
      </c>
      <c r="P54" s="105" t="s">
        <v>935</v>
      </c>
      <c r="Q54" s="105" t="s">
        <v>371</v>
      </c>
      <c r="R54" s="105" t="s">
        <v>564</v>
      </c>
      <c r="S54" s="105" t="s">
        <v>373</v>
      </c>
      <c r="T54" s="105" t="s">
        <v>374</v>
      </c>
      <c r="U54" s="122" t="s">
        <v>102</v>
      </c>
      <c r="V54" s="123">
        <v>0.6</v>
      </c>
      <c r="W54" s="122" t="s">
        <v>124</v>
      </c>
      <c r="X54" s="123">
        <v>0.4</v>
      </c>
      <c r="Y54" s="66" t="s">
        <v>86</v>
      </c>
      <c r="Z54" s="105" t="s">
        <v>961</v>
      </c>
      <c r="AA54" s="122" t="s">
        <v>144</v>
      </c>
      <c r="AB54" s="127">
        <v>4.7048843519999998E-3</v>
      </c>
      <c r="AC54" s="122" t="s">
        <v>124</v>
      </c>
      <c r="AD54" s="127">
        <v>0.22500000000000003</v>
      </c>
      <c r="AE54" s="66" t="s">
        <v>376</v>
      </c>
      <c r="AF54" s="105" t="s">
        <v>937</v>
      </c>
      <c r="AG54" s="120" t="s">
        <v>378</v>
      </c>
      <c r="AH54" s="105" t="s">
        <v>379</v>
      </c>
      <c r="AI54" s="105" t="s">
        <v>379</v>
      </c>
      <c r="AJ54" s="105" t="s">
        <v>379</v>
      </c>
      <c r="AK54" s="105" t="s">
        <v>363</v>
      </c>
      <c r="AL54" s="105" t="s">
        <v>379</v>
      </c>
      <c r="AM54" s="105" t="s">
        <v>379</v>
      </c>
      <c r="AN54" s="105" t="s">
        <v>962</v>
      </c>
      <c r="AO54" s="105" t="s">
        <v>963</v>
      </c>
      <c r="AP54" s="105" t="s">
        <v>964</v>
      </c>
      <c r="AQ54" s="106">
        <v>45273</v>
      </c>
      <c r="AR54" s="107" t="s">
        <v>965</v>
      </c>
      <c r="AS54" s="108" t="s">
        <v>966</v>
      </c>
      <c r="AT54" s="109"/>
      <c r="AU54" s="110"/>
      <c r="AV54" s="111"/>
      <c r="AW54" s="109"/>
      <c r="AX54" s="107"/>
      <c r="AY54" s="108"/>
      <c r="AZ54" s="109"/>
      <c r="BA54" s="110"/>
      <c r="BB54" s="111"/>
      <c r="BC54" s="109"/>
      <c r="BD54" s="107"/>
      <c r="BE54" s="108"/>
      <c r="BF54" s="109"/>
      <c r="BG54" s="110"/>
      <c r="BH54" s="111"/>
      <c r="BI54" s="109"/>
      <c r="BJ54" s="107"/>
      <c r="BK54" s="108"/>
      <c r="BL54" s="109"/>
      <c r="BM54" s="110"/>
      <c r="BN54" s="111"/>
      <c r="BO54" s="109"/>
      <c r="BP54" s="107"/>
      <c r="BQ54" s="108"/>
      <c r="BR54" s="109"/>
      <c r="BS54" s="110"/>
      <c r="BT54" s="111"/>
      <c r="BU54" s="109"/>
      <c r="BV54" s="107"/>
      <c r="BW54" s="108"/>
      <c r="BX54" s="109"/>
      <c r="BY54" s="110"/>
      <c r="BZ54" s="112"/>
      <c r="CA54" s="2">
        <f t="shared" si="27"/>
        <v>33</v>
      </c>
      <c r="CB54" s="51" t="s">
        <v>942</v>
      </c>
      <c r="CC54" s="51" t="s">
        <v>943</v>
      </c>
      <c r="CD54" s="51" t="s">
        <v>944</v>
      </c>
      <c r="CE54" s="51" t="s">
        <v>392</v>
      </c>
      <c r="CF54" s="51" t="s">
        <v>389</v>
      </c>
      <c r="CG54" s="51" t="s">
        <v>389</v>
      </c>
      <c r="CH54" s="51" t="s">
        <v>390</v>
      </c>
      <c r="CI54" s="51" t="s">
        <v>389</v>
      </c>
      <c r="CJ54" s="51" t="s">
        <v>392</v>
      </c>
      <c r="CK54" s="51"/>
      <c r="CL54" s="51" t="s">
        <v>392</v>
      </c>
      <c r="CM54" s="51" t="s">
        <v>392</v>
      </c>
      <c r="CN54" s="51" t="s">
        <v>392</v>
      </c>
      <c r="CO54" s="51" t="s">
        <v>392</v>
      </c>
      <c r="CP54" s="51" t="s">
        <v>392</v>
      </c>
      <c r="CQ54" s="51" t="s">
        <v>392</v>
      </c>
      <c r="CR54" s="51" t="s">
        <v>955</v>
      </c>
      <c r="CS54" s="51" t="s">
        <v>392</v>
      </c>
      <c r="CT54" s="51" t="s">
        <v>392</v>
      </c>
      <c r="CU54" s="51" t="s">
        <v>392</v>
      </c>
      <c r="CV54" s="51" t="s">
        <v>392</v>
      </c>
      <c r="CW54" s="51" t="s">
        <v>392</v>
      </c>
      <c r="CX54" s="51" t="s">
        <v>392</v>
      </c>
      <c r="CZ54" s="102" t="str">
        <f t="shared" si="28"/>
        <v>Gestión de procesos</v>
      </c>
      <c r="DA54" s="152" t="str">
        <f t="shared" si="29"/>
        <v>Posibilidad de afectación reputacional por quejas interpuestas por los/as servidores/as públicos/as de la entidad, debido a incumplimiento parcial de compromisos  en la ejecución de las actividades establecidas en el Plan Estratégico de Talento Humano</v>
      </c>
      <c r="DB54" s="152"/>
      <c r="DC54" s="152"/>
      <c r="DD54" s="152"/>
      <c r="DE54" s="152"/>
      <c r="DF54" s="152"/>
      <c r="DG54" s="152"/>
      <c r="DH54" s="102" t="str">
        <f t="shared" si="30"/>
        <v>Moderado</v>
      </c>
      <c r="DI54" s="102" t="str">
        <f t="shared" si="31"/>
        <v>Bajo</v>
      </c>
      <c r="DK54" s="98" t="e">
        <f>SUM(LEN(#REF!)-LEN(SUBSTITUTE(#REF!,"- Preventivo","")))/LEN("- Preventivo")</f>
        <v>#REF!</v>
      </c>
      <c r="DL54" s="98" t="e">
        <f t="shared" si="32"/>
        <v>#REF!</v>
      </c>
      <c r="DM54" s="98" t="e">
        <f>SUM(LEN(#REF!)-LEN(SUBSTITUTE(#REF!,"- Detectivo","")))/LEN("- Detectivo")</f>
        <v>#REF!</v>
      </c>
      <c r="DN54" s="98" t="e">
        <f t="shared" si="33"/>
        <v>#REF!</v>
      </c>
      <c r="DO54" s="98" t="e">
        <f>SUM(LEN(#REF!)-LEN(SUBSTITUTE(#REF!,"- Correctivo","")))/LEN("- Correctivo")</f>
        <v>#REF!</v>
      </c>
      <c r="DP54" s="98" t="e">
        <f t="shared" si="34"/>
        <v>#REF!</v>
      </c>
      <c r="DQ54" s="98" t="e">
        <f t="shared" si="19"/>
        <v>#REF!</v>
      </c>
      <c r="DR54" s="98" t="e">
        <f t="shared" si="35"/>
        <v>#REF!</v>
      </c>
      <c r="DS54" s="98" t="e">
        <f>SUM(LEN(#REF!)-LEN(SUBSTITUTE(#REF!,"- Documentado","")))/LEN("- Documentado")</f>
        <v>#REF!</v>
      </c>
      <c r="DT54" s="98" t="e">
        <f>SUM(LEN(#REF!)-LEN(SUBSTITUTE(#REF!,"- Documentado","")))/LEN("- Documentado")</f>
        <v>#REF!</v>
      </c>
      <c r="DU54" s="98" t="e">
        <f t="shared" si="36"/>
        <v>#REF!</v>
      </c>
      <c r="DV54" s="98" t="e">
        <f>SUM(LEN(#REF!)-LEN(SUBSTITUTE(#REF!,"- Continua","")))/LEN("- Continua")</f>
        <v>#REF!</v>
      </c>
      <c r="DW54" s="98" t="e">
        <f>SUM(LEN(#REF!)-LEN(SUBSTITUTE(#REF!,"- Continua","")))/LEN("- Continua")</f>
        <v>#REF!</v>
      </c>
      <c r="DX54" s="98" t="e">
        <f t="shared" si="37"/>
        <v>#REF!</v>
      </c>
      <c r="DY54" s="98" t="e">
        <f>SUM(LEN(#REF!)-LEN(SUBSTITUTE(#REF!,"- Con registro","")))/LEN("- Con registro")</f>
        <v>#REF!</v>
      </c>
      <c r="DZ54" s="98" t="e">
        <f>SUM(LEN(#REF!)-LEN(SUBSTITUTE(#REF!,"- Con registro","")))/LEN("- Con registro")</f>
        <v>#REF!</v>
      </c>
      <c r="EA54" s="98" t="e">
        <f t="shared" si="38"/>
        <v>#REF!</v>
      </c>
      <c r="EB54" s="101" t="e">
        <f t="shared" si="20"/>
        <v>#REF!</v>
      </c>
      <c r="EC54" s="101" t="e">
        <f t="shared" si="21"/>
        <v>#REF!</v>
      </c>
      <c r="ED54" s="129" t="e">
        <f t="shared" si="22"/>
        <v>#REF!</v>
      </c>
      <c r="EE54" s="149" t="e">
        <f t="shared" si="23"/>
        <v>#REF!</v>
      </c>
      <c r="EF54" s="149"/>
      <c r="EG54" s="149"/>
      <c r="EH54" s="149"/>
      <c r="EI54" s="149"/>
      <c r="EJ54" s="149"/>
      <c r="EK54" s="149"/>
      <c r="EL54" s="149"/>
      <c r="EM54" s="149"/>
      <c r="EN54" s="149"/>
      <c r="EP54" s="115">
        <f t="shared" si="24"/>
        <v>45273</v>
      </c>
      <c r="EQ54" s="116" t="str">
        <f t="shared" si="25"/>
        <v>13 de mayo de 2024</v>
      </c>
      <c r="ER54" s="98" t="str">
        <f t="shared" si="26"/>
        <v>Riesgos</v>
      </c>
      <c r="ES54" s="98" t="str">
        <f t="shared" si="39"/>
        <v>ID_257: Posibilidad de afectación reputacional por quejas interpuestas por los/as servidores/as públicos/as de la entidad, debido a incumplimiento parcial de compromisos  en la ejecución de las actividades establecidas en el Plan Estratégico de Talento Humano</v>
      </c>
      <c r="ET54" s="98" t="str">
        <f t="shared" si="40"/>
        <v>Ajuste en 
Análisis antes de controles
Establecimiento de controles
Evaluación de controles
 en el Mapa de riesgos de Gestión del Talento Humano</v>
      </c>
      <c r="EU54" s="98" t="str">
        <f t="shared" si="41"/>
        <v>Solicitud de cambio realizada y aprobada por la Dirección de Talento Humano a través del Aplicativo DARUMA</v>
      </c>
    </row>
    <row r="55" spans="1:151" ht="399.95" customHeight="1" x14ac:dyDescent="0.2">
      <c r="A55" s="120" t="s">
        <v>927</v>
      </c>
      <c r="B55" s="105" t="s">
        <v>928</v>
      </c>
      <c r="C55" s="105" t="s">
        <v>929</v>
      </c>
      <c r="D55" s="120" t="s">
        <v>213</v>
      </c>
      <c r="E55" s="121" t="s">
        <v>676</v>
      </c>
      <c r="F55" s="105" t="s">
        <v>967</v>
      </c>
      <c r="G55" s="121">
        <v>208</v>
      </c>
      <c r="H55" s="121" t="s">
        <v>1700</v>
      </c>
      <c r="I55" s="104" t="s">
        <v>968</v>
      </c>
      <c r="J55" s="120" t="s">
        <v>64</v>
      </c>
      <c r="K55" s="121" t="s">
        <v>516</v>
      </c>
      <c r="L55" s="105" t="s">
        <v>214</v>
      </c>
      <c r="M55" s="111" t="s">
        <v>969</v>
      </c>
      <c r="N55" s="105" t="s">
        <v>970</v>
      </c>
      <c r="O55" s="105" t="s">
        <v>971</v>
      </c>
      <c r="P55" s="105" t="s">
        <v>935</v>
      </c>
      <c r="Q55" s="105" t="s">
        <v>371</v>
      </c>
      <c r="R55" s="105" t="s">
        <v>564</v>
      </c>
      <c r="S55" s="105" t="s">
        <v>373</v>
      </c>
      <c r="T55" s="105" t="s">
        <v>374</v>
      </c>
      <c r="U55" s="122" t="s">
        <v>144</v>
      </c>
      <c r="V55" s="123">
        <v>0.2</v>
      </c>
      <c r="W55" s="122" t="s">
        <v>79</v>
      </c>
      <c r="X55" s="123">
        <v>0.8</v>
      </c>
      <c r="Y55" s="66" t="s">
        <v>409</v>
      </c>
      <c r="Z55" s="105" t="s">
        <v>972</v>
      </c>
      <c r="AA55" s="122" t="s">
        <v>144</v>
      </c>
      <c r="AB55" s="127">
        <v>3.0239999999999996E-2</v>
      </c>
      <c r="AC55" s="122" t="s">
        <v>79</v>
      </c>
      <c r="AD55" s="127">
        <v>0.8</v>
      </c>
      <c r="AE55" s="66" t="s">
        <v>409</v>
      </c>
      <c r="AF55" s="105" t="s">
        <v>973</v>
      </c>
      <c r="AG55" s="120" t="s">
        <v>412</v>
      </c>
      <c r="AH55" s="124" t="s">
        <v>1547</v>
      </c>
      <c r="AI55" s="124" t="s">
        <v>1548</v>
      </c>
      <c r="AJ55" s="131" t="s">
        <v>1551</v>
      </c>
      <c r="AK55" s="131" t="s">
        <v>1550</v>
      </c>
      <c r="AL55" s="134" t="s">
        <v>1549</v>
      </c>
      <c r="AM55" s="134" t="s">
        <v>1555</v>
      </c>
      <c r="AN55" s="105" t="s">
        <v>974</v>
      </c>
      <c r="AO55" s="105" t="s">
        <v>975</v>
      </c>
      <c r="AP55" s="105" t="s">
        <v>976</v>
      </c>
      <c r="AQ55" s="106">
        <v>45273</v>
      </c>
      <c r="AR55" s="107" t="s">
        <v>415</v>
      </c>
      <c r="AS55" s="108" t="s">
        <v>977</v>
      </c>
      <c r="AT55" s="109"/>
      <c r="AU55" s="110"/>
      <c r="AV55" s="111"/>
      <c r="AW55" s="109"/>
      <c r="AX55" s="107"/>
      <c r="AY55" s="108"/>
      <c r="AZ55" s="109"/>
      <c r="BA55" s="110"/>
      <c r="BB55" s="111"/>
      <c r="BC55" s="109"/>
      <c r="BD55" s="107"/>
      <c r="BE55" s="108"/>
      <c r="BF55" s="109"/>
      <c r="BG55" s="110"/>
      <c r="BH55" s="111"/>
      <c r="BI55" s="109"/>
      <c r="BJ55" s="107"/>
      <c r="BK55" s="108"/>
      <c r="BL55" s="109"/>
      <c r="BM55" s="110"/>
      <c r="BN55" s="111"/>
      <c r="BO55" s="109"/>
      <c r="BP55" s="107"/>
      <c r="BQ55" s="108"/>
      <c r="BR55" s="109"/>
      <c r="BS55" s="110"/>
      <c r="BT55" s="111"/>
      <c r="BU55" s="109"/>
      <c r="BV55" s="110"/>
      <c r="BW55" s="111"/>
      <c r="BX55" s="109"/>
      <c r="BY55" s="110"/>
      <c r="BZ55" s="112"/>
      <c r="CA55" s="2">
        <f t="shared" si="27"/>
        <v>33</v>
      </c>
      <c r="CB55" s="51" t="s">
        <v>942</v>
      </c>
      <c r="CC55" s="51" t="s">
        <v>943</v>
      </c>
      <c r="CD55" s="51" t="s">
        <v>944</v>
      </c>
      <c r="CE55" s="51" t="s">
        <v>392</v>
      </c>
      <c r="CF55" s="51" t="s">
        <v>389</v>
      </c>
      <c r="CG55" s="51" t="s">
        <v>389</v>
      </c>
      <c r="CH55" s="51" t="s">
        <v>390</v>
      </c>
      <c r="CI55" s="51" t="s">
        <v>389</v>
      </c>
      <c r="CJ55" s="51" t="s">
        <v>392</v>
      </c>
      <c r="CK55" s="51"/>
      <c r="CL55" s="51" t="s">
        <v>392</v>
      </c>
      <c r="CM55" s="51" t="s">
        <v>417</v>
      </c>
      <c r="CN55" s="51" t="s">
        <v>392</v>
      </c>
      <c r="CO55" s="51" t="s">
        <v>392</v>
      </c>
      <c r="CP55" s="51" t="s">
        <v>392</v>
      </c>
      <c r="CQ55" s="51" t="s">
        <v>392</v>
      </c>
      <c r="CR55" s="51" t="s">
        <v>978</v>
      </c>
      <c r="CS55" s="51" t="s">
        <v>392</v>
      </c>
      <c r="CT55" s="51"/>
      <c r="CU55" s="51"/>
      <c r="CV55" s="51"/>
      <c r="CW55" s="51"/>
      <c r="CX55" s="51" t="s">
        <v>392</v>
      </c>
      <c r="CZ55" s="102" t="str">
        <f t="shared" si="28"/>
        <v>Corrupción</v>
      </c>
      <c r="DA55" s="152" t="str">
        <f t="shared" si="29"/>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v>
      </c>
      <c r="DB55" s="152"/>
      <c r="DC55" s="152"/>
      <c r="DD55" s="152"/>
      <c r="DE55" s="152"/>
      <c r="DF55" s="152"/>
      <c r="DG55" s="152"/>
      <c r="DH55" s="102" t="str">
        <f t="shared" si="30"/>
        <v>Alto</v>
      </c>
      <c r="DI55" s="102" t="str">
        <f t="shared" si="31"/>
        <v>Alto</v>
      </c>
      <c r="DK55" s="98" t="e">
        <f>SUM(LEN(#REF!)-LEN(SUBSTITUTE(#REF!,"- Preventivo","")))/LEN("- Preventivo")</f>
        <v>#REF!</v>
      </c>
      <c r="DL55" s="98" t="e">
        <f t="shared" si="32"/>
        <v>#REF!</v>
      </c>
      <c r="DM55" s="98" t="e">
        <f>SUM(LEN(#REF!)-LEN(SUBSTITUTE(#REF!,"- Detectivo","")))/LEN("- Detectivo")</f>
        <v>#REF!</v>
      </c>
      <c r="DN55" s="98" t="e">
        <f t="shared" si="33"/>
        <v>#REF!</v>
      </c>
      <c r="DO55" s="98" t="e">
        <f>SUM(LEN(#REF!)-LEN(SUBSTITUTE(#REF!,"- Correctivo","")))/LEN("- Correctivo")</f>
        <v>#REF!</v>
      </c>
      <c r="DP55" s="98" t="e">
        <f t="shared" si="34"/>
        <v>#REF!</v>
      </c>
      <c r="DQ55" s="98" t="e">
        <f t="shared" si="19"/>
        <v>#REF!</v>
      </c>
      <c r="DR55" s="98" t="e">
        <f t="shared" si="35"/>
        <v>#REF!</v>
      </c>
      <c r="DS55" s="98" t="e">
        <f>SUM(LEN(#REF!)-LEN(SUBSTITUTE(#REF!,"- Documentado","")))/LEN("- Documentado")</f>
        <v>#REF!</v>
      </c>
      <c r="DT55" s="98" t="e">
        <f>SUM(LEN(#REF!)-LEN(SUBSTITUTE(#REF!,"- Documentado","")))/LEN("- Documentado")</f>
        <v>#REF!</v>
      </c>
      <c r="DU55" s="98" t="e">
        <f t="shared" si="36"/>
        <v>#REF!</v>
      </c>
      <c r="DV55" s="98" t="e">
        <f>SUM(LEN(#REF!)-LEN(SUBSTITUTE(#REF!,"- Continua","")))/LEN("- Continua")</f>
        <v>#REF!</v>
      </c>
      <c r="DW55" s="98" t="e">
        <f>SUM(LEN(#REF!)-LEN(SUBSTITUTE(#REF!,"- Continua","")))/LEN("- Continua")</f>
        <v>#REF!</v>
      </c>
      <c r="DX55" s="98" t="e">
        <f t="shared" si="37"/>
        <v>#REF!</v>
      </c>
      <c r="DY55" s="98" t="e">
        <f>SUM(LEN(#REF!)-LEN(SUBSTITUTE(#REF!,"- Con registro","")))/LEN("- Con registro")</f>
        <v>#REF!</v>
      </c>
      <c r="DZ55" s="98" t="e">
        <f>SUM(LEN(#REF!)-LEN(SUBSTITUTE(#REF!,"- Con registro","")))/LEN("- Con registro")</f>
        <v>#REF!</v>
      </c>
      <c r="EA55" s="98" t="e">
        <f t="shared" si="38"/>
        <v>#REF!</v>
      </c>
      <c r="EB55" s="101" t="e">
        <f t="shared" si="20"/>
        <v>#REF!</v>
      </c>
      <c r="EC55" s="101" t="e">
        <f t="shared" si="21"/>
        <v>#REF!</v>
      </c>
      <c r="ED55" s="129" t="e">
        <f t="shared" si="22"/>
        <v>#REF!</v>
      </c>
      <c r="EE55" s="149" t="e">
        <f t="shared" si="23"/>
        <v>#REF!</v>
      </c>
      <c r="EF55" s="149"/>
      <c r="EG55" s="149"/>
      <c r="EH55" s="149"/>
      <c r="EI55" s="149"/>
      <c r="EJ55" s="149"/>
      <c r="EK55" s="149"/>
      <c r="EL55" s="149"/>
      <c r="EM55" s="149"/>
      <c r="EN55" s="149"/>
      <c r="EP55" s="115">
        <f t="shared" si="24"/>
        <v>45273</v>
      </c>
      <c r="EQ55" s="116" t="str">
        <f t="shared" si="25"/>
        <v>13 de mayo de 2024</v>
      </c>
      <c r="ER55" s="98" t="str">
        <f t="shared" si="26"/>
        <v>Riesgos</v>
      </c>
      <c r="ES55" s="98" t="str">
        <f t="shared" si="39"/>
        <v>ID_208: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v>
      </c>
      <c r="ET55" s="98" t="str">
        <f t="shared" si="40"/>
        <v>Ajuste en 
Establecimiento de controles
Tratamiento del riesgo en el Mapa de riesgos de Gestión del Talento Humano</v>
      </c>
      <c r="EU55" s="98" t="str">
        <f t="shared" si="41"/>
        <v>Solicitud de cambio realizada y aprobada por la Dirección de Talento Humano a través del Aplicativo DARUMA</v>
      </c>
    </row>
    <row r="56" spans="1:151" ht="399.95" customHeight="1" x14ac:dyDescent="0.2">
      <c r="A56" s="120" t="s">
        <v>927</v>
      </c>
      <c r="B56" s="105" t="s">
        <v>928</v>
      </c>
      <c r="C56" s="105" t="s">
        <v>929</v>
      </c>
      <c r="D56" s="120" t="s">
        <v>213</v>
      </c>
      <c r="E56" s="121" t="s">
        <v>676</v>
      </c>
      <c r="F56" s="105" t="s">
        <v>979</v>
      </c>
      <c r="G56" s="121">
        <v>209</v>
      </c>
      <c r="H56" s="121" t="s">
        <v>1701</v>
      </c>
      <c r="I56" s="104" t="s">
        <v>980</v>
      </c>
      <c r="J56" s="120" t="s">
        <v>64</v>
      </c>
      <c r="K56" s="121" t="s">
        <v>516</v>
      </c>
      <c r="L56" s="105" t="s">
        <v>214</v>
      </c>
      <c r="M56" s="111" t="s">
        <v>981</v>
      </c>
      <c r="N56" s="105" t="s">
        <v>970</v>
      </c>
      <c r="O56" s="105" t="s">
        <v>982</v>
      </c>
      <c r="P56" s="105" t="s">
        <v>935</v>
      </c>
      <c r="Q56" s="105" t="s">
        <v>371</v>
      </c>
      <c r="R56" s="105" t="s">
        <v>564</v>
      </c>
      <c r="S56" s="105" t="s">
        <v>373</v>
      </c>
      <c r="T56" s="105" t="s">
        <v>374</v>
      </c>
      <c r="U56" s="122" t="s">
        <v>144</v>
      </c>
      <c r="V56" s="123">
        <v>0.2</v>
      </c>
      <c r="W56" s="122" t="s">
        <v>79</v>
      </c>
      <c r="X56" s="123">
        <v>0.8</v>
      </c>
      <c r="Y56" s="66" t="s">
        <v>409</v>
      </c>
      <c r="Z56" s="105" t="s">
        <v>972</v>
      </c>
      <c r="AA56" s="122" t="s">
        <v>144</v>
      </c>
      <c r="AB56" s="127">
        <v>1.8143999999999997E-2</v>
      </c>
      <c r="AC56" s="122" t="s">
        <v>79</v>
      </c>
      <c r="AD56" s="127">
        <v>0.8</v>
      </c>
      <c r="AE56" s="66" t="s">
        <v>409</v>
      </c>
      <c r="AF56" s="105" t="s">
        <v>973</v>
      </c>
      <c r="AG56" s="120" t="s">
        <v>412</v>
      </c>
      <c r="AH56" s="124" t="s">
        <v>983</v>
      </c>
      <c r="AI56" s="124" t="s">
        <v>984</v>
      </c>
      <c r="AJ56" s="131" t="s">
        <v>1552</v>
      </c>
      <c r="AK56" s="131" t="s">
        <v>1553</v>
      </c>
      <c r="AL56" s="128" t="s">
        <v>985</v>
      </c>
      <c r="AM56" s="124" t="s">
        <v>527</v>
      </c>
      <c r="AN56" s="105" t="s">
        <v>986</v>
      </c>
      <c r="AO56" s="105" t="s">
        <v>987</v>
      </c>
      <c r="AP56" s="105" t="s">
        <v>988</v>
      </c>
      <c r="AQ56" s="106">
        <v>45273</v>
      </c>
      <c r="AR56" s="107" t="s">
        <v>415</v>
      </c>
      <c r="AS56" s="108" t="s">
        <v>989</v>
      </c>
      <c r="AT56" s="109"/>
      <c r="AU56" s="110"/>
      <c r="AV56" s="111"/>
      <c r="AW56" s="109"/>
      <c r="AX56" s="107"/>
      <c r="AY56" s="108"/>
      <c r="AZ56" s="109"/>
      <c r="BA56" s="110"/>
      <c r="BB56" s="111"/>
      <c r="BC56" s="109"/>
      <c r="BD56" s="107"/>
      <c r="BE56" s="108"/>
      <c r="BF56" s="109"/>
      <c r="BG56" s="110"/>
      <c r="BH56" s="111"/>
      <c r="BI56" s="109"/>
      <c r="BJ56" s="107"/>
      <c r="BK56" s="108"/>
      <c r="BL56" s="109"/>
      <c r="BM56" s="110"/>
      <c r="BN56" s="111"/>
      <c r="BO56" s="109"/>
      <c r="BP56" s="107"/>
      <c r="BQ56" s="108"/>
      <c r="BR56" s="109"/>
      <c r="BS56" s="110"/>
      <c r="BT56" s="111"/>
      <c r="BU56" s="109"/>
      <c r="BV56" s="107"/>
      <c r="BW56" s="108"/>
      <c r="BX56" s="109"/>
      <c r="BY56" s="110"/>
      <c r="BZ56" s="112"/>
      <c r="CA56" s="2">
        <f t="shared" si="27"/>
        <v>33</v>
      </c>
      <c r="CB56" s="51" t="s">
        <v>942</v>
      </c>
      <c r="CC56" s="51" t="s">
        <v>943</v>
      </c>
      <c r="CD56" s="51" t="s">
        <v>944</v>
      </c>
      <c r="CE56" s="51" t="s">
        <v>392</v>
      </c>
      <c r="CF56" s="51" t="s">
        <v>389</v>
      </c>
      <c r="CG56" s="51" t="s">
        <v>389</v>
      </c>
      <c r="CH56" s="51" t="s">
        <v>390</v>
      </c>
      <c r="CI56" s="51" t="s">
        <v>389</v>
      </c>
      <c r="CJ56" s="51" t="s">
        <v>392</v>
      </c>
      <c r="CK56" s="51"/>
      <c r="CL56" s="51" t="s">
        <v>392</v>
      </c>
      <c r="CM56" s="51" t="s">
        <v>417</v>
      </c>
      <c r="CN56" s="51" t="s">
        <v>392</v>
      </c>
      <c r="CO56" s="51" t="s">
        <v>392</v>
      </c>
      <c r="CP56" s="51" t="s">
        <v>392</v>
      </c>
      <c r="CQ56" s="51" t="s">
        <v>392</v>
      </c>
      <c r="CR56" s="51" t="s">
        <v>990</v>
      </c>
      <c r="CS56" s="51" t="s">
        <v>392</v>
      </c>
      <c r="CT56" s="51"/>
      <c r="CU56" s="51"/>
      <c r="CV56" s="51"/>
      <c r="CW56" s="51"/>
      <c r="CX56" s="51" t="s">
        <v>392</v>
      </c>
      <c r="CZ56" s="102" t="str">
        <f t="shared" si="28"/>
        <v>Corrupción</v>
      </c>
      <c r="DA56" s="152" t="str">
        <f t="shared" si="29"/>
        <v xml:space="preserve">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v>
      </c>
      <c r="DB56" s="152"/>
      <c r="DC56" s="152"/>
      <c r="DD56" s="152"/>
      <c r="DE56" s="152"/>
      <c r="DF56" s="152"/>
      <c r="DG56" s="152"/>
      <c r="DH56" s="102" t="str">
        <f t="shared" si="30"/>
        <v>Alto</v>
      </c>
      <c r="DI56" s="102" t="str">
        <f t="shared" si="31"/>
        <v>Alto</v>
      </c>
      <c r="DK56" s="98" t="e">
        <f>SUM(LEN(#REF!)-LEN(SUBSTITUTE(#REF!,"- Preventivo","")))/LEN("- Preventivo")</f>
        <v>#REF!</v>
      </c>
      <c r="DL56" s="98" t="e">
        <f t="shared" si="32"/>
        <v>#REF!</v>
      </c>
      <c r="DM56" s="98" t="e">
        <f>SUM(LEN(#REF!)-LEN(SUBSTITUTE(#REF!,"- Detectivo","")))/LEN("- Detectivo")</f>
        <v>#REF!</v>
      </c>
      <c r="DN56" s="98" t="e">
        <f t="shared" si="33"/>
        <v>#REF!</v>
      </c>
      <c r="DO56" s="98" t="e">
        <f>SUM(LEN(#REF!)-LEN(SUBSTITUTE(#REF!,"- Correctivo","")))/LEN("- Correctivo")</f>
        <v>#REF!</v>
      </c>
      <c r="DP56" s="98" t="e">
        <f t="shared" si="34"/>
        <v>#REF!</v>
      </c>
      <c r="DQ56" s="98" t="e">
        <f t="shared" si="19"/>
        <v>#REF!</v>
      </c>
      <c r="DR56" s="98" t="e">
        <f t="shared" si="35"/>
        <v>#REF!</v>
      </c>
      <c r="DS56" s="98" t="e">
        <f>SUM(LEN(#REF!)-LEN(SUBSTITUTE(#REF!,"- Documentado","")))/LEN("- Documentado")</f>
        <v>#REF!</v>
      </c>
      <c r="DT56" s="98" t="e">
        <f>SUM(LEN(#REF!)-LEN(SUBSTITUTE(#REF!,"- Documentado","")))/LEN("- Documentado")</f>
        <v>#REF!</v>
      </c>
      <c r="DU56" s="98" t="e">
        <f t="shared" si="36"/>
        <v>#REF!</v>
      </c>
      <c r="DV56" s="98" t="e">
        <f>SUM(LEN(#REF!)-LEN(SUBSTITUTE(#REF!,"- Continua","")))/LEN("- Continua")</f>
        <v>#REF!</v>
      </c>
      <c r="DW56" s="98" t="e">
        <f>SUM(LEN(#REF!)-LEN(SUBSTITUTE(#REF!,"- Continua","")))/LEN("- Continua")</f>
        <v>#REF!</v>
      </c>
      <c r="DX56" s="98" t="e">
        <f t="shared" si="37"/>
        <v>#REF!</v>
      </c>
      <c r="DY56" s="98" t="e">
        <f>SUM(LEN(#REF!)-LEN(SUBSTITUTE(#REF!,"- Con registro","")))/LEN("- Con registro")</f>
        <v>#REF!</v>
      </c>
      <c r="DZ56" s="98" t="e">
        <f>SUM(LEN(#REF!)-LEN(SUBSTITUTE(#REF!,"- Con registro","")))/LEN("- Con registro")</f>
        <v>#REF!</v>
      </c>
      <c r="EA56" s="98" t="e">
        <f t="shared" si="38"/>
        <v>#REF!</v>
      </c>
      <c r="EB56" s="101" t="e">
        <f t="shared" si="20"/>
        <v>#REF!</v>
      </c>
      <c r="EC56" s="101" t="e">
        <f t="shared" si="21"/>
        <v>#REF!</v>
      </c>
      <c r="ED56" s="129" t="e">
        <f t="shared" si="22"/>
        <v>#REF!</v>
      </c>
      <c r="EE56" s="149" t="e">
        <f t="shared" si="23"/>
        <v>#REF!</v>
      </c>
      <c r="EF56" s="149"/>
      <c r="EG56" s="149"/>
      <c r="EH56" s="149"/>
      <c r="EI56" s="149"/>
      <c r="EJ56" s="149"/>
      <c r="EK56" s="149"/>
      <c r="EL56" s="149"/>
      <c r="EM56" s="149"/>
      <c r="EN56" s="149"/>
      <c r="EP56" s="115">
        <f t="shared" si="24"/>
        <v>45273</v>
      </c>
      <c r="EQ56" s="116" t="str">
        <f t="shared" si="25"/>
        <v>13 de mayo de 2024</v>
      </c>
      <c r="ER56" s="98" t="str">
        <f t="shared" si="26"/>
        <v>Riesgos</v>
      </c>
      <c r="ES56" s="98" t="str">
        <f t="shared" si="39"/>
        <v xml:space="preserve">ID_209: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v>
      </c>
      <c r="ET56" s="98" t="str">
        <f t="shared" si="40"/>
        <v>Ajuste en 
Establecimiento de controles
Tratamiento del riesgo en el Mapa de riesgos de Gestión del Talento Humano</v>
      </c>
      <c r="EU56" s="98" t="str">
        <f t="shared" si="41"/>
        <v>Solicitud de cambio realizada y aprobada por la Dirección de Talento Humano a través del Aplicativo DARUMA</v>
      </c>
    </row>
    <row r="57" spans="1:151" ht="399.95" customHeight="1" x14ac:dyDescent="0.2">
      <c r="A57" s="120" t="s">
        <v>927</v>
      </c>
      <c r="B57" s="105" t="s">
        <v>928</v>
      </c>
      <c r="C57" s="105" t="s">
        <v>929</v>
      </c>
      <c r="D57" s="120" t="s">
        <v>213</v>
      </c>
      <c r="E57" s="121" t="s">
        <v>676</v>
      </c>
      <c r="F57" s="105" t="s">
        <v>991</v>
      </c>
      <c r="G57" s="121">
        <v>264</v>
      </c>
      <c r="H57" s="121" t="s">
        <v>1613</v>
      </c>
      <c r="I57" s="104" t="s">
        <v>992</v>
      </c>
      <c r="J57" s="120" t="s">
        <v>36</v>
      </c>
      <c r="K57" s="121" t="s">
        <v>365</v>
      </c>
      <c r="L57" s="105" t="s">
        <v>214</v>
      </c>
      <c r="M57" s="111" t="s">
        <v>993</v>
      </c>
      <c r="N57" s="105" t="s">
        <v>994</v>
      </c>
      <c r="O57" s="105" t="s">
        <v>995</v>
      </c>
      <c r="P57" s="105" t="s">
        <v>370</v>
      </c>
      <c r="Q57" s="105" t="s">
        <v>371</v>
      </c>
      <c r="R57" s="105" t="s">
        <v>564</v>
      </c>
      <c r="S57" s="105" t="s">
        <v>373</v>
      </c>
      <c r="T57" s="105" t="s">
        <v>374</v>
      </c>
      <c r="U57" s="122" t="s">
        <v>123</v>
      </c>
      <c r="V57" s="123">
        <v>0.4</v>
      </c>
      <c r="W57" s="122" t="s">
        <v>124</v>
      </c>
      <c r="X57" s="123">
        <v>0.4</v>
      </c>
      <c r="Y57" s="66" t="s">
        <v>86</v>
      </c>
      <c r="Z57" s="105" t="s">
        <v>996</v>
      </c>
      <c r="AA57" s="122" t="s">
        <v>144</v>
      </c>
      <c r="AB57" s="127">
        <v>4.2335999999999999E-2</v>
      </c>
      <c r="AC57" s="122" t="s">
        <v>124</v>
      </c>
      <c r="AD57" s="127">
        <v>0.22500000000000003</v>
      </c>
      <c r="AE57" s="66" t="s">
        <v>376</v>
      </c>
      <c r="AF57" s="105" t="s">
        <v>937</v>
      </c>
      <c r="AG57" s="120" t="s">
        <v>378</v>
      </c>
      <c r="AH57" s="105" t="s">
        <v>379</v>
      </c>
      <c r="AI57" s="105" t="s">
        <v>379</v>
      </c>
      <c r="AJ57" s="105" t="s">
        <v>379</v>
      </c>
      <c r="AK57" s="105" t="s">
        <v>363</v>
      </c>
      <c r="AL57" s="105" t="s">
        <v>379</v>
      </c>
      <c r="AM57" s="105" t="s">
        <v>379</v>
      </c>
      <c r="AN57" s="105" t="s">
        <v>997</v>
      </c>
      <c r="AO57" s="105" t="s">
        <v>998</v>
      </c>
      <c r="AP57" s="105" t="s">
        <v>999</v>
      </c>
      <c r="AQ57" s="106">
        <v>45273</v>
      </c>
      <c r="AR57" s="107" t="s">
        <v>625</v>
      </c>
      <c r="AS57" s="108" t="s">
        <v>1000</v>
      </c>
      <c r="AT57" s="109"/>
      <c r="AU57" s="110"/>
      <c r="AV57" s="111"/>
      <c r="AW57" s="109"/>
      <c r="AX57" s="107"/>
      <c r="AY57" s="108"/>
      <c r="AZ57" s="109"/>
      <c r="BA57" s="110"/>
      <c r="BB57" s="111"/>
      <c r="BC57" s="109"/>
      <c r="BD57" s="107"/>
      <c r="BE57" s="108"/>
      <c r="BF57" s="109"/>
      <c r="BG57" s="110"/>
      <c r="BH57" s="111"/>
      <c r="BI57" s="109"/>
      <c r="BJ57" s="107"/>
      <c r="BK57" s="108"/>
      <c r="BL57" s="109"/>
      <c r="BM57" s="110"/>
      <c r="BN57" s="111"/>
      <c r="BO57" s="109"/>
      <c r="BP57" s="107"/>
      <c r="BQ57" s="108"/>
      <c r="BR57" s="109"/>
      <c r="BS57" s="110"/>
      <c r="BT57" s="111"/>
      <c r="BU57" s="109"/>
      <c r="BV57" s="107"/>
      <c r="BW57" s="108"/>
      <c r="BX57" s="109"/>
      <c r="BY57" s="110"/>
      <c r="BZ57" s="112"/>
      <c r="CA57" s="2">
        <f t="shared" si="27"/>
        <v>33</v>
      </c>
      <c r="CB57" s="51" t="s">
        <v>942</v>
      </c>
      <c r="CC57" s="51" t="s">
        <v>943</v>
      </c>
      <c r="CD57" s="51" t="s">
        <v>944</v>
      </c>
      <c r="CE57" s="51" t="s">
        <v>392</v>
      </c>
      <c r="CF57" s="51" t="s">
        <v>389</v>
      </c>
      <c r="CG57" s="51" t="s">
        <v>389</v>
      </c>
      <c r="CH57" s="51" t="s">
        <v>390</v>
      </c>
      <c r="CI57" s="51" t="s">
        <v>389</v>
      </c>
      <c r="CJ57" s="51" t="s">
        <v>392</v>
      </c>
      <c r="CK57" s="51"/>
      <c r="CL57" s="51" t="s">
        <v>392</v>
      </c>
      <c r="CM57" s="51" t="s">
        <v>392</v>
      </c>
      <c r="CN57" s="51" t="s">
        <v>392</v>
      </c>
      <c r="CO57" s="51" t="s">
        <v>392</v>
      </c>
      <c r="CP57" s="51" t="s">
        <v>392</v>
      </c>
      <c r="CQ57" s="51" t="s">
        <v>392</v>
      </c>
      <c r="CR57" s="51" t="s">
        <v>1001</v>
      </c>
      <c r="CS57" s="51" t="s">
        <v>392</v>
      </c>
      <c r="CT57" s="51" t="s">
        <v>392</v>
      </c>
      <c r="CU57" s="51" t="s">
        <v>392</v>
      </c>
      <c r="CV57" s="51" t="s">
        <v>392</v>
      </c>
      <c r="CW57" s="51" t="s">
        <v>392</v>
      </c>
      <c r="CX57" s="51" t="s">
        <v>392</v>
      </c>
      <c r="CZ57" s="102" t="str">
        <f t="shared" si="28"/>
        <v>Gestión de procesos</v>
      </c>
      <c r="DA57" s="152" t="str">
        <f t="shared" si="29"/>
        <v>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v>
      </c>
      <c r="DB57" s="152"/>
      <c r="DC57" s="152"/>
      <c r="DD57" s="152"/>
      <c r="DE57" s="152"/>
      <c r="DF57" s="152"/>
      <c r="DG57" s="152"/>
      <c r="DH57" s="102" t="str">
        <f t="shared" si="30"/>
        <v>Moderado</v>
      </c>
      <c r="DI57" s="102" t="str">
        <f t="shared" si="31"/>
        <v>Bajo</v>
      </c>
      <c r="DK57" s="98" t="e">
        <f>SUM(LEN(#REF!)-LEN(SUBSTITUTE(#REF!,"- Preventivo","")))/LEN("- Preventivo")</f>
        <v>#REF!</v>
      </c>
      <c r="DL57" s="98" t="e">
        <f t="shared" si="32"/>
        <v>#REF!</v>
      </c>
      <c r="DM57" s="98" t="e">
        <f>SUM(LEN(#REF!)-LEN(SUBSTITUTE(#REF!,"- Detectivo","")))/LEN("- Detectivo")</f>
        <v>#REF!</v>
      </c>
      <c r="DN57" s="98" t="e">
        <f t="shared" si="33"/>
        <v>#REF!</v>
      </c>
      <c r="DO57" s="98" t="e">
        <f>SUM(LEN(#REF!)-LEN(SUBSTITUTE(#REF!,"- Correctivo","")))/LEN("- Correctivo")</f>
        <v>#REF!</v>
      </c>
      <c r="DP57" s="98" t="e">
        <f t="shared" si="34"/>
        <v>#REF!</v>
      </c>
      <c r="DQ57" s="98" t="e">
        <f t="shared" si="19"/>
        <v>#REF!</v>
      </c>
      <c r="DR57" s="98" t="e">
        <f t="shared" si="35"/>
        <v>#REF!</v>
      </c>
      <c r="DS57" s="98" t="e">
        <f>SUM(LEN(#REF!)-LEN(SUBSTITUTE(#REF!,"- Documentado","")))/LEN("- Documentado")</f>
        <v>#REF!</v>
      </c>
      <c r="DT57" s="98" t="e">
        <f>SUM(LEN(#REF!)-LEN(SUBSTITUTE(#REF!,"- Documentado","")))/LEN("- Documentado")</f>
        <v>#REF!</v>
      </c>
      <c r="DU57" s="98" t="e">
        <f t="shared" si="36"/>
        <v>#REF!</v>
      </c>
      <c r="DV57" s="98" t="e">
        <f>SUM(LEN(#REF!)-LEN(SUBSTITUTE(#REF!,"- Continua","")))/LEN("- Continua")</f>
        <v>#REF!</v>
      </c>
      <c r="DW57" s="98" t="e">
        <f>SUM(LEN(#REF!)-LEN(SUBSTITUTE(#REF!,"- Continua","")))/LEN("- Continua")</f>
        <v>#REF!</v>
      </c>
      <c r="DX57" s="98" t="e">
        <f t="shared" si="37"/>
        <v>#REF!</v>
      </c>
      <c r="DY57" s="98" t="e">
        <f>SUM(LEN(#REF!)-LEN(SUBSTITUTE(#REF!,"- Con registro","")))/LEN("- Con registro")</f>
        <v>#REF!</v>
      </c>
      <c r="DZ57" s="98" t="e">
        <f>SUM(LEN(#REF!)-LEN(SUBSTITUTE(#REF!,"- Con registro","")))/LEN("- Con registro")</f>
        <v>#REF!</v>
      </c>
      <c r="EA57" s="98" t="e">
        <f t="shared" si="38"/>
        <v>#REF!</v>
      </c>
      <c r="EB57" s="101" t="e">
        <f t="shared" si="20"/>
        <v>#REF!</v>
      </c>
      <c r="EC57" s="101" t="e">
        <f t="shared" si="21"/>
        <v>#REF!</v>
      </c>
      <c r="ED57" s="129" t="e">
        <f t="shared" si="22"/>
        <v>#REF!</v>
      </c>
      <c r="EE57" s="149" t="e">
        <f t="shared" si="23"/>
        <v>#REF!</v>
      </c>
      <c r="EF57" s="149"/>
      <c r="EG57" s="149"/>
      <c r="EH57" s="149"/>
      <c r="EI57" s="149"/>
      <c r="EJ57" s="149"/>
      <c r="EK57" s="149"/>
      <c r="EL57" s="149"/>
      <c r="EM57" s="149"/>
      <c r="EN57" s="149"/>
      <c r="EP57" s="115">
        <f t="shared" si="24"/>
        <v>45273</v>
      </c>
      <c r="EQ57" s="116" t="str">
        <f t="shared" si="25"/>
        <v>13 de mayo de 2024</v>
      </c>
      <c r="ER57" s="98" t="str">
        <f t="shared" si="26"/>
        <v>Riesgos</v>
      </c>
      <c r="ES57" s="98" t="str">
        <f t="shared" si="39"/>
        <v>ID_264: Posibilidad de afectación económica (o presupuestal) por multas y sanciones de ente(s) regulador(es) y/o fallos judiciales a favor de los(as) servidores(as), debido a incumplimiento legal en la implementación de los estándares mínimos del Sistema de Gestión de Seguridad y Salud en el Trabajo.</v>
      </c>
      <c r="ET57" s="98" t="str">
        <f t="shared" si="40"/>
        <v>Ajuste en 
Establecimiento de controles
Evaluación de controles
 en el Mapa de riesgos de Gestión del Talento Humano</v>
      </c>
      <c r="EU57" s="98" t="str">
        <f t="shared" si="41"/>
        <v>Solicitud de cambio realizada y aprobada por la Dirección de Talento Humano a través del Aplicativo DARUMA</v>
      </c>
    </row>
    <row r="58" spans="1:151" ht="399.95" customHeight="1" x14ac:dyDescent="0.2">
      <c r="A58" s="120" t="s">
        <v>927</v>
      </c>
      <c r="B58" s="105" t="s">
        <v>928</v>
      </c>
      <c r="C58" s="105" t="s">
        <v>929</v>
      </c>
      <c r="D58" s="120" t="s">
        <v>213</v>
      </c>
      <c r="E58" s="121" t="s">
        <v>676</v>
      </c>
      <c r="F58" s="105" t="s">
        <v>1002</v>
      </c>
      <c r="G58" s="121">
        <v>265</v>
      </c>
      <c r="H58" s="121" t="s">
        <v>1614</v>
      </c>
      <c r="I58" s="104" t="s">
        <v>1003</v>
      </c>
      <c r="J58" s="120" t="s">
        <v>36</v>
      </c>
      <c r="K58" s="121" t="s">
        <v>365</v>
      </c>
      <c r="L58" s="105" t="s">
        <v>214</v>
      </c>
      <c r="M58" s="111" t="s">
        <v>1004</v>
      </c>
      <c r="N58" s="124" t="s">
        <v>994</v>
      </c>
      <c r="O58" s="105" t="s">
        <v>1005</v>
      </c>
      <c r="P58" s="105" t="s">
        <v>935</v>
      </c>
      <c r="Q58" s="105" t="s">
        <v>371</v>
      </c>
      <c r="R58" s="105" t="s">
        <v>564</v>
      </c>
      <c r="S58" s="105" t="s">
        <v>373</v>
      </c>
      <c r="T58" s="105" t="s">
        <v>374</v>
      </c>
      <c r="U58" s="122" t="s">
        <v>123</v>
      </c>
      <c r="V58" s="123">
        <v>0.4</v>
      </c>
      <c r="W58" s="122" t="s">
        <v>124</v>
      </c>
      <c r="X58" s="123">
        <v>0.4</v>
      </c>
      <c r="Y58" s="66" t="s">
        <v>86</v>
      </c>
      <c r="Z58" s="105" t="s">
        <v>1006</v>
      </c>
      <c r="AA58" s="122" t="s">
        <v>144</v>
      </c>
      <c r="AB58" s="127">
        <v>0.16799999999999998</v>
      </c>
      <c r="AC58" s="122" t="s">
        <v>124</v>
      </c>
      <c r="AD58" s="127">
        <v>0.22500000000000003</v>
      </c>
      <c r="AE58" s="66" t="s">
        <v>376</v>
      </c>
      <c r="AF58" s="105" t="s">
        <v>1007</v>
      </c>
      <c r="AG58" s="120" t="s">
        <v>378</v>
      </c>
      <c r="AH58" s="105" t="s">
        <v>379</v>
      </c>
      <c r="AI58" s="105" t="s">
        <v>379</v>
      </c>
      <c r="AJ58" s="105" t="s">
        <v>379</v>
      </c>
      <c r="AK58" s="105" t="s">
        <v>363</v>
      </c>
      <c r="AL58" s="105" t="s">
        <v>379</v>
      </c>
      <c r="AM58" s="105" t="s">
        <v>379</v>
      </c>
      <c r="AN58" s="105" t="s">
        <v>1008</v>
      </c>
      <c r="AO58" s="105" t="s">
        <v>1009</v>
      </c>
      <c r="AP58" s="105" t="s">
        <v>1010</v>
      </c>
      <c r="AQ58" s="106">
        <v>45273</v>
      </c>
      <c r="AR58" s="107" t="s">
        <v>383</v>
      </c>
      <c r="AS58" s="108" t="s">
        <v>1011</v>
      </c>
      <c r="AT58" s="109"/>
      <c r="AU58" s="110"/>
      <c r="AV58" s="111"/>
      <c r="AW58" s="109"/>
      <c r="AX58" s="107"/>
      <c r="AY58" s="108"/>
      <c r="AZ58" s="109"/>
      <c r="BA58" s="110"/>
      <c r="BB58" s="111"/>
      <c r="BC58" s="109"/>
      <c r="BD58" s="107"/>
      <c r="BE58" s="108"/>
      <c r="BF58" s="109"/>
      <c r="BG58" s="110"/>
      <c r="BH58" s="111"/>
      <c r="BI58" s="109"/>
      <c r="BJ58" s="107"/>
      <c r="BK58" s="108"/>
      <c r="BL58" s="109"/>
      <c r="BM58" s="110"/>
      <c r="BN58" s="111"/>
      <c r="BO58" s="109"/>
      <c r="BP58" s="107"/>
      <c r="BQ58" s="108"/>
      <c r="BR58" s="109"/>
      <c r="BS58" s="110"/>
      <c r="BT58" s="111"/>
      <c r="BU58" s="109"/>
      <c r="BV58" s="107"/>
      <c r="BW58" s="108"/>
      <c r="BX58" s="109"/>
      <c r="BY58" s="110"/>
      <c r="BZ58" s="112"/>
      <c r="CA58" s="2">
        <f t="shared" si="27"/>
        <v>33</v>
      </c>
      <c r="CB58" s="51" t="s">
        <v>942</v>
      </c>
      <c r="CC58" s="51" t="s">
        <v>943</v>
      </c>
      <c r="CD58" s="51" t="s">
        <v>944</v>
      </c>
      <c r="CE58" s="51" t="s">
        <v>392</v>
      </c>
      <c r="CF58" s="51" t="s">
        <v>389</v>
      </c>
      <c r="CG58" s="51" t="s">
        <v>389</v>
      </c>
      <c r="CH58" s="51" t="s">
        <v>390</v>
      </c>
      <c r="CI58" s="51" t="s">
        <v>389</v>
      </c>
      <c r="CJ58" s="51" t="s">
        <v>392</v>
      </c>
      <c r="CK58" s="51"/>
      <c r="CL58" s="51" t="s">
        <v>392</v>
      </c>
      <c r="CM58" s="51" t="s">
        <v>392</v>
      </c>
      <c r="CN58" s="51" t="s">
        <v>392</v>
      </c>
      <c r="CO58" s="51" t="s">
        <v>392</v>
      </c>
      <c r="CP58" s="51" t="s">
        <v>392</v>
      </c>
      <c r="CQ58" s="51" t="s">
        <v>392</v>
      </c>
      <c r="CR58" s="51" t="s">
        <v>1012</v>
      </c>
      <c r="CS58" s="51" t="s">
        <v>392</v>
      </c>
      <c r="CT58" s="51" t="s">
        <v>392</v>
      </c>
      <c r="CU58" s="51" t="s">
        <v>392</v>
      </c>
      <c r="CV58" s="51" t="s">
        <v>392</v>
      </c>
      <c r="CW58" s="51" t="s">
        <v>392</v>
      </c>
      <c r="CX58" s="51" t="s">
        <v>392</v>
      </c>
      <c r="CZ58" s="102" t="str">
        <f t="shared" si="28"/>
        <v>Gestión de procesos</v>
      </c>
      <c r="DA58" s="152" t="str">
        <f t="shared" si="29"/>
        <v>Posibilidad de afectación reputacional por pérdida de confianza por parte de los/as trabajadores/as y las organizaciones sindicales, debido a incumplimiento parcial de compromisos durante la ejecución de la estrategia para la atención individual y colectivas de trabajo</v>
      </c>
      <c r="DB58" s="152"/>
      <c r="DC58" s="152"/>
      <c r="DD58" s="152"/>
      <c r="DE58" s="152"/>
      <c r="DF58" s="152"/>
      <c r="DG58" s="152"/>
      <c r="DH58" s="102" t="str">
        <f t="shared" si="30"/>
        <v>Moderado</v>
      </c>
      <c r="DI58" s="102" t="str">
        <f t="shared" si="31"/>
        <v>Bajo</v>
      </c>
      <c r="DK58" s="98" t="e">
        <f>SUM(LEN(#REF!)-LEN(SUBSTITUTE(#REF!,"- Preventivo","")))/LEN("- Preventivo")</f>
        <v>#REF!</v>
      </c>
      <c r="DL58" s="98" t="e">
        <f t="shared" si="32"/>
        <v>#REF!</v>
      </c>
      <c r="DM58" s="98" t="e">
        <f>SUM(LEN(#REF!)-LEN(SUBSTITUTE(#REF!,"- Detectivo","")))/LEN("- Detectivo")</f>
        <v>#REF!</v>
      </c>
      <c r="DN58" s="98" t="e">
        <f t="shared" si="33"/>
        <v>#REF!</v>
      </c>
      <c r="DO58" s="98" t="e">
        <f>SUM(LEN(#REF!)-LEN(SUBSTITUTE(#REF!,"- Correctivo","")))/LEN("- Correctivo")</f>
        <v>#REF!</v>
      </c>
      <c r="DP58" s="98" t="e">
        <f t="shared" si="34"/>
        <v>#REF!</v>
      </c>
      <c r="DQ58" s="98" t="e">
        <f t="shared" si="19"/>
        <v>#REF!</v>
      </c>
      <c r="DR58" s="98" t="e">
        <f t="shared" si="35"/>
        <v>#REF!</v>
      </c>
      <c r="DS58" s="98" t="e">
        <f>SUM(LEN(#REF!)-LEN(SUBSTITUTE(#REF!,"- Documentado","")))/LEN("- Documentado")</f>
        <v>#REF!</v>
      </c>
      <c r="DT58" s="98" t="e">
        <f>SUM(LEN(#REF!)-LEN(SUBSTITUTE(#REF!,"- Documentado","")))/LEN("- Documentado")</f>
        <v>#REF!</v>
      </c>
      <c r="DU58" s="98" t="e">
        <f t="shared" si="36"/>
        <v>#REF!</v>
      </c>
      <c r="DV58" s="98" t="e">
        <f>SUM(LEN(#REF!)-LEN(SUBSTITUTE(#REF!,"- Continua","")))/LEN("- Continua")</f>
        <v>#REF!</v>
      </c>
      <c r="DW58" s="98" t="e">
        <f>SUM(LEN(#REF!)-LEN(SUBSTITUTE(#REF!,"- Continua","")))/LEN("- Continua")</f>
        <v>#REF!</v>
      </c>
      <c r="DX58" s="98" t="e">
        <f t="shared" si="37"/>
        <v>#REF!</v>
      </c>
      <c r="DY58" s="98" t="e">
        <f>SUM(LEN(#REF!)-LEN(SUBSTITUTE(#REF!,"- Con registro","")))/LEN("- Con registro")</f>
        <v>#REF!</v>
      </c>
      <c r="DZ58" s="98" t="e">
        <f>SUM(LEN(#REF!)-LEN(SUBSTITUTE(#REF!,"- Con registro","")))/LEN("- Con registro")</f>
        <v>#REF!</v>
      </c>
      <c r="EA58" s="98" t="e">
        <f t="shared" si="38"/>
        <v>#REF!</v>
      </c>
      <c r="EB58" s="101" t="e">
        <f t="shared" si="20"/>
        <v>#REF!</v>
      </c>
      <c r="EC58" s="101" t="e">
        <f t="shared" si="21"/>
        <v>#REF!</v>
      </c>
      <c r="ED58" s="129" t="e">
        <f t="shared" si="22"/>
        <v>#REF!</v>
      </c>
      <c r="EE58" s="149" t="e">
        <f t="shared" si="23"/>
        <v>#REF!</v>
      </c>
      <c r="EF58" s="149"/>
      <c r="EG58" s="149"/>
      <c r="EH58" s="149"/>
      <c r="EI58" s="149"/>
      <c r="EJ58" s="149"/>
      <c r="EK58" s="149"/>
      <c r="EL58" s="149"/>
      <c r="EM58" s="149"/>
      <c r="EN58" s="149"/>
      <c r="EP58" s="115">
        <f t="shared" si="24"/>
        <v>45273</v>
      </c>
      <c r="EQ58" s="116" t="str">
        <f t="shared" si="25"/>
        <v>13 de mayo de 2024</v>
      </c>
      <c r="ER58" s="98" t="str">
        <f t="shared" si="26"/>
        <v>Riesgos</v>
      </c>
      <c r="ES58" s="98" t="str">
        <f t="shared" si="39"/>
        <v>ID_265: Posibilidad de afectación reputacional por pérdida de confianza por parte de los/as trabajadores/as y las organizaciones sindicales, debido a incumplimiento parcial de compromisos durante la ejecución de la estrategia para la atención individual y colectivas de trabajo</v>
      </c>
      <c r="ET58" s="98" t="str">
        <f t="shared" si="40"/>
        <v>Ajuste en 
Análisis antes de controles
Establecimiento de controles
 en el Mapa de riesgos de Gestión del Talento Humano</v>
      </c>
      <c r="EU58" s="98" t="str">
        <f t="shared" si="41"/>
        <v>Solicitud de cambio realizada y aprobada por la Dirección de Talento Humano a través del Aplicativo DARUMA</v>
      </c>
    </row>
    <row r="59" spans="1:151" ht="399.95" customHeight="1" x14ac:dyDescent="0.2">
      <c r="A59" s="120" t="s">
        <v>927</v>
      </c>
      <c r="B59" s="105" t="s">
        <v>928</v>
      </c>
      <c r="C59" s="105" t="s">
        <v>929</v>
      </c>
      <c r="D59" s="120" t="s">
        <v>213</v>
      </c>
      <c r="E59" s="121" t="s">
        <v>676</v>
      </c>
      <c r="F59" s="105" t="s">
        <v>1013</v>
      </c>
      <c r="G59" s="121">
        <v>266</v>
      </c>
      <c r="H59" s="121" t="s">
        <v>1615</v>
      </c>
      <c r="I59" s="104" t="s">
        <v>1014</v>
      </c>
      <c r="J59" s="120" t="s">
        <v>36</v>
      </c>
      <c r="K59" s="121" t="s">
        <v>365</v>
      </c>
      <c r="L59" s="105" t="s">
        <v>214</v>
      </c>
      <c r="M59" s="111" t="s">
        <v>1015</v>
      </c>
      <c r="N59" s="105" t="s">
        <v>994</v>
      </c>
      <c r="O59" s="105" t="s">
        <v>1016</v>
      </c>
      <c r="P59" s="105" t="s">
        <v>935</v>
      </c>
      <c r="Q59" s="105" t="s">
        <v>371</v>
      </c>
      <c r="R59" s="105" t="s">
        <v>564</v>
      </c>
      <c r="S59" s="105" t="s">
        <v>373</v>
      </c>
      <c r="T59" s="105" t="s">
        <v>374</v>
      </c>
      <c r="U59" s="122" t="s">
        <v>123</v>
      </c>
      <c r="V59" s="123">
        <v>0.4</v>
      </c>
      <c r="W59" s="122" t="s">
        <v>124</v>
      </c>
      <c r="X59" s="123">
        <v>0.4</v>
      </c>
      <c r="Y59" s="66" t="s">
        <v>86</v>
      </c>
      <c r="Z59" s="105" t="s">
        <v>1017</v>
      </c>
      <c r="AA59" s="122" t="s">
        <v>144</v>
      </c>
      <c r="AB59" s="127">
        <v>0.11759999999999998</v>
      </c>
      <c r="AC59" s="122" t="s">
        <v>124</v>
      </c>
      <c r="AD59" s="127">
        <v>0.22500000000000003</v>
      </c>
      <c r="AE59" s="66" t="s">
        <v>376</v>
      </c>
      <c r="AF59" s="105" t="s">
        <v>937</v>
      </c>
      <c r="AG59" s="120" t="s">
        <v>378</v>
      </c>
      <c r="AH59" s="105" t="s">
        <v>379</v>
      </c>
      <c r="AI59" s="105" t="s">
        <v>379</v>
      </c>
      <c r="AJ59" s="105" t="s">
        <v>379</v>
      </c>
      <c r="AK59" s="105" t="s">
        <v>363</v>
      </c>
      <c r="AL59" s="105" t="s">
        <v>379</v>
      </c>
      <c r="AM59" s="105" t="s">
        <v>379</v>
      </c>
      <c r="AN59" s="105" t="s">
        <v>1018</v>
      </c>
      <c r="AO59" s="105" t="s">
        <v>1019</v>
      </c>
      <c r="AP59" s="105" t="s">
        <v>1020</v>
      </c>
      <c r="AQ59" s="106">
        <v>45273</v>
      </c>
      <c r="AR59" s="107" t="s">
        <v>965</v>
      </c>
      <c r="AS59" s="108" t="s">
        <v>1021</v>
      </c>
      <c r="AT59" s="109"/>
      <c r="AU59" s="110"/>
      <c r="AV59" s="111"/>
      <c r="AW59" s="109"/>
      <c r="AX59" s="107"/>
      <c r="AY59" s="108"/>
      <c r="AZ59" s="109"/>
      <c r="BA59" s="110"/>
      <c r="BB59" s="111"/>
      <c r="BC59" s="109"/>
      <c r="BD59" s="107"/>
      <c r="BE59" s="108"/>
      <c r="BF59" s="109"/>
      <c r="BG59" s="110"/>
      <c r="BH59" s="111"/>
      <c r="BI59" s="109"/>
      <c r="BJ59" s="107"/>
      <c r="BK59" s="108"/>
      <c r="BL59" s="109"/>
      <c r="BM59" s="110"/>
      <c r="BN59" s="111"/>
      <c r="BO59" s="109"/>
      <c r="BP59" s="107"/>
      <c r="BQ59" s="108"/>
      <c r="BR59" s="109"/>
      <c r="BS59" s="110"/>
      <c r="BT59" s="111"/>
      <c r="BU59" s="109"/>
      <c r="BV59" s="107"/>
      <c r="BW59" s="108"/>
      <c r="BX59" s="109"/>
      <c r="BY59" s="110"/>
      <c r="BZ59" s="112"/>
      <c r="CA59" s="2">
        <f t="shared" si="27"/>
        <v>33</v>
      </c>
      <c r="CB59" s="51" t="s">
        <v>942</v>
      </c>
      <c r="CC59" s="51" t="s">
        <v>943</v>
      </c>
      <c r="CD59" s="51" t="s">
        <v>944</v>
      </c>
      <c r="CE59" s="51" t="s">
        <v>392</v>
      </c>
      <c r="CF59" s="51" t="s">
        <v>389</v>
      </c>
      <c r="CG59" s="51" t="s">
        <v>389</v>
      </c>
      <c r="CH59" s="51" t="s">
        <v>390</v>
      </c>
      <c r="CI59" s="51" t="s">
        <v>389</v>
      </c>
      <c r="CJ59" s="51" t="s">
        <v>392</v>
      </c>
      <c r="CK59" s="51"/>
      <c r="CL59" s="51" t="s">
        <v>392</v>
      </c>
      <c r="CM59" s="51" t="s">
        <v>392</v>
      </c>
      <c r="CN59" s="51" t="s">
        <v>392</v>
      </c>
      <c r="CO59" s="51" t="s">
        <v>392</v>
      </c>
      <c r="CP59" s="51" t="s">
        <v>392</v>
      </c>
      <c r="CQ59" s="51" t="s">
        <v>392</v>
      </c>
      <c r="CR59" s="51" t="s">
        <v>1022</v>
      </c>
      <c r="CS59" s="51" t="s">
        <v>392</v>
      </c>
      <c r="CT59" s="51" t="s">
        <v>392</v>
      </c>
      <c r="CU59" s="51" t="s">
        <v>392</v>
      </c>
      <c r="CV59" s="51" t="s">
        <v>392</v>
      </c>
      <c r="CW59" s="51" t="s">
        <v>392</v>
      </c>
      <c r="CX59" s="51" t="s">
        <v>392</v>
      </c>
      <c r="CZ59" s="102" t="str">
        <f t="shared" si="28"/>
        <v>Gestión de procesos</v>
      </c>
      <c r="DA59" s="152" t="str">
        <f t="shared" si="29"/>
        <v>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v>
      </c>
      <c r="DB59" s="152"/>
      <c r="DC59" s="152"/>
      <c r="DD59" s="152"/>
      <c r="DE59" s="152"/>
      <c r="DF59" s="152"/>
      <c r="DG59" s="152"/>
      <c r="DH59" s="102" t="str">
        <f t="shared" si="30"/>
        <v>Moderado</v>
      </c>
      <c r="DI59" s="102" t="str">
        <f t="shared" si="31"/>
        <v>Bajo</v>
      </c>
      <c r="DK59" s="98" t="e">
        <f>SUM(LEN(#REF!)-LEN(SUBSTITUTE(#REF!,"- Preventivo","")))/LEN("- Preventivo")</f>
        <v>#REF!</v>
      </c>
      <c r="DL59" s="98" t="e">
        <f t="shared" si="32"/>
        <v>#REF!</v>
      </c>
      <c r="DM59" s="98" t="e">
        <f>SUM(LEN(#REF!)-LEN(SUBSTITUTE(#REF!,"- Detectivo","")))/LEN("- Detectivo")</f>
        <v>#REF!</v>
      </c>
      <c r="DN59" s="98" t="e">
        <f t="shared" si="33"/>
        <v>#REF!</v>
      </c>
      <c r="DO59" s="98" t="e">
        <f>SUM(LEN(#REF!)-LEN(SUBSTITUTE(#REF!,"- Correctivo","")))/LEN("- Correctivo")</f>
        <v>#REF!</v>
      </c>
      <c r="DP59" s="98" t="e">
        <f t="shared" si="34"/>
        <v>#REF!</v>
      </c>
      <c r="DQ59" s="98" t="e">
        <f t="shared" si="19"/>
        <v>#REF!</v>
      </c>
      <c r="DR59" s="98" t="e">
        <f t="shared" si="35"/>
        <v>#REF!</v>
      </c>
      <c r="DS59" s="98" t="e">
        <f>SUM(LEN(#REF!)-LEN(SUBSTITUTE(#REF!,"- Documentado","")))/LEN("- Documentado")</f>
        <v>#REF!</v>
      </c>
      <c r="DT59" s="98" t="e">
        <f>SUM(LEN(#REF!)-LEN(SUBSTITUTE(#REF!,"- Documentado","")))/LEN("- Documentado")</f>
        <v>#REF!</v>
      </c>
      <c r="DU59" s="98" t="e">
        <f t="shared" si="36"/>
        <v>#REF!</v>
      </c>
      <c r="DV59" s="98" t="e">
        <f>SUM(LEN(#REF!)-LEN(SUBSTITUTE(#REF!,"- Continua","")))/LEN("- Continua")</f>
        <v>#REF!</v>
      </c>
      <c r="DW59" s="98" t="e">
        <f>SUM(LEN(#REF!)-LEN(SUBSTITUTE(#REF!,"- Continua","")))/LEN("- Continua")</f>
        <v>#REF!</v>
      </c>
      <c r="DX59" s="98" t="e">
        <f t="shared" si="37"/>
        <v>#REF!</v>
      </c>
      <c r="DY59" s="98" t="e">
        <f>SUM(LEN(#REF!)-LEN(SUBSTITUTE(#REF!,"- Con registro","")))/LEN("- Con registro")</f>
        <v>#REF!</v>
      </c>
      <c r="DZ59" s="98" t="e">
        <f>SUM(LEN(#REF!)-LEN(SUBSTITUTE(#REF!,"- Con registro","")))/LEN("- Con registro")</f>
        <v>#REF!</v>
      </c>
      <c r="EA59" s="98" t="e">
        <f t="shared" si="38"/>
        <v>#REF!</v>
      </c>
      <c r="EB59" s="101" t="e">
        <f t="shared" si="20"/>
        <v>#REF!</v>
      </c>
      <c r="EC59" s="101" t="e">
        <f t="shared" si="21"/>
        <v>#REF!</v>
      </c>
      <c r="ED59" s="129" t="e">
        <f t="shared" si="22"/>
        <v>#REF!</v>
      </c>
      <c r="EE59" s="149" t="e">
        <f t="shared" si="23"/>
        <v>#REF!</v>
      </c>
      <c r="EF59" s="149"/>
      <c r="EG59" s="149"/>
      <c r="EH59" s="149"/>
      <c r="EI59" s="149"/>
      <c r="EJ59" s="149"/>
      <c r="EK59" s="149"/>
      <c r="EL59" s="149"/>
      <c r="EM59" s="149"/>
      <c r="EN59" s="149"/>
      <c r="EP59" s="115">
        <f t="shared" si="24"/>
        <v>45273</v>
      </c>
      <c r="EQ59" s="116" t="str">
        <f t="shared" si="25"/>
        <v>13 de mayo de 2024</v>
      </c>
      <c r="ER59" s="98" t="str">
        <f t="shared" si="26"/>
        <v>Riesgos</v>
      </c>
      <c r="ES59" s="98" t="str">
        <f t="shared" si="39"/>
        <v>ID_266: Posibilidad de afectación reputacional por quejas interpuestas por los directivos líderes de las dependencias que cuentan con servidores/as en calidad de teletrabajadores/as y/o por los/as teletrabajadores/as, debido a incumplimiento parcial de compromisos en la implementación, comunicación y seguimiento del teletrabajo en la Secretaría General de la Alcaldía Mayor de Bogotá, D.C.</v>
      </c>
      <c r="ET59" s="98" t="str">
        <f t="shared" si="40"/>
        <v>Ajuste en 
Análisis antes de controles
Establecimiento de controles
Evaluación de controles
 en el Mapa de riesgos de Gestión del Talento Humano</v>
      </c>
      <c r="EU59" s="98" t="str">
        <f t="shared" si="41"/>
        <v>Solicitud de cambio realizada y aprobada por la Dirección de Talento Humano a través del Aplicativo DARUMA</v>
      </c>
    </row>
    <row r="60" spans="1:151" ht="399.95" customHeight="1" x14ac:dyDescent="0.2">
      <c r="A60" s="120" t="s">
        <v>927</v>
      </c>
      <c r="B60" s="105" t="s">
        <v>928</v>
      </c>
      <c r="C60" s="105" t="s">
        <v>929</v>
      </c>
      <c r="D60" s="120" t="s">
        <v>213</v>
      </c>
      <c r="E60" s="121" t="s">
        <v>676</v>
      </c>
      <c r="F60" s="105" t="s">
        <v>991</v>
      </c>
      <c r="G60" s="121">
        <v>210</v>
      </c>
      <c r="H60" s="121" t="s">
        <v>1702</v>
      </c>
      <c r="I60" s="104" t="s">
        <v>1023</v>
      </c>
      <c r="J60" s="120" t="s">
        <v>64</v>
      </c>
      <c r="K60" s="121" t="s">
        <v>516</v>
      </c>
      <c r="L60" s="105" t="s">
        <v>214</v>
      </c>
      <c r="M60" s="111" t="s">
        <v>1024</v>
      </c>
      <c r="N60" s="105" t="s">
        <v>970</v>
      </c>
      <c r="O60" s="105" t="s">
        <v>1025</v>
      </c>
      <c r="P60" s="105" t="s">
        <v>370</v>
      </c>
      <c r="Q60" s="105" t="s">
        <v>371</v>
      </c>
      <c r="R60" s="105" t="s">
        <v>564</v>
      </c>
      <c r="S60" s="105" t="s">
        <v>373</v>
      </c>
      <c r="T60" s="105" t="s">
        <v>374</v>
      </c>
      <c r="U60" s="122" t="s">
        <v>144</v>
      </c>
      <c r="V60" s="123">
        <v>0.2</v>
      </c>
      <c r="W60" s="122" t="s">
        <v>79</v>
      </c>
      <c r="X60" s="123">
        <v>0.8</v>
      </c>
      <c r="Y60" s="66" t="s">
        <v>409</v>
      </c>
      <c r="Z60" s="105" t="s">
        <v>410</v>
      </c>
      <c r="AA60" s="122" t="s">
        <v>144</v>
      </c>
      <c r="AB60" s="127">
        <v>5.8799999999999991E-2</v>
      </c>
      <c r="AC60" s="122" t="s">
        <v>79</v>
      </c>
      <c r="AD60" s="127">
        <v>0.8</v>
      </c>
      <c r="AE60" s="66" t="s">
        <v>409</v>
      </c>
      <c r="AF60" s="105" t="s">
        <v>973</v>
      </c>
      <c r="AG60" s="120" t="s">
        <v>412</v>
      </c>
      <c r="AH60" s="124" t="s">
        <v>1026</v>
      </c>
      <c r="AI60" s="124" t="s">
        <v>1027</v>
      </c>
      <c r="AJ60" s="131" t="s">
        <v>1552</v>
      </c>
      <c r="AK60" s="131" t="s">
        <v>1554</v>
      </c>
      <c r="AL60" s="124" t="s">
        <v>985</v>
      </c>
      <c r="AM60" s="124" t="s">
        <v>527</v>
      </c>
      <c r="AN60" s="105" t="s">
        <v>1028</v>
      </c>
      <c r="AO60" s="105" t="s">
        <v>1029</v>
      </c>
      <c r="AP60" s="105" t="s">
        <v>1030</v>
      </c>
      <c r="AQ60" s="106">
        <v>45273</v>
      </c>
      <c r="AR60" s="107" t="s">
        <v>415</v>
      </c>
      <c r="AS60" s="108" t="s">
        <v>989</v>
      </c>
      <c r="AT60" s="109"/>
      <c r="AU60" s="110"/>
      <c r="AV60" s="111"/>
      <c r="AW60" s="109"/>
      <c r="AX60" s="107"/>
      <c r="AY60" s="108"/>
      <c r="AZ60" s="109"/>
      <c r="BA60" s="110"/>
      <c r="BB60" s="111"/>
      <c r="BC60" s="109"/>
      <c r="BD60" s="107"/>
      <c r="BE60" s="108"/>
      <c r="BF60" s="109"/>
      <c r="BG60" s="110"/>
      <c r="BH60" s="111"/>
      <c r="BI60" s="109"/>
      <c r="BJ60" s="107"/>
      <c r="BK60" s="108"/>
      <c r="BL60" s="109"/>
      <c r="BM60" s="110"/>
      <c r="BN60" s="111"/>
      <c r="BO60" s="109"/>
      <c r="BP60" s="107"/>
      <c r="BQ60" s="108"/>
      <c r="BR60" s="109"/>
      <c r="BS60" s="110"/>
      <c r="BT60" s="111"/>
      <c r="BU60" s="109"/>
      <c r="BV60" s="107"/>
      <c r="BW60" s="108"/>
      <c r="BX60" s="109"/>
      <c r="BY60" s="110"/>
      <c r="BZ60" s="112"/>
      <c r="CA60" s="2">
        <f t="shared" si="27"/>
        <v>33</v>
      </c>
      <c r="CB60" s="51" t="s">
        <v>942</v>
      </c>
      <c r="CC60" s="51" t="s">
        <v>943</v>
      </c>
      <c r="CD60" s="51" t="s">
        <v>944</v>
      </c>
      <c r="CE60" s="51" t="s">
        <v>392</v>
      </c>
      <c r="CF60" s="51" t="s">
        <v>389</v>
      </c>
      <c r="CG60" s="51" t="s">
        <v>389</v>
      </c>
      <c r="CH60" s="51" t="s">
        <v>390</v>
      </c>
      <c r="CI60" s="51" t="s">
        <v>389</v>
      </c>
      <c r="CJ60" s="51" t="s">
        <v>392</v>
      </c>
      <c r="CK60" s="51"/>
      <c r="CL60" s="51" t="s">
        <v>392</v>
      </c>
      <c r="CM60" s="51" t="s">
        <v>417</v>
      </c>
      <c r="CN60" s="51" t="s">
        <v>392</v>
      </c>
      <c r="CO60" s="51" t="s">
        <v>392</v>
      </c>
      <c r="CP60" s="51" t="s">
        <v>392</v>
      </c>
      <c r="CQ60" s="51" t="s">
        <v>392</v>
      </c>
      <c r="CR60" s="51" t="s">
        <v>1031</v>
      </c>
      <c r="CS60" s="51" t="s">
        <v>392</v>
      </c>
      <c r="CT60" s="51"/>
      <c r="CU60" s="51"/>
      <c r="CV60" s="51"/>
      <c r="CW60" s="51"/>
      <c r="CX60" s="51" t="s">
        <v>392</v>
      </c>
      <c r="CZ60" s="102" t="str">
        <f t="shared" si="28"/>
        <v>Corrupción</v>
      </c>
      <c r="DA60" s="152" t="str">
        <f t="shared" si="29"/>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v>
      </c>
      <c r="DB60" s="152"/>
      <c r="DC60" s="152"/>
      <c r="DD60" s="152"/>
      <c r="DE60" s="152"/>
      <c r="DF60" s="152"/>
      <c r="DG60" s="152"/>
      <c r="DH60" s="102" t="str">
        <f t="shared" si="30"/>
        <v>Alto</v>
      </c>
      <c r="DI60" s="102" t="str">
        <f t="shared" si="31"/>
        <v>Alto</v>
      </c>
      <c r="DK60" s="98" t="e">
        <f>SUM(LEN(#REF!)-LEN(SUBSTITUTE(#REF!,"- Preventivo","")))/LEN("- Preventivo")</f>
        <v>#REF!</v>
      </c>
      <c r="DL60" s="98" t="e">
        <f t="shared" si="32"/>
        <v>#REF!</v>
      </c>
      <c r="DM60" s="98" t="e">
        <f>SUM(LEN(#REF!)-LEN(SUBSTITUTE(#REF!,"- Detectivo","")))/LEN("- Detectivo")</f>
        <v>#REF!</v>
      </c>
      <c r="DN60" s="98" t="e">
        <f t="shared" si="33"/>
        <v>#REF!</v>
      </c>
      <c r="DO60" s="98" t="e">
        <f>SUM(LEN(#REF!)-LEN(SUBSTITUTE(#REF!,"- Correctivo","")))/LEN("- Correctivo")</f>
        <v>#REF!</v>
      </c>
      <c r="DP60" s="98" t="e">
        <f t="shared" si="34"/>
        <v>#REF!</v>
      </c>
      <c r="DQ60" s="98" t="e">
        <f t="shared" si="19"/>
        <v>#REF!</v>
      </c>
      <c r="DR60" s="98" t="e">
        <f t="shared" si="35"/>
        <v>#REF!</v>
      </c>
      <c r="DS60" s="98" t="e">
        <f>SUM(LEN(#REF!)-LEN(SUBSTITUTE(#REF!,"- Documentado","")))/LEN("- Documentado")</f>
        <v>#REF!</v>
      </c>
      <c r="DT60" s="98" t="e">
        <f>SUM(LEN(#REF!)-LEN(SUBSTITUTE(#REF!,"- Documentado","")))/LEN("- Documentado")</f>
        <v>#REF!</v>
      </c>
      <c r="DU60" s="98" t="e">
        <f t="shared" si="36"/>
        <v>#REF!</v>
      </c>
      <c r="DV60" s="98" t="e">
        <f>SUM(LEN(#REF!)-LEN(SUBSTITUTE(#REF!,"- Continua","")))/LEN("- Continua")</f>
        <v>#REF!</v>
      </c>
      <c r="DW60" s="98" t="e">
        <f>SUM(LEN(#REF!)-LEN(SUBSTITUTE(#REF!,"- Continua","")))/LEN("- Continua")</f>
        <v>#REF!</v>
      </c>
      <c r="DX60" s="98" t="e">
        <f t="shared" si="37"/>
        <v>#REF!</v>
      </c>
      <c r="DY60" s="98" t="e">
        <f>SUM(LEN(#REF!)-LEN(SUBSTITUTE(#REF!,"- Con registro","")))/LEN("- Con registro")</f>
        <v>#REF!</v>
      </c>
      <c r="DZ60" s="98" t="e">
        <f>SUM(LEN(#REF!)-LEN(SUBSTITUTE(#REF!,"- Con registro","")))/LEN("- Con registro")</f>
        <v>#REF!</v>
      </c>
      <c r="EA60" s="98" t="e">
        <f t="shared" si="38"/>
        <v>#REF!</v>
      </c>
      <c r="EB60" s="101" t="e">
        <f t="shared" si="20"/>
        <v>#REF!</v>
      </c>
      <c r="EC60" s="101" t="e">
        <f t="shared" si="21"/>
        <v>#REF!</v>
      </c>
      <c r="ED60" s="129" t="e">
        <f t="shared" si="22"/>
        <v>#REF!</v>
      </c>
      <c r="EE60" s="149" t="e">
        <f t="shared" si="23"/>
        <v>#REF!</v>
      </c>
      <c r="EF60" s="149"/>
      <c r="EG60" s="149"/>
      <c r="EH60" s="149"/>
      <c r="EI60" s="149"/>
      <c r="EJ60" s="149"/>
      <c r="EK60" s="149"/>
      <c r="EL60" s="149"/>
      <c r="EM60" s="149"/>
      <c r="EN60" s="149"/>
      <c r="EP60" s="115">
        <f t="shared" si="24"/>
        <v>45273</v>
      </c>
      <c r="EQ60" s="116" t="str">
        <f t="shared" si="25"/>
        <v>13 de mayo de 2024</v>
      </c>
      <c r="ER60" s="98" t="str">
        <f t="shared" si="26"/>
        <v>Riesgos</v>
      </c>
      <c r="ES60" s="98" t="str">
        <f t="shared" si="39"/>
        <v>ID_210: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v>
      </c>
      <c r="ET60" s="98" t="str">
        <f t="shared" si="40"/>
        <v>Ajuste en 
Establecimiento de controles
Tratamiento del riesgo en el Mapa de riesgos de Gestión del Talento Humano</v>
      </c>
      <c r="EU60" s="98" t="str">
        <f t="shared" si="41"/>
        <v>Solicitud de cambio realizada y aprobada por la Dirección de Talento Humano a través del Aplicativo DARUMA</v>
      </c>
    </row>
    <row r="61" spans="1:151" ht="399.95" customHeight="1" x14ac:dyDescent="0.2">
      <c r="A61" s="120" t="s">
        <v>1032</v>
      </c>
      <c r="B61" s="105" t="s">
        <v>1033</v>
      </c>
      <c r="C61" s="105" t="s">
        <v>1034</v>
      </c>
      <c r="D61" s="120" t="s">
        <v>1639</v>
      </c>
      <c r="E61" s="121" t="s">
        <v>91</v>
      </c>
      <c r="F61" s="105" t="s">
        <v>1035</v>
      </c>
      <c r="G61" s="121">
        <v>224</v>
      </c>
      <c r="H61" s="121" t="s">
        <v>1579</v>
      </c>
      <c r="I61" s="104" t="s">
        <v>1036</v>
      </c>
      <c r="J61" s="120" t="s">
        <v>36</v>
      </c>
      <c r="K61" s="121" t="s">
        <v>365</v>
      </c>
      <c r="L61" s="105" t="s">
        <v>110</v>
      </c>
      <c r="M61" s="111" t="s">
        <v>1037</v>
      </c>
      <c r="N61" s="105" t="s">
        <v>1038</v>
      </c>
      <c r="O61" s="105" t="s">
        <v>1039</v>
      </c>
      <c r="P61" s="105" t="s">
        <v>370</v>
      </c>
      <c r="Q61" s="105" t="s">
        <v>371</v>
      </c>
      <c r="R61" s="105" t="s">
        <v>372</v>
      </c>
      <c r="S61" s="105" t="s">
        <v>373</v>
      </c>
      <c r="T61" s="105" t="s">
        <v>374</v>
      </c>
      <c r="U61" s="122" t="s">
        <v>123</v>
      </c>
      <c r="V61" s="123">
        <v>0.4</v>
      </c>
      <c r="W61" s="122" t="s">
        <v>124</v>
      </c>
      <c r="X61" s="123">
        <v>0.4</v>
      </c>
      <c r="Y61" s="66" t="s">
        <v>86</v>
      </c>
      <c r="Z61" s="105" t="s">
        <v>1040</v>
      </c>
      <c r="AA61" s="122" t="s">
        <v>144</v>
      </c>
      <c r="AB61" s="127">
        <v>6.0479999999999999E-2</v>
      </c>
      <c r="AC61" s="122" t="s">
        <v>145</v>
      </c>
      <c r="AD61" s="127">
        <v>0.12656250000000002</v>
      </c>
      <c r="AE61" s="66" t="s">
        <v>376</v>
      </c>
      <c r="AF61" s="105" t="s">
        <v>377</v>
      </c>
      <c r="AG61" s="120" t="s">
        <v>378</v>
      </c>
      <c r="AH61" s="105" t="s">
        <v>379</v>
      </c>
      <c r="AI61" s="105" t="s">
        <v>379</v>
      </c>
      <c r="AJ61" s="105" t="s">
        <v>363</v>
      </c>
      <c r="AK61" s="105" t="s">
        <v>363</v>
      </c>
      <c r="AL61" s="105" t="s">
        <v>379</v>
      </c>
      <c r="AM61" s="105" t="s">
        <v>379</v>
      </c>
      <c r="AN61" s="105" t="s">
        <v>1041</v>
      </c>
      <c r="AO61" s="105" t="s">
        <v>1042</v>
      </c>
      <c r="AP61" s="105" t="s">
        <v>1043</v>
      </c>
      <c r="AQ61" s="106">
        <v>45261</v>
      </c>
      <c r="AR61" s="107" t="s">
        <v>383</v>
      </c>
      <c r="AS61" s="108" t="s">
        <v>1044</v>
      </c>
      <c r="AT61" s="109"/>
      <c r="AU61" s="110"/>
      <c r="AV61" s="111"/>
      <c r="AW61" s="109"/>
      <c r="AX61" s="107"/>
      <c r="AY61" s="108"/>
      <c r="AZ61" s="109"/>
      <c r="BA61" s="110"/>
      <c r="BB61" s="111"/>
      <c r="BC61" s="109"/>
      <c r="BD61" s="107"/>
      <c r="BE61" s="108"/>
      <c r="BF61" s="109"/>
      <c r="BG61" s="110"/>
      <c r="BH61" s="111"/>
      <c r="BI61" s="109"/>
      <c r="BJ61" s="107"/>
      <c r="BK61" s="108"/>
      <c r="BL61" s="109"/>
      <c r="BM61" s="110"/>
      <c r="BN61" s="111"/>
      <c r="BO61" s="109"/>
      <c r="BP61" s="107"/>
      <c r="BQ61" s="108"/>
      <c r="BR61" s="109"/>
      <c r="BS61" s="110"/>
      <c r="BT61" s="111"/>
      <c r="BU61" s="109"/>
      <c r="BV61" s="107"/>
      <c r="BW61" s="108"/>
      <c r="BX61" s="109"/>
      <c r="BY61" s="110"/>
      <c r="BZ61" s="112"/>
      <c r="CA61" s="2">
        <f t="shared" si="27"/>
        <v>33</v>
      </c>
      <c r="CB61" s="51" t="s">
        <v>1045</v>
      </c>
      <c r="CC61" s="51" t="s">
        <v>1046</v>
      </c>
      <c r="CD61" s="51" t="s">
        <v>1047</v>
      </c>
      <c r="CE61" s="51" t="s">
        <v>388</v>
      </c>
      <c r="CF61" s="51" t="s">
        <v>389</v>
      </c>
      <c r="CG61" s="51" t="s">
        <v>389</v>
      </c>
      <c r="CH61" s="51" t="s">
        <v>439</v>
      </c>
      <c r="CI61" s="51" t="s">
        <v>389</v>
      </c>
      <c r="CJ61" s="51" t="s">
        <v>392</v>
      </c>
      <c r="CK61" s="51"/>
      <c r="CL61" s="51" t="s">
        <v>392</v>
      </c>
      <c r="CM61" s="51" t="s">
        <v>392</v>
      </c>
      <c r="CN61" s="51" t="s">
        <v>392</v>
      </c>
      <c r="CO61" s="51" t="s">
        <v>392</v>
      </c>
      <c r="CP61" s="51" t="s">
        <v>392</v>
      </c>
      <c r="CQ61" s="51" t="s">
        <v>392</v>
      </c>
      <c r="CR61" s="51" t="s">
        <v>1048</v>
      </c>
      <c r="CS61" s="51" t="s">
        <v>392</v>
      </c>
      <c r="CT61" s="51" t="s">
        <v>392</v>
      </c>
      <c r="CU61" s="51" t="s">
        <v>392</v>
      </c>
      <c r="CV61" s="51" t="s">
        <v>392</v>
      </c>
      <c r="CW61" s="51" t="s">
        <v>392</v>
      </c>
      <c r="CX61" s="51" t="s">
        <v>392</v>
      </c>
      <c r="CZ61" s="102" t="str">
        <f t="shared" si="28"/>
        <v>Gestión de procesos</v>
      </c>
      <c r="DA61" s="152" t="str">
        <f t="shared" si="29"/>
        <v>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v>
      </c>
      <c r="DB61" s="152"/>
      <c r="DC61" s="152"/>
      <c r="DD61" s="152"/>
      <c r="DE61" s="152"/>
      <c r="DF61" s="152"/>
      <c r="DG61" s="152"/>
      <c r="DH61" s="102" t="str">
        <f t="shared" si="30"/>
        <v>Moderado</v>
      </c>
      <c r="DI61" s="102" t="str">
        <f t="shared" si="31"/>
        <v>Bajo</v>
      </c>
      <c r="DK61" s="98" t="e">
        <f>SUM(LEN(#REF!)-LEN(SUBSTITUTE(#REF!,"- Preventivo","")))/LEN("- Preventivo")</f>
        <v>#REF!</v>
      </c>
      <c r="DL61" s="98" t="e">
        <f t="shared" si="32"/>
        <v>#REF!</v>
      </c>
      <c r="DM61" s="98" t="e">
        <f>SUM(LEN(#REF!)-LEN(SUBSTITUTE(#REF!,"- Detectivo","")))/LEN("- Detectivo")</f>
        <v>#REF!</v>
      </c>
      <c r="DN61" s="98" t="e">
        <f t="shared" si="33"/>
        <v>#REF!</v>
      </c>
      <c r="DO61" s="98" t="e">
        <f>SUM(LEN(#REF!)-LEN(SUBSTITUTE(#REF!,"- Correctivo","")))/LEN("- Correctivo")</f>
        <v>#REF!</v>
      </c>
      <c r="DP61" s="98" t="e">
        <f t="shared" si="34"/>
        <v>#REF!</v>
      </c>
      <c r="DQ61" s="98" t="e">
        <f t="shared" si="19"/>
        <v>#REF!</v>
      </c>
      <c r="DR61" s="98" t="e">
        <f t="shared" si="35"/>
        <v>#REF!</v>
      </c>
      <c r="DS61" s="98" t="e">
        <f>SUM(LEN(#REF!)-LEN(SUBSTITUTE(#REF!,"- Documentado","")))/LEN("- Documentado")</f>
        <v>#REF!</v>
      </c>
      <c r="DT61" s="98" t="e">
        <f>SUM(LEN(#REF!)-LEN(SUBSTITUTE(#REF!,"- Documentado","")))/LEN("- Documentado")</f>
        <v>#REF!</v>
      </c>
      <c r="DU61" s="98" t="e">
        <f t="shared" si="36"/>
        <v>#REF!</v>
      </c>
      <c r="DV61" s="98" t="e">
        <f>SUM(LEN(#REF!)-LEN(SUBSTITUTE(#REF!,"- Continua","")))/LEN("- Continua")</f>
        <v>#REF!</v>
      </c>
      <c r="DW61" s="98" t="e">
        <f>SUM(LEN(#REF!)-LEN(SUBSTITUTE(#REF!,"- Continua","")))/LEN("- Continua")</f>
        <v>#REF!</v>
      </c>
      <c r="DX61" s="98" t="e">
        <f t="shared" si="37"/>
        <v>#REF!</v>
      </c>
      <c r="DY61" s="98" t="e">
        <f>SUM(LEN(#REF!)-LEN(SUBSTITUTE(#REF!,"- Con registro","")))/LEN("- Con registro")</f>
        <v>#REF!</v>
      </c>
      <c r="DZ61" s="98" t="e">
        <f>SUM(LEN(#REF!)-LEN(SUBSTITUTE(#REF!,"- Con registro","")))/LEN("- Con registro")</f>
        <v>#REF!</v>
      </c>
      <c r="EA61" s="98" t="e">
        <f t="shared" si="38"/>
        <v>#REF!</v>
      </c>
      <c r="EB61" s="101" t="e">
        <f t="shared" si="20"/>
        <v>#REF!</v>
      </c>
      <c r="EC61" s="101" t="e">
        <f t="shared" si="21"/>
        <v>#REF!</v>
      </c>
      <c r="ED61" s="129" t="e">
        <f t="shared" si="22"/>
        <v>#REF!</v>
      </c>
      <c r="EE61" s="149" t="e">
        <f t="shared" si="23"/>
        <v>#REF!</v>
      </c>
      <c r="EF61" s="149"/>
      <c r="EG61" s="149"/>
      <c r="EH61" s="149"/>
      <c r="EI61" s="149"/>
      <c r="EJ61" s="149"/>
      <c r="EK61" s="149"/>
      <c r="EL61" s="149"/>
      <c r="EM61" s="149"/>
      <c r="EN61" s="149"/>
      <c r="EP61" s="115">
        <f t="shared" si="24"/>
        <v>45261</v>
      </c>
      <c r="EQ61" s="116" t="str">
        <f t="shared" si="25"/>
        <v>13 de mayo de 2024</v>
      </c>
      <c r="ER61" s="98" t="str">
        <f t="shared" si="26"/>
        <v>Riesgos</v>
      </c>
      <c r="ES61" s="98" t="str">
        <f t="shared" si="39"/>
        <v>ID_224: Posibilidad de afectación reputacional por mediciones de percepción no satisfactorias por parte de servidores y ciudadanos, frente a las campañas y/o acciones de comunicación pública sobre la gestión institucional y Distrital, debido a incumplimiento en la formulación, actualización y ejecución del plan de comunicaciones.</v>
      </c>
      <c r="ET61" s="98" t="str">
        <f t="shared" si="40"/>
        <v>Ajuste en 
Análisis antes de controles
Establecimiento de controles
 en el Mapa de riesgos de Gestión Estratégica de Comunicación e Información</v>
      </c>
      <c r="EU61" s="98" t="str">
        <f t="shared" si="41"/>
        <v>Solicitud de cambio realizada y aprobada por la Oficina Consejería de Comunicaciones a través del Aplicativo DARUMA</v>
      </c>
    </row>
    <row r="62" spans="1:151" ht="399.95" customHeight="1" x14ac:dyDescent="0.2">
      <c r="A62" s="120" t="s">
        <v>1032</v>
      </c>
      <c r="B62" s="105" t="s">
        <v>1033</v>
      </c>
      <c r="C62" s="105" t="s">
        <v>1034</v>
      </c>
      <c r="D62" s="120" t="s">
        <v>1639</v>
      </c>
      <c r="E62" s="121" t="s">
        <v>91</v>
      </c>
      <c r="F62" s="105" t="s">
        <v>1049</v>
      </c>
      <c r="G62" s="121">
        <v>237</v>
      </c>
      <c r="H62" s="121" t="s">
        <v>1580</v>
      </c>
      <c r="I62" s="104" t="s">
        <v>1050</v>
      </c>
      <c r="J62" s="120" t="s">
        <v>36</v>
      </c>
      <c r="K62" s="121" t="s">
        <v>365</v>
      </c>
      <c r="L62" s="105" t="s">
        <v>1633</v>
      </c>
      <c r="M62" s="111" t="s">
        <v>1051</v>
      </c>
      <c r="N62" s="105" t="s">
        <v>1052</v>
      </c>
      <c r="O62" s="105" t="s">
        <v>1053</v>
      </c>
      <c r="P62" s="105" t="s">
        <v>370</v>
      </c>
      <c r="Q62" s="105" t="s">
        <v>371</v>
      </c>
      <c r="R62" s="105" t="s">
        <v>372</v>
      </c>
      <c r="S62" s="105" t="s">
        <v>373</v>
      </c>
      <c r="T62" s="105" t="s">
        <v>374</v>
      </c>
      <c r="U62" s="122" t="s">
        <v>102</v>
      </c>
      <c r="V62" s="123">
        <v>0.6</v>
      </c>
      <c r="W62" s="122" t="s">
        <v>79</v>
      </c>
      <c r="X62" s="123">
        <v>0.8</v>
      </c>
      <c r="Y62" s="66" t="s">
        <v>409</v>
      </c>
      <c r="Z62" s="105" t="s">
        <v>1054</v>
      </c>
      <c r="AA62" s="122" t="s">
        <v>144</v>
      </c>
      <c r="AB62" s="127">
        <v>0.1512</v>
      </c>
      <c r="AC62" s="122" t="s">
        <v>124</v>
      </c>
      <c r="AD62" s="127">
        <v>0.33750000000000002</v>
      </c>
      <c r="AE62" s="66" t="s">
        <v>376</v>
      </c>
      <c r="AF62" s="105" t="s">
        <v>377</v>
      </c>
      <c r="AG62" s="120" t="s">
        <v>378</v>
      </c>
      <c r="AH62" s="105" t="s">
        <v>379</v>
      </c>
      <c r="AI62" s="105" t="s">
        <v>379</v>
      </c>
      <c r="AJ62" s="105" t="s">
        <v>363</v>
      </c>
      <c r="AK62" s="105" t="s">
        <v>363</v>
      </c>
      <c r="AL62" s="105" t="s">
        <v>379</v>
      </c>
      <c r="AM62" s="105" t="s">
        <v>379</v>
      </c>
      <c r="AN62" s="105" t="s">
        <v>1055</v>
      </c>
      <c r="AO62" s="105" t="s">
        <v>1056</v>
      </c>
      <c r="AP62" s="105" t="s">
        <v>1057</v>
      </c>
      <c r="AQ62" s="106">
        <v>45261</v>
      </c>
      <c r="AR62" s="107" t="s">
        <v>383</v>
      </c>
      <c r="AS62" s="108" t="s">
        <v>1044</v>
      </c>
      <c r="AT62" s="109"/>
      <c r="AU62" s="110"/>
      <c r="AV62" s="111"/>
      <c r="AW62" s="109"/>
      <c r="AX62" s="107"/>
      <c r="AY62" s="108"/>
      <c r="AZ62" s="109"/>
      <c r="BA62" s="110"/>
      <c r="BB62" s="111"/>
      <c r="BC62" s="109"/>
      <c r="BD62" s="107"/>
      <c r="BE62" s="108"/>
      <c r="BF62" s="109"/>
      <c r="BG62" s="110"/>
      <c r="BH62" s="111"/>
      <c r="BI62" s="109"/>
      <c r="BJ62" s="107"/>
      <c r="BK62" s="108"/>
      <c r="BL62" s="109"/>
      <c r="BM62" s="110"/>
      <c r="BN62" s="111"/>
      <c r="BO62" s="109"/>
      <c r="BP62" s="107"/>
      <c r="BQ62" s="108"/>
      <c r="BR62" s="109"/>
      <c r="BS62" s="110"/>
      <c r="BT62" s="111"/>
      <c r="BU62" s="109"/>
      <c r="BV62" s="107"/>
      <c r="BW62" s="108"/>
      <c r="BX62" s="109"/>
      <c r="BY62" s="110"/>
      <c r="BZ62" s="112"/>
      <c r="CA62" s="2">
        <f t="shared" si="27"/>
        <v>33</v>
      </c>
      <c r="CB62" s="51" t="s">
        <v>1045</v>
      </c>
      <c r="CC62" s="51" t="s">
        <v>1046</v>
      </c>
      <c r="CD62" s="51" t="s">
        <v>1047</v>
      </c>
      <c r="CE62" s="51" t="s">
        <v>388</v>
      </c>
      <c r="CF62" s="51" t="s">
        <v>389</v>
      </c>
      <c r="CG62" s="51" t="s">
        <v>389</v>
      </c>
      <c r="CH62" s="51" t="s">
        <v>439</v>
      </c>
      <c r="CI62" s="51" t="s">
        <v>389</v>
      </c>
      <c r="CJ62" s="51" t="s">
        <v>392</v>
      </c>
      <c r="CK62" s="51"/>
      <c r="CL62" s="51" t="s">
        <v>392</v>
      </c>
      <c r="CM62" s="51" t="s">
        <v>392</v>
      </c>
      <c r="CN62" s="51" t="s">
        <v>392</v>
      </c>
      <c r="CO62" s="51" t="s">
        <v>392</v>
      </c>
      <c r="CP62" s="51" t="s">
        <v>392</v>
      </c>
      <c r="CQ62" s="51" t="s">
        <v>392</v>
      </c>
      <c r="CR62" s="51" t="s">
        <v>1058</v>
      </c>
      <c r="CS62" s="51" t="s">
        <v>392</v>
      </c>
      <c r="CT62" s="51" t="s">
        <v>392</v>
      </c>
      <c r="CU62" s="51" t="s">
        <v>392</v>
      </c>
      <c r="CV62" s="51" t="s">
        <v>392</v>
      </c>
      <c r="CW62" s="51" t="s">
        <v>392</v>
      </c>
      <c r="CX62" s="51" t="s">
        <v>392</v>
      </c>
      <c r="CZ62" s="102" t="str">
        <f t="shared" si="28"/>
        <v>Gestión de procesos</v>
      </c>
      <c r="DA62" s="152" t="str">
        <f t="shared" si="29"/>
        <v xml:space="preserve">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v>
      </c>
      <c r="DB62" s="152"/>
      <c r="DC62" s="152"/>
      <c r="DD62" s="152"/>
      <c r="DE62" s="152"/>
      <c r="DF62" s="152"/>
      <c r="DG62" s="152"/>
      <c r="DH62" s="102" t="str">
        <f t="shared" si="30"/>
        <v>Alto</v>
      </c>
      <c r="DI62" s="102" t="str">
        <f t="shared" si="31"/>
        <v>Bajo</v>
      </c>
      <c r="DK62" s="98" t="e">
        <f>SUM(LEN(#REF!)-LEN(SUBSTITUTE(#REF!,"- Preventivo","")))/LEN("- Preventivo")</f>
        <v>#REF!</v>
      </c>
      <c r="DL62" s="98" t="e">
        <f t="shared" si="32"/>
        <v>#REF!</v>
      </c>
      <c r="DM62" s="98" t="e">
        <f>SUM(LEN(#REF!)-LEN(SUBSTITUTE(#REF!,"- Detectivo","")))/LEN("- Detectivo")</f>
        <v>#REF!</v>
      </c>
      <c r="DN62" s="98" t="e">
        <f t="shared" si="33"/>
        <v>#REF!</v>
      </c>
      <c r="DO62" s="98" t="e">
        <f>SUM(LEN(#REF!)-LEN(SUBSTITUTE(#REF!,"- Correctivo","")))/LEN("- Correctivo")</f>
        <v>#REF!</v>
      </c>
      <c r="DP62" s="98" t="e">
        <f t="shared" si="34"/>
        <v>#REF!</v>
      </c>
      <c r="DQ62" s="98" t="e">
        <f t="shared" si="19"/>
        <v>#REF!</v>
      </c>
      <c r="DR62" s="98" t="e">
        <f t="shared" si="35"/>
        <v>#REF!</v>
      </c>
      <c r="DS62" s="98" t="e">
        <f>SUM(LEN(#REF!)-LEN(SUBSTITUTE(#REF!,"- Documentado","")))/LEN("- Documentado")</f>
        <v>#REF!</v>
      </c>
      <c r="DT62" s="98" t="e">
        <f>SUM(LEN(#REF!)-LEN(SUBSTITUTE(#REF!,"- Documentado","")))/LEN("- Documentado")</f>
        <v>#REF!</v>
      </c>
      <c r="DU62" s="98" t="e">
        <f t="shared" si="36"/>
        <v>#REF!</v>
      </c>
      <c r="DV62" s="98" t="e">
        <f>SUM(LEN(#REF!)-LEN(SUBSTITUTE(#REF!,"- Continua","")))/LEN("- Continua")</f>
        <v>#REF!</v>
      </c>
      <c r="DW62" s="98" t="e">
        <f>SUM(LEN(#REF!)-LEN(SUBSTITUTE(#REF!,"- Continua","")))/LEN("- Continua")</f>
        <v>#REF!</v>
      </c>
      <c r="DX62" s="98" t="e">
        <f t="shared" si="37"/>
        <v>#REF!</v>
      </c>
      <c r="DY62" s="98" t="e">
        <f>SUM(LEN(#REF!)-LEN(SUBSTITUTE(#REF!,"- Con registro","")))/LEN("- Con registro")</f>
        <v>#REF!</v>
      </c>
      <c r="DZ62" s="98" t="e">
        <f>SUM(LEN(#REF!)-LEN(SUBSTITUTE(#REF!,"- Con registro","")))/LEN("- Con registro")</f>
        <v>#REF!</v>
      </c>
      <c r="EA62" s="98" t="e">
        <f t="shared" si="38"/>
        <v>#REF!</v>
      </c>
      <c r="EB62" s="101" t="e">
        <f t="shared" si="20"/>
        <v>#REF!</v>
      </c>
      <c r="EC62" s="101" t="e">
        <f t="shared" si="21"/>
        <v>#REF!</v>
      </c>
      <c r="ED62" s="129" t="e">
        <f t="shared" si="22"/>
        <v>#REF!</v>
      </c>
      <c r="EE62" s="149" t="e">
        <f t="shared" si="23"/>
        <v>#REF!</v>
      </c>
      <c r="EF62" s="149"/>
      <c r="EG62" s="149"/>
      <c r="EH62" s="149"/>
      <c r="EI62" s="149"/>
      <c r="EJ62" s="149"/>
      <c r="EK62" s="149"/>
      <c r="EL62" s="149"/>
      <c r="EM62" s="149"/>
      <c r="EN62" s="149"/>
      <c r="EP62" s="115">
        <f t="shared" si="24"/>
        <v>45261</v>
      </c>
      <c r="EQ62" s="116" t="str">
        <f t="shared" si="25"/>
        <v>13 de mayo de 2024</v>
      </c>
      <c r="ER62" s="98" t="str">
        <f t="shared" si="26"/>
        <v>Riesgos</v>
      </c>
      <c r="ES62" s="98" t="str">
        <f t="shared" si="39"/>
        <v xml:space="preserve">ID_237: Posibilidad de afectación reputacional por resultados no satisfactorios en el informe de métricas y posicionamiento de las plataformas virtuales, debido a generación de mensajes institucionales erróneos e inoportunos en las plataformas virtuales sobre la gestión, avance, planes, programas y proyectos de la Administración Distrital.	</v>
      </c>
      <c r="ET62" s="98" t="str">
        <f t="shared" si="40"/>
        <v>Ajuste en 
Análisis antes de controles
Establecimiento de controles
 en el Mapa de riesgos de Gestión Estratégica de Comunicación e Información</v>
      </c>
      <c r="EU62" s="98" t="str">
        <f t="shared" si="41"/>
        <v>Solicitud de cambio realizada y aprobada por la Oficina Consejería Distrital de Comunicaciones a través del Aplicativo DARUMA</v>
      </c>
    </row>
    <row r="63" spans="1:151" ht="399.95" customHeight="1" x14ac:dyDescent="0.2">
      <c r="A63" s="120" t="s">
        <v>1032</v>
      </c>
      <c r="B63" s="105" t="s">
        <v>1033</v>
      </c>
      <c r="C63" s="105" t="s">
        <v>1034</v>
      </c>
      <c r="D63" s="120" t="s">
        <v>1639</v>
      </c>
      <c r="E63" s="121" t="s">
        <v>91</v>
      </c>
      <c r="F63" s="105" t="s">
        <v>1645</v>
      </c>
      <c r="G63" s="121">
        <v>226</v>
      </c>
      <c r="H63" s="121" t="s">
        <v>1581</v>
      </c>
      <c r="I63" s="104" t="s">
        <v>1059</v>
      </c>
      <c r="J63" s="120" t="s">
        <v>36</v>
      </c>
      <c r="K63" s="121" t="s">
        <v>365</v>
      </c>
      <c r="L63" s="105" t="s">
        <v>1633</v>
      </c>
      <c r="M63" s="111" t="s">
        <v>1060</v>
      </c>
      <c r="N63" s="105" t="s">
        <v>1061</v>
      </c>
      <c r="O63" s="105" t="s">
        <v>1062</v>
      </c>
      <c r="P63" s="105" t="s">
        <v>370</v>
      </c>
      <c r="Q63" s="105" t="s">
        <v>371</v>
      </c>
      <c r="R63" s="105" t="s">
        <v>506</v>
      </c>
      <c r="S63" s="105" t="s">
        <v>427</v>
      </c>
      <c r="T63" s="105" t="s">
        <v>1063</v>
      </c>
      <c r="U63" s="122" t="s">
        <v>123</v>
      </c>
      <c r="V63" s="123">
        <v>0.4</v>
      </c>
      <c r="W63" s="122" t="s">
        <v>79</v>
      </c>
      <c r="X63" s="123">
        <v>0.8</v>
      </c>
      <c r="Y63" s="66" t="s">
        <v>409</v>
      </c>
      <c r="Z63" s="105" t="s">
        <v>1064</v>
      </c>
      <c r="AA63" s="122" t="s">
        <v>144</v>
      </c>
      <c r="AB63" s="127">
        <v>3.6287999999999994E-2</v>
      </c>
      <c r="AC63" s="122" t="s">
        <v>124</v>
      </c>
      <c r="AD63" s="127">
        <v>0.33750000000000002</v>
      </c>
      <c r="AE63" s="66" t="s">
        <v>376</v>
      </c>
      <c r="AF63" s="105" t="s">
        <v>377</v>
      </c>
      <c r="AG63" s="120" t="s">
        <v>378</v>
      </c>
      <c r="AH63" s="105" t="s">
        <v>379</v>
      </c>
      <c r="AI63" s="105" t="s">
        <v>379</v>
      </c>
      <c r="AJ63" s="105" t="s">
        <v>363</v>
      </c>
      <c r="AK63" s="105" t="s">
        <v>363</v>
      </c>
      <c r="AL63" s="105" t="s">
        <v>379</v>
      </c>
      <c r="AM63" s="105" t="s">
        <v>379</v>
      </c>
      <c r="AN63" s="105" t="s">
        <v>1065</v>
      </c>
      <c r="AO63" s="105" t="s">
        <v>1066</v>
      </c>
      <c r="AP63" s="105" t="s">
        <v>1067</v>
      </c>
      <c r="AQ63" s="106">
        <v>45261</v>
      </c>
      <c r="AR63" s="107" t="s">
        <v>383</v>
      </c>
      <c r="AS63" s="108" t="s">
        <v>1044</v>
      </c>
      <c r="AT63" s="109"/>
      <c r="AU63" s="110"/>
      <c r="AV63" s="111"/>
      <c r="AW63" s="109"/>
      <c r="AX63" s="107"/>
      <c r="AY63" s="108"/>
      <c r="AZ63" s="109"/>
      <c r="BA63" s="110"/>
      <c r="BB63" s="111"/>
      <c r="BC63" s="109"/>
      <c r="BD63" s="107"/>
      <c r="BE63" s="108"/>
      <c r="BF63" s="109"/>
      <c r="BG63" s="110"/>
      <c r="BH63" s="111"/>
      <c r="BI63" s="109"/>
      <c r="BJ63" s="107"/>
      <c r="BK63" s="108"/>
      <c r="BL63" s="109"/>
      <c r="BM63" s="110"/>
      <c r="BN63" s="111"/>
      <c r="BO63" s="109"/>
      <c r="BP63" s="107"/>
      <c r="BQ63" s="108"/>
      <c r="BR63" s="109"/>
      <c r="BS63" s="110"/>
      <c r="BT63" s="111"/>
      <c r="BU63" s="109"/>
      <c r="BV63" s="107"/>
      <c r="BW63" s="108"/>
      <c r="BX63" s="109"/>
      <c r="BY63" s="110"/>
      <c r="BZ63" s="112"/>
      <c r="CA63" s="2">
        <f t="shared" si="27"/>
        <v>33</v>
      </c>
      <c r="CB63" s="51" t="s">
        <v>1045</v>
      </c>
      <c r="CC63" s="51" t="s">
        <v>1046</v>
      </c>
      <c r="CD63" s="51" t="s">
        <v>1047</v>
      </c>
      <c r="CE63" s="51" t="s">
        <v>388</v>
      </c>
      <c r="CF63" s="51" t="s">
        <v>389</v>
      </c>
      <c r="CG63" s="51" t="s">
        <v>389</v>
      </c>
      <c r="CH63" s="51" t="s">
        <v>439</v>
      </c>
      <c r="CI63" s="51" t="s">
        <v>389</v>
      </c>
      <c r="CJ63" s="51" t="s">
        <v>392</v>
      </c>
      <c r="CK63" s="51"/>
      <c r="CL63" s="51" t="s">
        <v>392</v>
      </c>
      <c r="CM63" s="51" t="s">
        <v>392</v>
      </c>
      <c r="CN63" s="51" t="s">
        <v>392</v>
      </c>
      <c r="CO63" s="51" t="s">
        <v>392</v>
      </c>
      <c r="CP63" s="51" t="s">
        <v>392</v>
      </c>
      <c r="CQ63" s="51" t="s">
        <v>392</v>
      </c>
      <c r="CR63" s="51" t="s">
        <v>1068</v>
      </c>
      <c r="CS63" s="51" t="s">
        <v>392</v>
      </c>
      <c r="CT63" s="51" t="s">
        <v>392</v>
      </c>
      <c r="CU63" s="51" t="s">
        <v>392</v>
      </c>
      <c r="CV63" s="51" t="s">
        <v>392</v>
      </c>
      <c r="CW63" s="51" t="s">
        <v>392</v>
      </c>
      <c r="CX63" s="51" t="s">
        <v>392</v>
      </c>
      <c r="CZ63" s="102" t="str">
        <f t="shared" si="28"/>
        <v>Gestión de procesos</v>
      </c>
      <c r="DA63" s="152" t="str">
        <f t="shared" si="29"/>
        <v>Posibilidad de afectación reputacional por resultados no satisfactorios en el reporte de Reales Cumplidos (Impacto) de la central de medios, debido a la elaboración de campañas de comunicación pública que no cumplen con los lineamientos de comunicación establecidos y las necesidades y/o intereses de la ciudadanía.</v>
      </c>
      <c r="DB63" s="152"/>
      <c r="DC63" s="152"/>
      <c r="DD63" s="152"/>
      <c r="DE63" s="152"/>
      <c r="DF63" s="152"/>
      <c r="DG63" s="152"/>
      <c r="DH63" s="102" t="str">
        <f t="shared" si="30"/>
        <v>Alto</v>
      </c>
      <c r="DI63" s="102" t="str">
        <f t="shared" si="31"/>
        <v>Bajo</v>
      </c>
      <c r="DK63" s="98" t="e">
        <f>SUM(LEN(#REF!)-LEN(SUBSTITUTE(#REF!,"- Preventivo","")))/LEN("- Preventivo")</f>
        <v>#REF!</v>
      </c>
      <c r="DL63" s="98" t="e">
        <f t="shared" si="32"/>
        <v>#REF!</v>
      </c>
      <c r="DM63" s="98" t="e">
        <f>SUM(LEN(#REF!)-LEN(SUBSTITUTE(#REF!,"- Detectivo","")))/LEN("- Detectivo")</f>
        <v>#REF!</v>
      </c>
      <c r="DN63" s="98" t="e">
        <f t="shared" si="33"/>
        <v>#REF!</v>
      </c>
      <c r="DO63" s="98" t="e">
        <f>SUM(LEN(#REF!)-LEN(SUBSTITUTE(#REF!,"- Correctivo","")))/LEN("- Correctivo")</f>
        <v>#REF!</v>
      </c>
      <c r="DP63" s="98" t="e">
        <f t="shared" si="34"/>
        <v>#REF!</v>
      </c>
      <c r="DQ63" s="98" t="e">
        <f t="shared" si="19"/>
        <v>#REF!</v>
      </c>
      <c r="DR63" s="98" t="e">
        <f t="shared" si="35"/>
        <v>#REF!</v>
      </c>
      <c r="DS63" s="98" t="e">
        <f>SUM(LEN(#REF!)-LEN(SUBSTITUTE(#REF!,"- Documentado","")))/LEN("- Documentado")</f>
        <v>#REF!</v>
      </c>
      <c r="DT63" s="98" t="e">
        <f>SUM(LEN(#REF!)-LEN(SUBSTITUTE(#REF!,"- Documentado","")))/LEN("- Documentado")</f>
        <v>#REF!</v>
      </c>
      <c r="DU63" s="98" t="e">
        <f t="shared" si="36"/>
        <v>#REF!</v>
      </c>
      <c r="DV63" s="98" t="e">
        <f>SUM(LEN(#REF!)-LEN(SUBSTITUTE(#REF!,"- Continua","")))/LEN("- Continua")</f>
        <v>#REF!</v>
      </c>
      <c r="DW63" s="98" t="e">
        <f>SUM(LEN(#REF!)-LEN(SUBSTITUTE(#REF!,"- Continua","")))/LEN("- Continua")</f>
        <v>#REF!</v>
      </c>
      <c r="DX63" s="98" t="e">
        <f t="shared" si="37"/>
        <v>#REF!</v>
      </c>
      <c r="DY63" s="98" t="e">
        <f>SUM(LEN(#REF!)-LEN(SUBSTITUTE(#REF!,"- Con registro","")))/LEN("- Con registro")</f>
        <v>#REF!</v>
      </c>
      <c r="DZ63" s="98" t="e">
        <f>SUM(LEN(#REF!)-LEN(SUBSTITUTE(#REF!,"- Con registro","")))/LEN("- Con registro")</f>
        <v>#REF!</v>
      </c>
      <c r="EA63" s="98" t="e">
        <f t="shared" si="38"/>
        <v>#REF!</v>
      </c>
      <c r="EB63" s="101" t="e">
        <f t="shared" si="20"/>
        <v>#REF!</v>
      </c>
      <c r="EC63" s="101" t="e">
        <f t="shared" si="21"/>
        <v>#REF!</v>
      </c>
      <c r="ED63" s="129" t="e">
        <f t="shared" si="22"/>
        <v>#REF!</v>
      </c>
      <c r="EE63" s="149" t="e">
        <f t="shared" si="23"/>
        <v>#REF!</v>
      </c>
      <c r="EF63" s="149"/>
      <c r="EG63" s="149"/>
      <c r="EH63" s="149"/>
      <c r="EI63" s="149"/>
      <c r="EJ63" s="149"/>
      <c r="EK63" s="149"/>
      <c r="EL63" s="149"/>
      <c r="EM63" s="149"/>
      <c r="EN63" s="149"/>
      <c r="EP63" s="115">
        <f t="shared" si="24"/>
        <v>45261</v>
      </c>
      <c r="EQ63" s="116" t="str">
        <f t="shared" si="25"/>
        <v>13 de mayo de 2024</v>
      </c>
      <c r="ER63" s="98" t="str">
        <f t="shared" si="26"/>
        <v>Riesgos</v>
      </c>
      <c r="ES63" s="98" t="str">
        <f t="shared" si="39"/>
        <v>ID_226: Posibilidad de afectación reputacional por resultados no satisfactorios en el reporte de Reales Cumplidos (Impacto) de la central de medios, debido a la elaboración de campañas de comunicación pública que no cumplen con los lineamientos de comunicación establecidos y las necesidades y/o intereses de la ciudadanía.</v>
      </c>
      <c r="ET63" s="98" t="str">
        <f t="shared" si="40"/>
        <v>Ajuste en 
Análisis antes de controles
Establecimiento de controles
 en el Mapa de riesgos de Gestión Estratégica de Comunicación e Información</v>
      </c>
      <c r="EU63" s="98" t="str">
        <f t="shared" si="41"/>
        <v>Solicitud de cambio realizada y aprobada por la Oficina Consejería Distrital de Comunicaciones a través del Aplicativo DARUMA</v>
      </c>
    </row>
    <row r="64" spans="1:151" ht="399.95" customHeight="1" x14ac:dyDescent="0.2">
      <c r="A64" s="120" t="s">
        <v>1032</v>
      </c>
      <c r="B64" s="105" t="s">
        <v>1033</v>
      </c>
      <c r="C64" s="105" t="s">
        <v>1034</v>
      </c>
      <c r="D64" s="120" t="s">
        <v>1639</v>
      </c>
      <c r="E64" s="121" t="s">
        <v>91</v>
      </c>
      <c r="F64" s="105" t="s">
        <v>1069</v>
      </c>
      <c r="G64" s="121">
        <v>227</v>
      </c>
      <c r="H64" s="121" t="s">
        <v>1582</v>
      </c>
      <c r="I64" s="104" t="s">
        <v>1070</v>
      </c>
      <c r="J64" s="120" t="s">
        <v>36</v>
      </c>
      <c r="K64" s="121" t="s">
        <v>365</v>
      </c>
      <c r="L64" s="105" t="s">
        <v>1633</v>
      </c>
      <c r="M64" s="111" t="s">
        <v>1071</v>
      </c>
      <c r="N64" s="105" t="s">
        <v>1072</v>
      </c>
      <c r="O64" s="105" t="s">
        <v>1073</v>
      </c>
      <c r="P64" s="105" t="s">
        <v>370</v>
      </c>
      <c r="Q64" s="105" t="s">
        <v>1074</v>
      </c>
      <c r="R64" s="105" t="s">
        <v>506</v>
      </c>
      <c r="S64" s="105" t="s">
        <v>373</v>
      </c>
      <c r="T64" s="105" t="s">
        <v>374</v>
      </c>
      <c r="U64" s="122" t="s">
        <v>102</v>
      </c>
      <c r="V64" s="123">
        <v>0.6</v>
      </c>
      <c r="W64" s="122" t="s">
        <v>103</v>
      </c>
      <c r="X64" s="123">
        <v>0.6</v>
      </c>
      <c r="Y64" s="66" t="s">
        <v>86</v>
      </c>
      <c r="Z64" s="105" t="s">
        <v>1075</v>
      </c>
      <c r="AA64" s="122" t="s">
        <v>144</v>
      </c>
      <c r="AB64" s="127">
        <v>0.1512</v>
      </c>
      <c r="AC64" s="122" t="s">
        <v>124</v>
      </c>
      <c r="AD64" s="127">
        <v>0.33749999999999997</v>
      </c>
      <c r="AE64" s="66" t="s">
        <v>376</v>
      </c>
      <c r="AF64" s="105" t="s">
        <v>377</v>
      </c>
      <c r="AG64" s="120" t="s">
        <v>378</v>
      </c>
      <c r="AH64" s="105" t="s">
        <v>379</v>
      </c>
      <c r="AI64" s="105" t="s">
        <v>379</v>
      </c>
      <c r="AJ64" s="105" t="s">
        <v>363</v>
      </c>
      <c r="AK64" s="105" t="s">
        <v>363</v>
      </c>
      <c r="AL64" s="105" t="s">
        <v>379</v>
      </c>
      <c r="AM64" s="105" t="s">
        <v>379</v>
      </c>
      <c r="AN64" s="105" t="s">
        <v>1076</v>
      </c>
      <c r="AO64" s="105" t="s">
        <v>1077</v>
      </c>
      <c r="AP64" s="105" t="s">
        <v>1078</v>
      </c>
      <c r="AQ64" s="106">
        <v>45261</v>
      </c>
      <c r="AR64" s="107" t="s">
        <v>965</v>
      </c>
      <c r="AS64" s="108" t="s">
        <v>1079</v>
      </c>
      <c r="AT64" s="109"/>
      <c r="AU64" s="110"/>
      <c r="AV64" s="111"/>
      <c r="AW64" s="109"/>
      <c r="AX64" s="107"/>
      <c r="AY64" s="108"/>
      <c r="AZ64" s="109"/>
      <c r="BA64" s="110"/>
      <c r="BB64" s="111"/>
      <c r="BC64" s="109"/>
      <c r="BD64" s="107"/>
      <c r="BE64" s="108"/>
      <c r="BF64" s="109"/>
      <c r="BG64" s="110"/>
      <c r="BH64" s="111"/>
      <c r="BI64" s="109"/>
      <c r="BJ64" s="107"/>
      <c r="BK64" s="108"/>
      <c r="BL64" s="109"/>
      <c r="BM64" s="110"/>
      <c r="BN64" s="111"/>
      <c r="BO64" s="109"/>
      <c r="BP64" s="107"/>
      <c r="BQ64" s="108"/>
      <c r="BR64" s="109"/>
      <c r="BS64" s="110"/>
      <c r="BT64" s="111"/>
      <c r="BU64" s="109"/>
      <c r="BV64" s="107"/>
      <c r="BW64" s="108"/>
      <c r="BX64" s="109"/>
      <c r="BY64" s="110"/>
      <c r="BZ64" s="112"/>
      <c r="CA64" s="2">
        <f t="shared" si="27"/>
        <v>33</v>
      </c>
      <c r="CB64" s="51" t="s">
        <v>1045</v>
      </c>
      <c r="CC64" s="51" t="s">
        <v>1046</v>
      </c>
      <c r="CD64" s="51" t="s">
        <v>1047</v>
      </c>
      <c r="CE64" s="51" t="s">
        <v>388</v>
      </c>
      <c r="CF64" s="51" t="s">
        <v>389</v>
      </c>
      <c r="CG64" s="51" t="s">
        <v>389</v>
      </c>
      <c r="CH64" s="51" t="s">
        <v>439</v>
      </c>
      <c r="CI64" s="51" t="s">
        <v>389</v>
      </c>
      <c r="CJ64" s="51" t="s">
        <v>392</v>
      </c>
      <c r="CK64" s="51"/>
      <c r="CL64" s="51" t="s">
        <v>392</v>
      </c>
      <c r="CM64" s="51" t="s">
        <v>392</v>
      </c>
      <c r="CN64" s="51" t="s">
        <v>392</v>
      </c>
      <c r="CO64" s="51" t="s">
        <v>392</v>
      </c>
      <c r="CP64" s="51" t="s">
        <v>392</v>
      </c>
      <c r="CQ64" s="51" t="s">
        <v>392</v>
      </c>
      <c r="CR64" s="51" t="s">
        <v>1080</v>
      </c>
      <c r="CS64" s="51" t="s">
        <v>392</v>
      </c>
      <c r="CT64" s="51" t="s">
        <v>392</v>
      </c>
      <c r="CU64" s="51" t="s">
        <v>392</v>
      </c>
      <c r="CV64" s="51" t="s">
        <v>392</v>
      </c>
      <c r="CW64" s="51" t="s">
        <v>392</v>
      </c>
      <c r="CX64" s="51" t="s">
        <v>392</v>
      </c>
      <c r="CZ64" s="102" t="str">
        <f t="shared" si="28"/>
        <v>Gestión de procesos</v>
      </c>
      <c r="DA64" s="152" t="str">
        <f t="shared" si="29"/>
        <v>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v>
      </c>
      <c r="DB64" s="152"/>
      <c r="DC64" s="152"/>
      <c r="DD64" s="152"/>
      <c r="DE64" s="152"/>
      <c r="DF64" s="152"/>
      <c r="DG64" s="152"/>
      <c r="DH64" s="102" t="str">
        <f t="shared" si="30"/>
        <v>Moderado</v>
      </c>
      <c r="DI64" s="102" t="str">
        <f t="shared" si="31"/>
        <v>Bajo</v>
      </c>
      <c r="DK64" s="98" t="e">
        <f>SUM(LEN(#REF!)-LEN(SUBSTITUTE(#REF!,"- Preventivo","")))/LEN("- Preventivo")</f>
        <v>#REF!</v>
      </c>
      <c r="DL64" s="98" t="e">
        <f t="shared" si="32"/>
        <v>#REF!</v>
      </c>
      <c r="DM64" s="98" t="e">
        <f>SUM(LEN(#REF!)-LEN(SUBSTITUTE(#REF!,"- Detectivo","")))/LEN("- Detectivo")</f>
        <v>#REF!</v>
      </c>
      <c r="DN64" s="98" t="e">
        <f t="shared" si="33"/>
        <v>#REF!</v>
      </c>
      <c r="DO64" s="98" t="e">
        <f>SUM(LEN(#REF!)-LEN(SUBSTITUTE(#REF!,"- Correctivo","")))/LEN("- Correctivo")</f>
        <v>#REF!</v>
      </c>
      <c r="DP64" s="98" t="e">
        <f t="shared" si="34"/>
        <v>#REF!</v>
      </c>
      <c r="DQ64" s="98" t="e">
        <f t="shared" si="19"/>
        <v>#REF!</v>
      </c>
      <c r="DR64" s="98" t="e">
        <f t="shared" si="35"/>
        <v>#REF!</v>
      </c>
      <c r="DS64" s="98" t="e">
        <f>SUM(LEN(#REF!)-LEN(SUBSTITUTE(#REF!,"- Documentado","")))/LEN("- Documentado")</f>
        <v>#REF!</v>
      </c>
      <c r="DT64" s="98" t="e">
        <f>SUM(LEN(#REF!)-LEN(SUBSTITUTE(#REF!,"- Documentado","")))/LEN("- Documentado")</f>
        <v>#REF!</v>
      </c>
      <c r="DU64" s="98" t="e">
        <f t="shared" si="36"/>
        <v>#REF!</v>
      </c>
      <c r="DV64" s="98" t="e">
        <f>SUM(LEN(#REF!)-LEN(SUBSTITUTE(#REF!,"- Continua","")))/LEN("- Continua")</f>
        <v>#REF!</v>
      </c>
      <c r="DW64" s="98" t="e">
        <f>SUM(LEN(#REF!)-LEN(SUBSTITUTE(#REF!,"- Continua","")))/LEN("- Continua")</f>
        <v>#REF!</v>
      </c>
      <c r="DX64" s="98" t="e">
        <f t="shared" si="37"/>
        <v>#REF!</v>
      </c>
      <c r="DY64" s="98" t="e">
        <f>SUM(LEN(#REF!)-LEN(SUBSTITUTE(#REF!,"- Con registro","")))/LEN("- Con registro")</f>
        <v>#REF!</v>
      </c>
      <c r="DZ64" s="98" t="e">
        <f>SUM(LEN(#REF!)-LEN(SUBSTITUTE(#REF!,"- Con registro","")))/LEN("- Con registro")</f>
        <v>#REF!</v>
      </c>
      <c r="EA64" s="98" t="e">
        <f t="shared" si="38"/>
        <v>#REF!</v>
      </c>
      <c r="EB64" s="101" t="e">
        <f t="shared" si="20"/>
        <v>#REF!</v>
      </c>
      <c r="EC64" s="101" t="e">
        <f t="shared" si="21"/>
        <v>#REF!</v>
      </c>
      <c r="ED64" s="129" t="e">
        <f t="shared" si="22"/>
        <v>#REF!</v>
      </c>
      <c r="EE64" s="149" t="e">
        <f t="shared" si="23"/>
        <v>#REF!</v>
      </c>
      <c r="EF64" s="149"/>
      <c r="EG64" s="149"/>
      <c r="EH64" s="149"/>
      <c r="EI64" s="149"/>
      <c r="EJ64" s="149"/>
      <c r="EK64" s="149"/>
      <c r="EL64" s="149"/>
      <c r="EM64" s="149"/>
      <c r="EN64" s="149"/>
      <c r="EP64" s="115">
        <f t="shared" si="24"/>
        <v>45261</v>
      </c>
      <c r="EQ64" s="116" t="str">
        <f t="shared" si="25"/>
        <v>13 de mayo de 2024</v>
      </c>
      <c r="ER64" s="98" t="str">
        <f t="shared" si="26"/>
        <v>Riesgos</v>
      </c>
      <c r="ES64" s="98" t="str">
        <f t="shared" si="39"/>
        <v>ID_227: Posibilidad de afectación reputacional por hallazgos relacionados con la aplicación del esquema de publicación, debido a incumplimiento parcial de compromisos para la divulgación oportuna, veraz y eficaz de la información publicada a través de portales y micrositios web de la Secretaría General.</v>
      </c>
      <c r="ET64" s="98" t="str">
        <f t="shared" si="40"/>
        <v>Ajuste en 
Análisis antes de controles
Establecimiento de controles
Evaluación de controles
 en el Mapa de riesgos de Gestión Estratégica de Comunicación e Información</v>
      </c>
      <c r="EU64" s="98" t="str">
        <f t="shared" si="41"/>
        <v>Solicitud de cambio realizada y aprobada por la Oficina Consejería Distrital de Comunicaciones a través del Aplicativo DARUMA</v>
      </c>
    </row>
    <row r="65" spans="1:151" ht="399.95" customHeight="1" x14ac:dyDescent="0.2">
      <c r="A65" s="120" t="s">
        <v>1032</v>
      </c>
      <c r="B65" s="105" t="s">
        <v>1033</v>
      </c>
      <c r="C65" s="105" t="s">
        <v>1034</v>
      </c>
      <c r="D65" s="120" t="s">
        <v>1639</v>
      </c>
      <c r="E65" s="121" t="s">
        <v>91</v>
      </c>
      <c r="F65" s="105" t="s">
        <v>1646</v>
      </c>
      <c r="G65" s="121">
        <v>228</v>
      </c>
      <c r="H65" s="121" t="s">
        <v>1583</v>
      </c>
      <c r="I65" s="104" t="s">
        <v>1081</v>
      </c>
      <c r="J65" s="120" t="s">
        <v>36</v>
      </c>
      <c r="K65" s="121" t="s">
        <v>365</v>
      </c>
      <c r="L65" s="105" t="s">
        <v>1633</v>
      </c>
      <c r="M65" s="111" t="s">
        <v>1082</v>
      </c>
      <c r="N65" s="105" t="s">
        <v>1083</v>
      </c>
      <c r="O65" s="105" t="s">
        <v>1084</v>
      </c>
      <c r="P65" s="105" t="s">
        <v>370</v>
      </c>
      <c r="Q65" s="105" t="s">
        <v>371</v>
      </c>
      <c r="R65" s="105" t="s">
        <v>372</v>
      </c>
      <c r="S65" s="105" t="s">
        <v>427</v>
      </c>
      <c r="T65" s="105" t="s">
        <v>1063</v>
      </c>
      <c r="U65" s="122" t="s">
        <v>144</v>
      </c>
      <c r="V65" s="123">
        <v>0.2</v>
      </c>
      <c r="W65" s="122" t="s">
        <v>103</v>
      </c>
      <c r="X65" s="123">
        <v>0.6</v>
      </c>
      <c r="Y65" s="66" t="s">
        <v>86</v>
      </c>
      <c r="Z65" s="105" t="s">
        <v>1085</v>
      </c>
      <c r="AA65" s="122" t="s">
        <v>144</v>
      </c>
      <c r="AB65" s="127">
        <v>0.12</v>
      </c>
      <c r="AC65" s="122" t="s">
        <v>124</v>
      </c>
      <c r="AD65" s="127">
        <v>0.33749999999999997</v>
      </c>
      <c r="AE65" s="66" t="s">
        <v>376</v>
      </c>
      <c r="AF65" s="105" t="s">
        <v>377</v>
      </c>
      <c r="AG65" s="120" t="s">
        <v>378</v>
      </c>
      <c r="AH65" s="124" t="s">
        <v>379</v>
      </c>
      <c r="AI65" s="124" t="s">
        <v>379</v>
      </c>
      <c r="AJ65" s="124" t="s">
        <v>363</v>
      </c>
      <c r="AK65" s="124" t="s">
        <v>363</v>
      </c>
      <c r="AL65" s="124" t="s">
        <v>379</v>
      </c>
      <c r="AM65" s="124" t="s">
        <v>379</v>
      </c>
      <c r="AN65" s="105" t="s">
        <v>1086</v>
      </c>
      <c r="AO65" s="105" t="s">
        <v>1087</v>
      </c>
      <c r="AP65" s="105" t="s">
        <v>1088</v>
      </c>
      <c r="AQ65" s="106">
        <v>45261</v>
      </c>
      <c r="AR65" s="107" t="s">
        <v>383</v>
      </c>
      <c r="AS65" s="108" t="s">
        <v>1044</v>
      </c>
      <c r="AT65" s="109"/>
      <c r="AU65" s="110"/>
      <c r="AV65" s="111"/>
      <c r="AW65" s="109"/>
      <c r="AX65" s="107"/>
      <c r="AY65" s="108"/>
      <c r="AZ65" s="109"/>
      <c r="BA65" s="110"/>
      <c r="BB65" s="111"/>
      <c r="BC65" s="109"/>
      <c r="BD65" s="107"/>
      <c r="BE65" s="108"/>
      <c r="BF65" s="109"/>
      <c r="BG65" s="110"/>
      <c r="BH65" s="111"/>
      <c r="BI65" s="109"/>
      <c r="BJ65" s="107"/>
      <c r="BK65" s="108"/>
      <c r="BL65" s="109"/>
      <c r="BM65" s="110"/>
      <c r="BN65" s="111"/>
      <c r="BO65" s="109"/>
      <c r="BP65" s="107"/>
      <c r="BQ65" s="108"/>
      <c r="BR65" s="109"/>
      <c r="BS65" s="110"/>
      <c r="BT65" s="111"/>
      <c r="BU65" s="109"/>
      <c r="BV65" s="107"/>
      <c r="BW65" s="108"/>
      <c r="BX65" s="109"/>
      <c r="BY65" s="110"/>
      <c r="BZ65" s="112"/>
      <c r="CA65" s="2">
        <f t="shared" si="27"/>
        <v>33</v>
      </c>
      <c r="CB65" s="51" t="s">
        <v>1045</v>
      </c>
      <c r="CC65" s="51" t="s">
        <v>1046</v>
      </c>
      <c r="CD65" s="51" t="s">
        <v>1047</v>
      </c>
      <c r="CE65" s="51" t="s">
        <v>388</v>
      </c>
      <c r="CF65" s="51" t="s">
        <v>389</v>
      </c>
      <c r="CG65" s="51" t="s">
        <v>389</v>
      </c>
      <c r="CH65" s="51" t="s">
        <v>439</v>
      </c>
      <c r="CI65" s="51" t="s">
        <v>389</v>
      </c>
      <c r="CJ65" s="51" t="s">
        <v>392</v>
      </c>
      <c r="CK65" s="51"/>
      <c r="CL65" s="51" t="s">
        <v>392</v>
      </c>
      <c r="CM65" s="51" t="s">
        <v>392</v>
      </c>
      <c r="CN65" s="51" t="s">
        <v>392</v>
      </c>
      <c r="CO65" s="51" t="s">
        <v>392</v>
      </c>
      <c r="CP65" s="51" t="s">
        <v>392</v>
      </c>
      <c r="CQ65" s="51" t="s">
        <v>392</v>
      </c>
      <c r="CR65" s="51" t="s">
        <v>1089</v>
      </c>
      <c r="CS65" s="51" t="s">
        <v>392</v>
      </c>
      <c r="CT65" s="51" t="s">
        <v>392</v>
      </c>
      <c r="CU65" s="51" t="s">
        <v>392</v>
      </c>
      <c r="CV65" s="51" t="s">
        <v>392</v>
      </c>
      <c r="CW65" s="51" t="s">
        <v>392</v>
      </c>
      <c r="CX65" s="51" t="s">
        <v>392</v>
      </c>
      <c r="CZ65" s="102" t="str">
        <f t="shared" si="28"/>
        <v>Gestión de procesos</v>
      </c>
      <c r="DA65" s="152" t="str">
        <f t="shared" si="29"/>
        <v xml:space="preserve">Posibilidad de afectación económica (o presupuestal) por incumplimiento en la generación de lineamientos distritales en materia de comunicación pública, debido a debilidades en la definición, alcance y formalización de los mismos hacia las entidades distritales. </v>
      </c>
      <c r="DB65" s="152"/>
      <c r="DC65" s="152"/>
      <c r="DD65" s="152"/>
      <c r="DE65" s="152"/>
      <c r="DF65" s="152"/>
      <c r="DG65" s="152"/>
      <c r="DH65" s="102" t="str">
        <f t="shared" si="30"/>
        <v>Moderado</v>
      </c>
      <c r="DI65" s="102" t="str">
        <f t="shared" si="31"/>
        <v>Bajo</v>
      </c>
      <c r="DK65" s="98" t="e">
        <f>SUM(LEN(#REF!)-LEN(SUBSTITUTE(#REF!,"- Preventivo","")))/LEN("- Preventivo")</f>
        <v>#REF!</v>
      </c>
      <c r="DL65" s="98" t="e">
        <f t="shared" si="32"/>
        <v>#REF!</v>
      </c>
      <c r="DM65" s="98" t="e">
        <f>SUM(LEN(#REF!)-LEN(SUBSTITUTE(#REF!,"- Detectivo","")))/LEN("- Detectivo")</f>
        <v>#REF!</v>
      </c>
      <c r="DN65" s="98" t="e">
        <f t="shared" si="33"/>
        <v>#REF!</v>
      </c>
      <c r="DO65" s="98" t="e">
        <f>SUM(LEN(#REF!)-LEN(SUBSTITUTE(#REF!,"- Correctivo","")))/LEN("- Correctivo")</f>
        <v>#REF!</v>
      </c>
      <c r="DP65" s="98" t="e">
        <f t="shared" si="34"/>
        <v>#REF!</v>
      </c>
      <c r="DQ65" s="98" t="e">
        <f t="shared" si="19"/>
        <v>#REF!</v>
      </c>
      <c r="DR65" s="98" t="e">
        <f t="shared" si="35"/>
        <v>#REF!</v>
      </c>
      <c r="DS65" s="98" t="e">
        <f>SUM(LEN(#REF!)-LEN(SUBSTITUTE(#REF!,"- Documentado","")))/LEN("- Documentado")</f>
        <v>#REF!</v>
      </c>
      <c r="DT65" s="98" t="e">
        <f>SUM(LEN(#REF!)-LEN(SUBSTITUTE(#REF!,"- Documentado","")))/LEN("- Documentado")</f>
        <v>#REF!</v>
      </c>
      <c r="DU65" s="98" t="e">
        <f t="shared" si="36"/>
        <v>#REF!</v>
      </c>
      <c r="DV65" s="98" t="e">
        <f>SUM(LEN(#REF!)-LEN(SUBSTITUTE(#REF!,"- Continua","")))/LEN("- Continua")</f>
        <v>#REF!</v>
      </c>
      <c r="DW65" s="98" t="e">
        <f>SUM(LEN(#REF!)-LEN(SUBSTITUTE(#REF!,"- Continua","")))/LEN("- Continua")</f>
        <v>#REF!</v>
      </c>
      <c r="DX65" s="98" t="e">
        <f t="shared" si="37"/>
        <v>#REF!</v>
      </c>
      <c r="DY65" s="98" t="e">
        <f>SUM(LEN(#REF!)-LEN(SUBSTITUTE(#REF!,"- Con registro","")))/LEN("- Con registro")</f>
        <v>#REF!</v>
      </c>
      <c r="DZ65" s="98" t="e">
        <f>SUM(LEN(#REF!)-LEN(SUBSTITUTE(#REF!,"- Con registro","")))/LEN("- Con registro")</f>
        <v>#REF!</v>
      </c>
      <c r="EA65" s="98" t="e">
        <f t="shared" si="38"/>
        <v>#REF!</v>
      </c>
      <c r="EB65" s="101" t="e">
        <f t="shared" si="20"/>
        <v>#REF!</v>
      </c>
      <c r="EC65" s="101" t="e">
        <f t="shared" si="21"/>
        <v>#REF!</v>
      </c>
      <c r="ED65" s="129" t="e">
        <f t="shared" si="22"/>
        <v>#REF!</v>
      </c>
      <c r="EE65" s="149" t="e">
        <f t="shared" si="23"/>
        <v>#REF!</v>
      </c>
      <c r="EF65" s="149"/>
      <c r="EG65" s="149"/>
      <c r="EH65" s="149"/>
      <c r="EI65" s="149"/>
      <c r="EJ65" s="149"/>
      <c r="EK65" s="149"/>
      <c r="EL65" s="149"/>
      <c r="EM65" s="149"/>
      <c r="EN65" s="149"/>
      <c r="EP65" s="115">
        <f t="shared" si="24"/>
        <v>45261</v>
      </c>
      <c r="EQ65" s="116" t="str">
        <f t="shared" si="25"/>
        <v>13 de mayo de 2024</v>
      </c>
      <c r="ER65" s="98" t="str">
        <f t="shared" si="26"/>
        <v>Riesgos</v>
      </c>
      <c r="ES65" s="98" t="str">
        <f t="shared" si="39"/>
        <v xml:space="preserve">ID_228: Posibilidad de afectación económica (o presupuestal) por incumplimiento en la generación de lineamientos distritales en materia de comunicación pública, debido a debilidades en la definición, alcance y formalización de los mismos hacia las entidades distritales. </v>
      </c>
      <c r="ET65" s="98" t="str">
        <f t="shared" si="40"/>
        <v>Ajuste en 
Análisis antes de controles
Establecimiento de controles
 en el Mapa de riesgos de Gestión Estratégica de Comunicación e Información</v>
      </c>
      <c r="EU65" s="98" t="str">
        <f t="shared" si="41"/>
        <v>Solicitud de cambio realizada y aprobada por la Oficina Consejería Distrital de Comunicaciones a través del Aplicativo DARUMA</v>
      </c>
    </row>
    <row r="66" spans="1:151" ht="399.95" customHeight="1" x14ac:dyDescent="0.2">
      <c r="A66" s="120" t="s">
        <v>1032</v>
      </c>
      <c r="B66" s="105" t="s">
        <v>1033</v>
      </c>
      <c r="C66" s="105" t="s">
        <v>1034</v>
      </c>
      <c r="D66" s="120" t="s">
        <v>1639</v>
      </c>
      <c r="E66" s="121" t="s">
        <v>91</v>
      </c>
      <c r="F66" s="105" t="s">
        <v>1647</v>
      </c>
      <c r="G66" s="121">
        <v>229</v>
      </c>
      <c r="H66" s="121" t="s">
        <v>1584</v>
      </c>
      <c r="I66" s="104" t="s">
        <v>1090</v>
      </c>
      <c r="J66" s="120" t="s">
        <v>36</v>
      </c>
      <c r="K66" s="121" t="s">
        <v>365</v>
      </c>
      <c r="L66" s="105" t="s">
        <v>1633</v>
      </c>
      <c r="M66" s="111" t="s">
        <v>1091</v>
      </c>
      <c r="N66" s="105" t="s">
        <v>1092</v>
      </c>
      <c r="O66" s="105" t="s">
        <v>1093</v>
      </c>
      <c r="P66" s="105" t="s">
        <v>370</v>
      </c>
      <c r="Q66" s="105" t="s">
        <v>371</v>
      </c>
      <c r="R66" s="105" t="s">
        <v>372</v>
      </c>
      <c r="S66" s="105" t="s">
        <v>427</v>
      </c>
      <c r="T66" s="105" t="s">
        <v>1063</v>
      </c>
      <c r="U66" s="122" t="s">
        <v>123</v>
      </c>
      <c r="V66" s="123">
        <v>0.4</v>
      </c>
      <c r="W66" s="122" t="s">
        <v>79</v>
      </c>
      <c r="X66" s="123">
        <v>0.8</v>
      </c>
      <c r="Y66" s="66" t="s">
        <v>409</v>
      </c>
      <c r="Z66" s="105" t="s">
        <v>1094</v>
      </c>
      <c r="AA66" s="122" t="s">
        <v>144</v>
      </c>
      <c r="AB66" s="127">
        <v>0.1008</v>
      </c>
      <c r="AC66" s="122" t="s">
        <v>124</v>
      </c>
      <c r="AD66" s="127">
        <v>0.33750000000000002</v>
      </c>
      <c r="AE66" s="66" t="s">
        <v>376</v>
      </c>
      <c r="AF66" s="105" t="s">
        <v>377</v>
      </c>
      <c r="AG66" s="120" t="s">
        <v>378</v>
      </c>
      <c r="AH66" s="124" t="s">
        <v>379</v>
      </c>
      <c r="AI66" s="124" t="s">
        <v>379</v>
      </c>
      <c r="AJ66" s="124" t="s">
        <v>363</v>
      </c>
      <c r="AK66" s="124" t="s">
        <v>363</v>
      </c>
      <c r="AL66" s="124" t="s">
        <v>379</v>
      </c>
      <c r="AM66" s="124" t="s">
        <v>379</v>
      </c>
      <c r="AN66" s="105" t="s">
        <v>1095</v>
      </c>
      <c r="AO66" s="105" t="s">
        <v>1096</v>
      </c>
      <c r="AP66" s="105" t="s">
        <v>1097</v>
      </c>
      <c r="AQ66" s="106">
        <v>45261</v>
      </c>
      <c r="AR66" s="107" t="s">
        <v>640</v>
      </c>
      <c r="AS66" s="108" t="s">
        <v>1079</v>
      </c>
      <c r="AT66" s="109"/>
      <c r="AU66" s="110"/>
      <c r="AV66" s="111"/>
      <c r="AW66" s="109"/>
      <c r="AX66" s="107"/>
      <c r="AY66" s="108"/>
      <c r="AZ66" s="109"/>
      <c r="BA66" s="110"/>
      <c r="BB66" s="111"/>
      <c r="BC66" s="109"/>
      <c r="BD66" s="107"/>
      <c r="BE66" s="108"/>
      <c r="BF66" s="109"/>
      <c r="BG66" s="110"/>
      <c r="BH66" s="111"/>
      <c r="BI66" s="109"/>
      <c r="BJ66" s="107"/>
      <c r="BK66" s="108"/>
      <c r="BL66" s="109"/>
      <c r="BM66" s="110"/>
      <c r="BN66" s="111"/>
      <c r="BO66" s="109"/>
      <c r="BP66" s="107"/>
      <c r="BQ66" s="108"/>
      <c r="BR66" s="109"/>
      <c r="BS66" s="110"/>
      <c r="BT66" s="111"/>
      <c r="BU66" s="109"/>
      <c r="BV66" s="107"/>
      <c r="BW66" s="108"/>
      <c r="BX66" s="109"/>
      <c r="BY66" s="110"/>
      <c r="BZ66" s="112"/>
      <c r="CA66" s="2">
        <f t="shared" si="27"/>
        <v>33</v>
      </c>
      <c r="CB66" s="51" t="s">
        <v>1045</v>
      </c>
      <c r="CC66" s="51" t="s">
        <v>1046</v>
      </c>
      <c r="CD66" s="51" t="s">
        <v>1047</v>
      </c>
      <c r="CE66" s="51" t="s">
        <v>388</v>
      </c>
      <c r="CF66" s="51" t="s">
        <v>389</v>
      </c>
      <c r="CG66" s="51" t="s">
        <v>389</v>
      </c>
      <c r="CH66" s="51" t="s">
        <v>439</v>
      </c>
      <c r="CI66" s="51" t="s">
        <v>389</v>
      </c>
      <c r="CJ66" s="51" t="s">
        <v>392</v>
      </c>
      <c r="CK66" s="51"/>
      <c r="CL66" s="51" t="s">
        <v>392</v>
      </c>
      <c r="CM66" s="51" t="s">
        <v>392</v>
      </c>
      <c r="CN66" s="51" t="s">
        <v>392</v>
      </c>
      <c r="CO66" s="51" t="s">
        <v>392</v>
      </c>
      <c r="CP66" s="51" t="s">
        <v>392</v>
      </c>
      <c r="CQ66" s="51" t="s">
        <v>392</v>
      </c>
      <c r="CR66" s="51" t="s">
        <v>1089</v>
      </c>
      <c r="CS66" s="51" t="s">
        <v>392</v>
      </c>
      <c r="CT66" s="51" t="s">
        <v>392</v>
      </c>
      <c r="CU66" s="51" t="s">
        <v>392</v>
      </c>
      <c r="CV66" s="51" t="s">
        <v>392</v>
      </c>
      <c r="CW66" s="51" t="s">
        <v>392</v>
      </c>
      <c r="CX66" s="51" t="s">
        <v>392</v>
      </c>
      <c r="CZ66" s="102" t="str">
        <f t="shared" si="28"/>
        <v>Gestión de procesos</v>
      </c>
      <c r="DA66" s="152" t="str">
        <f t="shared" si="29"/>
        <v>Posibilidad de afectación reputacional por falta de adherencia de las entidades del Distrito para la aplicación de lineamientos de comunicación pública, debido a inadecuado acompañamiento y seguimiento a las campañas y/o acciones de comunicación que ellas desarrollan.</v>
      </c>
      <c r="DB66" s="152"/>
      <c r="DC66" s="152"/>
      <c r="DD66" s="152"/>
      <c r="DE66" s="152"/>
      <c r="DF66" s="152"/>
      <c r="DG66" s="152"/>
      <c r="DH66" s="102" t="str">
        <f t="shared" si="30"/>
        <v>Alto</v>
      </c>
      <c r="DI66" s="102" t="str">
        <f t="shared" si="31"/>
        <v>Bajo</v>
      </c>
      <c r="DK66" s="98" t="e">
        <f>SUM(LEN(#REF!)-LEN(SUBSTITUTE(#REF!,"- Preventivo","")))/LEN("- Preventivo")</f>
        <v>#REF!</v>
      </c>
      <c r="DL66" s="98" t="e">
        <f t="shared" si="32"/>
        <v>#REF!</v>
      </c>
      <c r="DM66" s="98" t="e">
        <f>SUM(LEN(#REF!)-LEN(SUBSTITUTE(#REF!,"- Detectivo","")))/LEN("- Detectivo")</f>
        <v>#REF!</v>
      </c>
      <c r="DN66" s="98" t="e">
        <f t="shared" si="33"/>
        <v>#REF!</v>
      </c>
      <c r="DO66" s="98" t="e">
        <f>SUM(LEN(#REF!)-LEN(SUBSTITUTE(#REF!,"- Correctivo","")))/LEN("- Correctivo")</f>
        <v>#REF!</v>
      </c>
      <c r="DP66" s="98" t="e">
        <f t="shared" si="34"/>
        <v>#REF!</v>
      </c>
      <c r="DQ66" s="98" t="e">
        <f t="shared" si="19"/>
        <v>#REF!</v>
      </c>
      <c r="DR66" s="98" t="e">
        <f t="shared" si="35"/>
        <v>#REF!</v>
      </c>
      <c r="DS66" s="98" t="e">
        <f>SUM(LEN(#REF!)-LEN(SUBSTITUTE(#REF!,"- Documentado","")))/LEN("- Documentado")</f>
        <v>#REF!</v>
      </c>
      <c r="DT66" s="98" t="e">
        <f>SUM(LEN(#REF!)-LEN(SUBSTITUTE(#REF!,"- Documentado","")))/LEN("- Documentado")</f>
        <v>#REF!</v>
      </c>
      <c r="DU66" s="98" t="e">
        <f t="shared" si="36"/>
        <v>#REF!</v>
      </c>
      <c r="DV66" s="98" t="e">
        <f>SUM(LEN(#REF!)-LEN(SUBSTITUTE(#REF!,"- Continua","")))/LEN("- Continua")</f>
        <v>#REF!</v>
      </c>
      <c r="DW66" s="98" t="e">
        <f>SUM(LEN(#REF!)-LEN(SUBSTITUTE(#REF!,"- Continua","")))/LEN("- Continua")</f>
        <v>#REF!</v>
      </c>
      <c r="DX66" s="98" t="e">
        <f t="shared" si="37"/>
        <v>#REF!</v>
      </c>
      <c r="DY66" s="98" t="e">
        <f>SUM(LEN(#REF!)-LEN(SUBSTITUTE(#REF!,"- Con registro","")))/LEN("- Con registro")</f>
        <v>#REF!</v>
      </c>
      <c r="DZ66" s="98" t="e">
        <f>SUM(LEN(#REF!)-LEN(SUBSTITUTE(#REF!,"- Con registro","")))/LEN("- Con registro")</f>
        <v>#REF!</v>
      </c>
      <c r="EA66" s="98" t="e">
        <f t="shared" si="38"/>
        <v>#REF!</v>
      </c>
      <c r="EB66" s="101" t="e">
        <f t="shared" si="20"/>
        <v>#REF!</v>
      </c>
      <c r="EC66" s="101" t="e">
        <f t="shared" si="21"/>
        <v>#REF!</v>
      </c>
      <c r="ED66" s="129" t="e">
        <f t="shared" si="22"/>
        <v>#REF!</v>
      </c>
      <c r="EE66" s="149" t="e">
        <f t="shared" si="23"/>
        <v>#REF!</v>
      </c>
      <c r="EF66" s="149"/>
      <c r="EG66" s="149"/>
      <c r="EH66" s="149"/>
      <c r="EI66" s="149"/>
      <c r="EJ66" s="149"/>
      <c r="EK66" s="149"/>
      <c r="EL66" s="149"/>
      <c r="EM66" s="149"/>
      <c r="EN66" s="149"/>
      <c r="EP66" s="115">
        <f t="shared" si="24"/>
        <v>45261</v>
      </c>
      <c r="EQ66" s="116" t="str">
        <f t="shared" si="25"/>
        <v>13 de mayo de 2024</v>
      </c>
      <c r="ER66" s="98" t="str">
        <f t="shared" si="26"/>
        <v>Riesgos</v>
      </c>
      <c r="ES66" s="98" t="str">
        <f t="shared" si="39"/>
        <v>ID_229: Posibilidad de afectación reputacional por falta de adherencia de las entidades del Distrito para la aplicación de lineamientos de comunicación pública, debido a inadecuado acompañamiento y seguimiento a las campañas y/o acciones de comunicación que ellas desarrollan.</v>
      </c>
      <c r="ET66" s="98" t="str">
        <f t="shared" si="40"/>
        <v>Ajuste en Identificación del riesgo
Análisis antes de controles
Establecimiento de controles
Evaluación de controles
Tratamiento del riesgo en el Mapa de riesgos de Gestión Estratégica de Comunicación e Información</v>
      </c>
      <c r="EU66" s="98" t="str">
        <f t="shared" si="41"/>
        <v>Solicitud de cambio realizada y aprobada por la Oficina Consejería Distrital de Comunicaciones a través del Aplicativo DARUMA</v>
      </c>
    </row>
    <row r="67" spans="1:151" ht="399.95" customHeight="1" x14ac:dyDescent="0.2">
      <c r="A67" s="120" t="s">
        <v>1098</v>
      </c>
      <c r="B67" s="105" t="s">
        <v>1099</v>
      </c>
      <c r="C67" s="105" t="s">
        <v>1100</v>
      </c>
      <c r="D67" s="120" t="s">
        <v>1101</v>
      </c>
      <c r="E67" s="121" t="s">
        <v>676</v>
      </c>
      <c r="F67" s="105" t="s">
        <v>1648</v>
      </c>
      <c r="G67" s="121">
        <v>233</v>
      </c>
      <c r="H67" s="121" t="s">
        <v>1585</v>
      </c>
      <c r="I67" s="104" t="s">
        <v>1102</v>
      </c>
      <c r="J67" s="120" t="s">
        <v>36</v>
      </c>
      <c r="K67" s="121" t="s">
        <v>365</v>
      </c>
      <c r="L67" s="105" t="s">
        <v>232</v>
      </c>
      <c r="M67" s="111" t="s">
        <v>1103</v>
      </c>
      <c r="N67" s="105" t="s">
        <v>1104</v>
      </c>
      <c r="O67" s="105" t="s">
        <v>1105</v>
      </c>
      <c r="P67" s="105" t="s">
        <v>1106</v>
      </c>
      <c r="Q67" s="105" t="s">
        <v>371</v>
      </c>
      <c r="R67" s="105" t="s">
        <v>564</v>
      </c>
      <c r="S67" s="105" t="s">
        <v>373</v>
      </c>
      <c r="T67" s="105" t="s">
        <v>374</v>
      </c>
      <c r="U67" s="122" t="s">
        <v>123</v>
      </c>
      <c r="V67" s="123">
        <v>0.4</v>
      </c>
      <c r="W67" s="122" t="s">
        <v>103</v>
      </c>
      <c r="X67" s="123">
        <v>0.6</v>
      </c>
      <c r="Y67" s="66" t="s">
        <v>86</v>
      </c>
      <c r="Z67" s="105" t="s">
        <v>1107</v>
      </c>
      <c r="AA67" s="122" t="s">
        <v>144</v>
      </c>
      <c r="AB67" s="127">
        <v>7.0559999999999984E-2</v>
      </c>
      <c r="AC67" s="122" t="s">
        <v>124</v>
      </c>
      <c r="AD67" s="127">
        <v>0.25312499999999999</v>
      </c>
      <c r="AE67" s="66" t="s">
        <v>376</v>
      </c>
      <c r="AF67" s="105" t="s">
        <v>400</v>
      </c>
      <c r="AG67" s="120" t="s">
        <v>378</v>
      </c>
      <c r="AH67" s="105" t="s">
        <v>379</v>
      </c>
      <c r="AI67" s="105" t="s">
        <v>379</v>
      </c>
      <c r="AJ67" s="105" t="s">
        <v>363</v>
      </c>
      <c r="AK67" s="105" t="s">
        <v>363</v>
      </c>
      <c r="AL67" s="105" t="s">
        <v>379</v>
      </c>
      <c r="AM67" s="105" t="s">
        <v>379</v>
      </c>
      <c r="AN67" s="105" t="s">
        <v>1108</v>
      </c>
      <c r="AO67" s="105" t="s">
        <v>1109</v>
      </c>
      <c r="AP67" s="105" t="s">
        <v>1110</v>
      </c>
      <c r="AQ67" s="106">
        <v>45261</v>
      </c>
      <c r="AR67" s="107" t="s">
        <v>434</v>
      </c>
      <c r="AS67" s="108" t="s">
        <v>1111</v>
      </c>
      <c r="AT67" s="109"/>
      <c r="AU67" s="110"/>
      <c r="AV67" s="111"/>
      <c r="AW67" s="109"/>
      <c r="AX67" s="107"/>
      <c r="AY67" s="108"/>
      <c r="AZ67" s="109"/>
      <c r="BA67" s="110"/>
      <c r="BB67" s="111"/>
      <c r="BC67" s="109"/>
      <c r="BD67" s="107"/>
      <c r="BE67" s="108"/>
      <c r="BF67" s="109"/>
      <c r="BG67" s="110"/>
      <c r="BH67" s="111"/>
      <c r="BI67" s="109"/>
      <c r="BJ67" s="107"/>
      <c r="BK67" s="108"/>
      <c r="BL67" s="109"/>
      <c r="BM67" s="110"/>
      <c r="BN67" s="111"/>
      <c r="BO67" s="109"/>
      <c r="BP67" s="107"/>
      <c r="BQ67" s="108"/>
      <c r="BR67" s="109"/>
      <c r="BS67" s="110"/>
      <c r="BT67" s="111"/>
      <c r="BU67" s="109"/>
      <c r="BV67" s="107"/>
      <c r="BW67" s="108"/>
      <c r="BX67" s="109"/>
      <c r="BY67" s="110"/>
      <c r="BZ67" s="112"/>
      <c r="CA67" s="2">
        <f t="shared" si="27"/>
        <v>33</v>
      </c>
      <c r="CB67" s="51" t="s">
        <v>1112</v>
      </c>
      <c r="CC67" s="51" t="s">
        <v>1113</v>
      </c>
      <c r="CD67" s="51" t="s">
        <v>1114</v>
      </c>
      <c r="CE67" s="51" t="s">
        <v>388</v>
      </c>
      <c r="CF67" s="51" t="s">
        <v>389</v>
      </c>
      <c r="CG67" s="51" t="s">
        <v>389</v>
      </c>
      <c r="CH67" s="51" t="s">
        <v>390</v>
      </c>
      <c r="CI67" s="51" t="s">
        <v>389</v>
      </c>
      <c r="CJ67" s="51" t="s">
        <v>392</v>
      </c>
      <c r="CK67" s="51" t="s">
        <v>660</v>
      </c>
      <c r="CL67" s="51" t="s">
        <v>392</v>
      </c>
      <c r="CM67" s="51" t="s">
        <v>392</v>
      </c>
      <c r="CN67" s="51" t="s">
        <v>392</v>
      </c>
      <c r="CO67" s="51" t="s">
        <v>392</v>
      </c>
      <c r="CP67" s="51" t="s">
        <v>392</v>
      </c>
      <c r="CQ67" s="51" t="s">
        <v>392</v>
      </c>
      <c r="CR67" s="51" t="s">
        <v>1115</v>
      </c>
      <c r="CS67" s="51" t="s">
        <v>392</v>
      </c>
      <c r="CT67" s="51" t="s">
        <v>392</v>
      </c>
      <c r="CU67" s="51" t="s">
        <v>392</v>
      </c>
      <c r="CV67" s="51" t="s">
        <v>392</v>
      </c>
      <c r="CW67" s="51" t="s">
        <v>392</v>
      </c>
      <c r="CX67" s="51" t="s">
        <v>392</v>
      </c>
      <c r="CZ67" s="102" t="str">
        <f t="shared" si="28"/>
        <v>Gestión de procesos</v>
      </c>
      <c r="DA67" s="152" t="str">
        <f t="shared" si="29"/>
        <v xml:space="preserve">Posibilidad de afectación reputacional por hallazgos y sanciones impuestas por órganos de control, debido a errores (fallas o deficiencias) en el registro adecuado y oportuno de los hechos económicos de la entidad </v>
      </c>
      <c r="DB67" s="152"/>
      <c r="DC67" s="152"/>
      <c r="DD67" s="152"/>
      <c r="DE67" s="152"/>
      <c r="DF67" s="152"/>
      <c r="DG67" s="152"/>
      <c r="DH67" s="102" t="str">
        <f t="shared" si="30"/>
        <v>Moderado</v>
      </c>
      <c r="DI67" s="102" t="str">
        <f t="shared" si="31"/>
        <v>Bajo</v>
      </c>
      <c r="DK67" s="98" t="e">
        <f>SUM(LEN(#REF!)-LEN(SUBSTITUTE(#REF!,"- Preventivo","")))/LEN("- Preventivo")</f>
        <v>#REF!</v>
      </c>
      <c r="DL67" s="98" t="e">
        <f t="shared" si="32"/>
        <v>#REF!</v>
      </c>
      <c r="DM67" s="98" t="e">
        <f>SUM(LEN(#REF!)-LEN(SUBSTITUTE(#REF!,"- Detectivo","")))/LEN("- Detectivo")</f>
        <v>#REF!</v>
      </c>
      <c r="DN67" s="98" t="e">
        <f t="shared" si="33"/>
        <v>#REF!</v>
      </c>
      <c r="DO67" s="98" t="e">
        <f>SUM(LEN(#REF!)-LEN(SUBSTITUTE(#REF!,"- Correctivo","")))/LEN("- Correctivo")</f>
        <v>#REF!</v>
      </c>
      <c r="DP67" s="98" t="e">
        <f t="shared" si="34"/>
        <v>#REF!</v>
      </c>
      <c r="DQ67" s="98" t="e">
        <f t="shared" si="19"/>
        <v>#REF!</v>
      </c>
      <c r="DR67" s="98" t="e">
        <f t="shared" si="35"/>
        <v>#REF!</v>
      </c>
      <c r="DS67" s="98" t="e">
        <f>SUM(LEN(#REF!)-LEN(SUBSTITUTE(#REF!,"- Documentado","")))/LEN("- Documentado")</f>
        <v>#REF!</v>
      </c>
      <c r="DT67" s="98" t="e">
        <f>SUM(LEN(#REF!)-LEN(SUBSTITUTE(#REF!,"- Documentado","")))/LEN("- Documentado")</f>
        <v>#REF!</v>
      </c>
      <c r="DU67" s="98" t="e">
        <f t="shared" si="36"/>
        <v>#REF!</v>
      </c>
      <c r="DV67" s="98" t="e">
        <f>SUM(LEN(#REF!)-LEN(SUBSTITUTE(#REF!,"- Continua","")))/LEN("- Continua")</f>
        <v>#REF!</v>
      </c>
      <c r="DW67" s="98" t="e">
        <f>SUM(LEN(#REF!)-LEN(SUBSTITUTE(#REF!,"- Continua","")))/LEN("- Continua")</f>
        <v>#REF!</v>
      </c>
      <c r="DX67" s="98" t="e">
        <f t="shared" si="37"/>
        <v>#REF!</v>
      </c>
      <c r="DY67" s="98" t="e">
        <f>SUM(LEN(#REF!)-LEN(SUBSTITUTE(#REF!,"- Con registro","")))/LEN("- Con registro")</f>
        <v>#REF!</v>
      </c>
      <c r="DZ67" s="98" t="e">
        <f>SUM(LEN(#REF!)-LEN(SUBSTITUTE(#REF!,"- Con registro","")))/LEN("- Con registro")</f>
        <v>#REF!</v>
      </c>
      <c r="EA67" s="98" t="e">
        <f t="shared" si="38"/>
        <v>#REF!</v>
      </c>
      <c r="EB67" s="101" t="e">
        <f t="shared" si="20"/>
        <v>#REF!</v>
      </c>
      <c r="EC67" s="101" t="e">
        <f t="shared" si="21"/>
        <v>#REF!</v>
      </c>
      <c r="ED67" s="129" t="e">
        <f t="shared" si="22"/>
        <v>#REF!</v>
      </c>
      <c r="EE67" s="149" t="e">
        <f t="shared" si="23"/>
        <v>#REF!</v>
      </c>
      <c r="EF67" s="149"/>
      <c r="EG67" s="149"/>
      <c r="EH67" s="149"/>
      <c r="EI67" s="149"/>
      <c r="EJ67" s="149"/>
      <c r="EK67" s="149"/>
      <c r="EL67" s="149"/>
      <c r="EM67" s="149"/>
      <c r="EN67" s="149"/>
      <c r="EP67" s="115">
        <f t="shared" si="24"/>
        <v>45261</v>
      </c>
      <c r="EQ67" s="116" t="str">
        <f t="shared" si="25"/>
        <v>13 de mayo de 2024</v>
      </c>
      <c r="ER67" s="98" t="str">
        <f t="shared" si="26"/>
        <v>Riesgos</v>
      </c>
      <c r="ES67" s="98" t="str">
        <f t="shared" si="39"/>
        <v xml:space="preserve">ID_233: Posibilidad de afectación reputacional por hallazgos y sanciones impuestas por órganos de control, debido a errores (fallas o deficiencias) en el registro adecuado y oportuno de los hechos económicos de la entidad </v>
      </c>
      <c r="ET67" s="98" t="str">
        <f t="shared" si="40"/>
        <v>Ajuste en 
Establecimiento de controles
 en el Mapa de riesgos de Gestión Financiera</v>
      </c>
      <c r="EU67" s="98" t="str">
        <f t="shared" si="41"/>
        <v>Solicitud de cambio realizada y aprobada por la Subdirección Financiera a través del Aplicativo DARUMA</v>
      </c>
    </row>
    <row r="68" spans="1:151" ht="399.95" customHeight="1" x14ac:dyDescent="0.2">
      <c r="A68" s="120" t="s">
        <v>1098</v>
      </c>
      <c r="B68" s="105" t="s">
        <v>1099</v>
      </c>
      <c r="C68" s="105" t="s">
        <v>1100</v>
      </c>
      <c r="D68" s="120" t="s">
        <v>1101</v>
      </c>
      <c r="E68" s="121" t="s">
        <v>676</v>
      </c>
      <c r="F68" s="105" t="s">
        <v>1648</v>
      </c>
      <c r="G68" s="121">
        <v>234</v>
      </c>
      <c r="H68" s="121" t="s">
        <v>1586</v>
      </c>
      <c r="I68" s="104" t="s">
        <v>1116</v>
      </c>
      <c r="J68" s="120" t="s">
        <v>36</v>
      </c>
      <c r="K68" s="121" t="s">
        <v>365</v>
      </c>
      <c r="L68" s="105" t="s">
        <v>232</v>
      </c>
      <c r="M68" s="111" t="s">
        <v>1117</v>
      </c>
      <c r="N68" s="105" t="s">
        <v>1118</v>
      </c>
      <c r="O68" s="105" t="s">
        <v>1119</v>
      </c>
      <c r="P68" s="105" t="s">
        <v>1106</v>
      </c>
      <c r="Q68" s="105" t="s">
        <v>371</v>
      </c>
      <c r="R68" s="105" t="s">
        <v>564</v>
      </c>
      <c r="S68" s="105" t="s">
        <v>373</v>
      </c>
      <c r="T68" s="105" t="s">
        <v>374</v>
      </c>
      <c r="U68" s="122" t="s">
        <v>123</v>
      </c>
      <c r="V68" s="123">
        <v>0.4</v>
      </c>
      <c r="W68" s="122" t="s">
        <v>79</v>
      </c>
      <c r="X68" s="123">
        <v>0.8</v>
      </c>
      <c r="Y68" s="66" t="s">
        <v>409</v>
      </c>
      <c r="Z68" s="105" t="s">
        <v>1120</v>
      </c>
      <c r="AA68" s="122" t="s">
        <v>144</v>
      </c>
      <c r="AB68" s="127">
        <v>2.5401599999999996E-2</v>
      </c>
      <c r="AC68" s="122" t="s">
        <v>124</v>
      </c>
      <c r="AD68" s="127">
        <v>0.33750000000000002</v>
      </c>
      <c r="AE68" s="66" t="s">
        <v>376</v>
      </c>
      <c r="AF68" s="105" t="s">
        <v>377</v>
      </c>
      <c r="AG68" s="120" t="s">
        <v>378</v>
      </c>
      <c r="AH68" s="105" t="s">
        <v>379</v>
      </c>
      <c r="AI68" s="105" t="s">
        <v>379</v>
      </c>
      <c r="AJ68" s="105" t="s">
        <v>363</v>
      </c>
      <c r="AK68" s="105" t="s">
        <v>363</v>
      </c>
      <c r="AL68" s="105" t="s">
        <v>379</v>
      </c>
      <c r="AM68" s="105" t="s">
        <v>379</v>
      </c>
      <c r="AN68" s="105" t="s">
        <v>1121</v>
      </c>
      <c r="AO68" s="105" t="s">
        <v>1122</v>
      </c>
      <c r="AP68" s="105" t="s">
        <v>1123</v>
      </c>
      <c r="AQ68" s="106">
        <v>45261</v>
      </c>
      <c r="AR68" s="107" t="s">
        <v>434</v>
      </c>
      <c r="AS68" s="108" t="s">
        <v>1111</v>
      </c>
      <c r="AT68" s="109"/>
      <c r="AU68" s="110"/>
      <c r="AV68" s="111"/>
      <c r="AW68" s="109"/>
      <c r="AX68" s="107"/>
      <c r="AY68" s="108"/>
      <c r="AZ68" s="109"/>
      <c r="BA68" s="110"/>
      <c r="BB68" s="111"/>
      <c r="BC68" s="109"/>
      <c r="BD68" s="107"/>
      <c r="BE68" s="108"/>
      <c r="BF68" s="109"/>
      <c r="BG68" s="110"/>
      <c r="BH68" s="111"/>
      <c r="BI68" s="109"/>
      <c r="BJ68" s="107"/>
      <c r="BK68" s="108"/>
      <c r="BL68" s="109"/>
      <c r="BM68" s="110"/>
      <c r="BN68" s="111"/>
      <c r="BO68" s="109"/>
      <c r="BP68" s="107"/>
      <c r="BQ68" s="108"/>
      <c r="BR68" s="109"/>
      <c r="BS68" s="110"/>
      <c r="BT68" s="111"/>
      <c r="BU68" s="109"/>
      <c r="BV68" s="107"/>
      <c r="BW68" s="108"/>
      <c r="BX68" s="109"/>
      <c r="BY68" s="110"/>
      <c r="BZ68" s="112"/>
      <c r="CA68" s="2">
        <f t="shared" si="27"/>
        <v>33</v>
      </c>
      <c r="CB68" s="51" t="s">
        <v>1112</v>
      </c>
      <c r="CC68" s="51" t="s">
        <v>1113</v>
      </c>
      <c r="CD68" s="51" t="s">
        <v>1114</v>
      </c>
      <c r="CE68" s="51" t="s">
        <v>388</v>
      </c>
      <c r="CF68" s="51" t="s">
        <v>389</v>
      </c>
      <c r="CG68" s="51" t="s">
        <v>389</v>
      </c>
      <c r="CH68" s="51" t="s">
        <v>390</v>
      </c>
      <c r="CI68" s="51" t="s">
        <v>389</v>
      </c>
      <c r="CJ68" s="51" t="s">
        <v>392</v>
      </c>
      <c r="CK68" s="51" t="s">
        <v>660</v>
      </c>
      <c r="CL68" s="51" t="s">
        <v>392</v>
      </c>
      <c r="CM68" s="51" t="s">
        <v>392</v>
      </c>
      <c r="CN68" s="51" t="s">
        <v>392</v>
      </c>
      <c r="CO68" s="51" t="s">
        <v>392</v>
      </c>
      <c r="CP68" s="51" t="s">
        <v>392</v>
      </c>
      <c r="CQ68" s="51" t="s">
        <v>392</v>
      </c>
      <c r="CR68" s="51" t="s">
        <v>1115</v>
      </c>
      <c r="CS68" s="51" t="s">
        <v>392</v>
      </c>
      <c r="CT68" s="51" t="s">
        <v>392</v>
      </c>
      <c r="CU68" s="51" t="s">
        <v>392</v>
      </c>
      <c r="CV68" s="51" t="s">
        <v>392</v>
      </c>
      <c r="CW68" s="51" t="s">
        <v>392</v>
      </c>
      <c r="CX68" s="51" t="s">
        <v>392</v>
      </c>
      <c r="CZ68" s="102" t="str">
        <f t="shared" si="28"/>
        <v>Gestión de procesos</v>
      </c>
      <c r="DA68" s="152" t="str">
        <f t="shared" si="29"/>
        <v xml:space="preserve">Posibilidad de afectación reputacional por hallazgos y sanciones impuestas por órganos de control  y la secretaria distrital de hacienda, debido a incumplimiento parcial de compromisos en la presentación de Estados Financieros </v>
      </c>
      <c r="DB68" s="152"/>
      <c r="DC68" s="152"/>
      <c r="DD68" s="152"/>
      <c r="DE68" s="152"/>
      <c r="DF68" s="152"/>
      <c r="DG68" s="152"/>
      <c r="DH68" s="102" t="str">
        <f t="shared" si="30"/>
        <v>Alto</v>
      </c>
      <c r="DI68" s="102" t="str">
        <f t="shared" si="31"/>
        <v>Bajo</v>
      </c>
      <c r="DK68" s="98" t="e">
        <f>SUM(LEN(#REF!)-LEN(SUBSTITUTE(#REF!,"- Preventivo","")))/LEN("- Preventivo")</f>
        <v>#REF!</v>
      </c>
      <c r="DL68" s="98" t="e">
        <f t="shared" si="32"/>
        <v>#REF!</v>
      </c>
      <c r="DM68" s="98" t="e">
        <f>SUM(LEN(#REF!)-LEN(SUBSTITUTE(#REF!,"- Detectivo","")))/LEN("- Detectivo")</f>
        <v>#REF!</v>
      </c>
      <c r="DN68" s="98" t="e">
        <f t="shared" si="33"/>
        <v>#REF!</v>
      </c>
      <c r="DO68" s="98" t="e">
        <f>SUM(LEN(#REF!)-LEN(SUBSTITUTE(#REF!,"- Correctivo","")))/LEN("- Correctivo")</f>
        <v>#REF!</v>
      </c>
      <c r="DP68" s="98" t="e">
        <f t="shared" si="34"/>
        <v>#REF!</v>
      </c>
      <c r="DQ68" s="98" t="e">
        <f t="shared" si="19"/>
        <v>#REF!</v>
      </c>
      <c r="DR68" s="98" t="e">
        <f t="shared" si="35"/>
        <v>#REF!</v>
      </c>
      <c r="DS68" s="98" t="e">
        <f>SUM(LEN(#REF!)-LEN(SUBSTITUTE(#REF!,"- Documentado","")))/LEN("- Documentado")</f>
        <v>#REF!</v>
      </c>
      <c r="DT68" s="98" t="e">
        <f>SUM(LEN(#REF!)-LEN(SUBSTITUTE(#REF!,"- Documentado","")))/LEN("- Documentado")</f>
        <v>#REF!</v>
      </c>
      <c r="DU68" s="98" t="e">
        <f t="shared" si="36"/>
        <v>#REF!</v>
      </c>
      <c r="DV68" s="98" t="e">
        <f>SUM(LEN(#REF!)-LEN(SUBSTITUTE(#REF!,"- Continua","")))/LEN("- Continua")</f>
        <v>#REF!</v>
      </c>
      <c r="DW68" s="98" t="e">
        <f>SUM(LEN(#REF!)-LEN(SUBSTITUTE(#REF!,"- Continua","")))/LEN("- Continua")</f>
        <v>#REF!</v>
      </c>
      <c r="DX68" s="98" t="e">
        <f t="shared" si="37"/>
        <v>#REF!</v>
      </c>
      <c r="DY68" s="98" t="e">
        <f>SUM(LEN(#REF!)-LEN(SUBSTITUTE(#REF!,"- Con registro","")))/LEN("- Con registro")</f>
        <v>#REF!</v>
      </c>
      <c r="DZ68" s="98" t="e">
        <f>SUM(LEN(#REF!)-LEN(SUBSTITUTE(#REF!,"- Con registro","")))/LEN("- Con registro")</f>
        <v>#REF!</v>
      </c>
      <c r="EA68" s="98" t="e">
        <f t="shared" si="38"/>
        <v>#REF!</v>
      </c>
      <c r="EB68" s="101" t="e">
        <f t="shared" si="20"/>
        <v>#REF!</v>
      </c>
      <c r="EC68" s="101" t="e">
        <f t="shared" si="21"/>
        <v>#REF!</v>
      </c>
      <c r="ED68" s="129" t="e">
        <f t="shared" si="22"/>
        <v>#REF!</v>
      </c>
      <c r="EE68" s="149" t="e">
        <f t="shared" si="23"/>
        <v>#REF!</v>
      </c>
      <c r="EF68" s="149"/>
      <c r="EG68" s="149"/>
      <c r="EH68" s="149"/>
      <c r="EI68" s="149"/>
      <c r="EJ68" s="149"/>
      <c r="EK68" s="149"/>
      <c r="EL68" s="149"/>
      <c r="EM68" s="149"/>
      <c r="EN68" s="149"/>
      <c r="EP68" s="115">
        <f t="shared" si="24"/>
        <v>45261</v>
      </c>
      <c r="EQ68" s="116" t="str">
        <f t="shared" si="25"/>
        <v>13 de mayo de 2024</v>
      </c>
      <c r="ER68" s="98" t="str">
        <f t="shared" si="26"/>
        <v>Riesgos</v>
      </c>
      <c r="ES68" s="98" t="str">
        <f t="shared" si="39"/>
        <v xml:space="preserve">ID_234: Posibilidad de afectación reputacional por hallazgos y sanciones impuestas por órganos de control  y la secretaria distrital de hacienda, debido a incumplimiento parcial de compromisos en la presentación de Estados Financieros </v>
      </c>
      <c r="ET68" s="98" t="str">
        <f t="shared" si="40"/>
        <v>Ajuste en 
Establecimiento de controles
 en el Mapa de riesgos de Gestión Financiera</v>
      </c>
      <c r="EU68" s="98" t="str">
        <f t="shared" si="41"/>
        <v>Solicitud de cambio realizada y aprobada por la Subdirección Financiera a través del Aplicativo DARUMA</v>
      </c>
    </row>
    <row r="69" spans="1:151" ht="399.95" customHeight="1" x14ac:dyDescent="0.2">
      <c r="A69" s="120" t="s">
        <v>1098</v>
      </c>
      <c r="B69" s="105" t="s">
        <v>1099</v>
      </c>
      <c r="C69" s="105" t="s">
        <v>1100</v>
      </c>
      <c r="D69" s="120" t="s">
        <v>1101</v>
      </c>
      <c r="E69" s="121" t="s">
        <v>676</v>
      </c>
      <c r="F69" s="105" t="s">
        <v>1649</v>
      </c>
      <c r="G69" s="121">
        <v>235</v>
      </c>
      <c r="H69" s="121" t="s">
        <v>1587</v>
      </c>
      <c r="I69" s="104" t="s">
        <v>1124</v>
      </c>
      <c r="J69" s="120" t="s">
        <v>36</v>
      </c>
      <c r="K69" s="121" t="s">
        <v>365</v>
      </c>
      <c r="L69" s="105" t="s">
        <v>232</v>
      </c>
      <c r="M69" s="111" t="s">
        <v>1125</v>
      </c>
      <c r="N69" s="124" t="s">
        <v>1118</v>
      </c>
      <c r="O69" s="105" t="s">
        <v>1126</v>
      </c>
      <c r="P69" s="105" t="s">
        <v>1106</v>
      </c>
      <c r="Q69" s="105" t="s">
        <v>371</v>
      </c>
      <c r="R69" s="105" t="s">
        <v>564</v>
      </c>
      <c r="S69" s="105" t="s">
        <v>373</v>
      </c>
      <c r="T69" s="105" t="s">
        <v>374</v>
      </c>
      <c r="U69" s="122" t="s">
        <v>78</v>
      </c>
      <c r="V69" s="123">
        <v>0.8</v>
      </c>
      <c r="W69" s="122" t="s">
        <v>103</v>
      </c>
      <c r="X69" s="123">
        <v>0.6</v>
      </c>
      <c r="Y69" s="66" t="s">
        <v>409</v>
      </c>
      <c r="Z69" s="105" t="s">
        <v>1650</v>
      </c>
      <c r="AA69" s="122" t="s">
        <v>144</v>
      </c>
      <c r="AB69" s="127">
        <v>5.9270400000000001E-2</v>
      </c>
      <c r="AC69" s="122" t="s">
        <v>124</v>
      </c>
      <c r="AD69" s="127">
        <v>0.33749999999999997</v>
      </c>
      <c r="AE69" s="66" t="s">
        <v>376</v>
      </c>
      <c r="AF69" s="105" t="s">
        <v>377</v>
      </c>
      <c r="AG69" s="120" t="s">
        <v>378</v>
      </c>
      <c r="AH69" s="105" t="s">
        <v>379</v>
      </c>
      <c r="AI69" s="105" t="s">
        <v>379</v>
      </c>
      <c r="AJ69" s="105" t="s">
        <v>363</v>
      </c>
      <c r="AK69" s="105" t="s">
        <v>363</v>
      </c>
      <c r="AL69" s="105" t="s">
        <v>379</v>
      </c>
      <c r="AM69" s="105" t="s">
        <v>379</v>
      </c>
      <c r="AN69" s="105" t="s">
        <v>1127</v>
      </c>
      <c r="AO69" s="105" t="s">
        <v>1128</v>
      </c>
      <c r="AP69" s="105" t="s">
        <v>1129</v>
      </c>
      <c r="AQ69" s="109">
        <v>45261</v>
      </c>
      <c r="AR69" s="110" t="s">
        <v>434</v>
      </c>
      <c r="AS69" s="111" t="s">
        <v>1130</v>
      </c>
      <c r="AT69" s="109"/>
      <c r="AU69" s="107"/>
      <c r="AV69" s="108"/>
      <c r="AW69" s="109"/>
      <c r="AX69" s="110"/>
      <c r="AY69" s="111"/>
      <c r="AZ69" s="109"/>
      <c r="BA69" s="107"/>
      <c r="BB69" s="108"/>
      <c r="BC69" s="109"/>
      <c r="BD69" s="110"/>
      <c r="BE69" s="111"/>
      <c r="BF69" s="109"/>
      <c r="BG69" s="107"/>
      <c r="BH69" s="108"/>
      <c r="BI69" s="109"/>
      <c r="BJ69" s="110"/>
      <c r="BK69" s="111"/>
      <c r="BL69" s="109"/>
      <c r="BM69" s="107"/>
      <c r="BN69" s="108"/>
      <c r="BO69" s="109"/>
      <c r="BP69" s="110"/>
      <c r="BQ69" s="111"/>
      <c r="BR69" s="109"/>
      <c r="BS69" s="107"/>
      <c r="BT69" s="108"/>
      <c r="BU69" s="109"/>
      <c r="BV69" s="110"/>
      <c r="BW69" s="113"/>
      <c r="BX69" s="109"/>
      <c r="BY69" s="110"/>
      <c r="BZ69" s="111"/>
      <c r="CA69" s="2">
        <f t="shared" si="27"/>
        <v>33</v>
      </c>
      <c r="CB69" s="51" t="s">
        <v>1112</v>
      </c>
      <c r="CC69" s="51" t="s">
        <v>1113</v>
      </c>
      <c r="CD69" s="51" t="s">
        <v>1114</v>
      </c>
      <c r="CE69" s="51" t="s">
        <v>388</v>
      </c>
      <c r="CF69" s="51" t="s">
        <v>389</v>
      </c>
      <c r="CG69" s="51" t="s">
        <v>389</v>
      </c>
      <c r="CH69" s="51" t="s">
        <v>390</v>
      </c>
      <c r="CI69" s="51" t="s">
        <v>389</v>
      </c>
      <c r="CJ69" s="51" t="s">
        <v>391</v>
      </c>
      <c r="CK69" s="51" t="s">
        <v>660</v>
      </c>
      <c r="CL69" s="51" t="s">
        <v>392</v>
      </c>
      <c r="CM69" s="51" t="s">
        <v>392</v>
      </c>
      <c r="CN69" s="51" t="s">
        <v>392</v>
      </c>
      <c r="CO69" s="51" t="s">
        <v>392</v>
      </c>
      <c r="CP69" s="51" t="s">
        <v>392</v>
      </c>
      <c r="CQ69" s="51" t="s">
        <v>392</v>
      </c>
      <c r="CR69" s="51" t="s">
        <v>1115</v>
      </c>
      <c r="CS69" s="51" t="s">
        <v>392</v>
      </c>
      <c r="CT69" s="51" t="s">
        <v>392</v>
      </c>
      <c r="CU69" s="51" t="s">
        <v>392</v>
      </c>
      <c r="CV69" s="51" t="s">
        <v>392</v>
      </c>
      <c r="CW69" s="51" t="s">
        <v>392</v>
      </c>
      <c r="CX69" s="51" t="s">
        <v>392</v>
      </c>
      <c r="CZ69" s="102" t="str">
        <f t="shared" si="28"/>
        <v>Gestión de procesos</v>
      </c>
      <c r="DA69" s="152" t="str">
        <f t="shared" si="29"/>
        <v>Posibilidad de afectación reputacional por hallazgos y sanciones impuestas por órganos de control, debido a errores (fallas o deficiencias) al gestionar los Certificados de Disponibilidad Presupuestal y de Registro Presupuestal</v>
      </c>
      <c r="DB69" s="152"/>
      <c r="DC69" s="152"/>
      <c r="DD69" s="152"/>
      <c r="DE69" s="152"/>
      <c r="DF69" s="152"/>
      <c r="DG69" s="152"/>
      <c r="DH69" s="102" t="str">
        <f t="shared" si="30"/>
        <v>Alto</v>
      </c>
      <c r="DI69" s="102" t="str">
        <f t="shared" si="31"/>
        <v>Bajo</v>
      </c>
      <c r="DK69" s="98" t="e">
        <f>SUM(LEN(#REF!)-LEN(SUBSTITUTE(#REF!,"- Preventivo","")))/LEN("- Preventivo")</f>
        <v>#REF!</v>
      </c>
      <c r="DL69" s="98" t="e">
        <f t="shared" si="32"/>
        <v>#REF!</v>
      </c>
      <c r="DM69" s="98" t="e">
        <f>SUM(LEN(#REF!)-LEN(SUBSTITUTE(#REF!,"- Detectivo","")))/LEN("- Detectivo")</f>
        <v>#REF!</v>
      </c>
      <c r="DN69" s="98" t="e">
        <f t="shared" si="33"/>
        <v>#REF!</v>
      </c>
      <c r="DO69" s="98" t="e">
        <f>SUM(LEN(#REF!)-LEN(SUBSTITUTE(#REF!,"- Correctivo","")))/LEN("- Correctivo")</f>
        <v>#REF!</v>
      </c>
      <c r="DP69" s="98" t="e">
        <f t="shared" si="34"/>
        <v>#REF!</v>
      </c>
      <c r="DQ69" s="98" t="e">
        <f t="shared" si="19"/>
        <v>#REF!</v>
      </c>
      <c r="DR69" s="98" t="e">
        <f t="shared" si="35"/>
        <v>#REF!</v>
      </c>
      <c r="DS69" s="98" t="e">
        <f>SUM(LEN(#REF!)-LEN(SUBSTITUTE(#REF!,"- Documentado","")))/LEN("- Documentado")</f>
        <v>#REF!</v>
      </c>
      <c r="DT69" s="98" t="e">
        <f>SUM(LEN(#REF!)-LEN(SUBSTITUTE(#REF!,"- Documentado","")))/LEN("- Documentado")</f>
        <v>#REF!</v>
      </c>
      <c r="DU69" s="98" t="e">
        <f t="shared" si="36"/>
        <v>#REF!</v>
      </c>
      <c r="DV69" s="98" t="e">
        <f>SUM(LEN(#REF!)-LEN(SUBSTITUTE(#REF!,"- Continua","")))/LEN("- Continua")</f>
        <v>#REF!</v>
      </c>
      <c r="DW69" s="98" t="e">
        <f>SUM(LEN(#REF!)-LEN(SUBSTITUTE(#REF!,"- Continua","")))/LEN("- Continua")</f>
        <v>#REF!</v>
      </c>
      <c r="DX69" s="98" t="e">
        <f t="shared" si="37"/>
        <v>#REF!</v>
      </c>
      <c r="DY69" s="98" t="e">
        <f>SUM(LEN(#REF!)-LEN(SUBSTITUTE(#REF!,"- Con registro","")))/LEN("- Con registro")</f>
        <v>#REF!</v>
      </c>
      <c r="DZ69" s="98" t="e">
        <f>SUM(LEN(#REF!)-LEN(SUBSTITUTE(#REF!,"- Con registro","")))/LEN("- Con registro")</f>
        <v>#REF!</v>
      </c>
      <c r="EA69" s="98" t="e">
        <f t="shared" si="38"/>
        <v>#REF!</v>
      </c>
      <c r="EB69" s="101" t="e">
        <f t="shared" si="20"/>
        <v>#REF!</v>
      </c>
      <c r="EC69" s="101" t="e">
        <f t="shared" si="21"/>
        <v>#REF!</v>
      </c>
      <c r="ED69" s="129" t="e">
        <f t="shared" si="22"/>
        <v>#REF!</v>
      </c>
      <c r="EE69" s="149" t="e">
        <f t="shared" si="23"/>
        <v>#REF!</v>
      </c>
      <c r="EF69" s="149"/>
      <c r="EG69" s="149"/>
      <c r="EH69" s="149"/>
      <c r="EI69" s="149"/>
      <c r="EJ69" s="149"/>
      <c r="EK69" s="149"/>
      <c r="EL69" s="149"/>
      <c r="EM69" s="149"/>
      <c r="EN69" s="149"/>
      <c r="EP69" s="115">
        <f t="shared" si="24"/>
        <v>45261</v>
      </c>
      <c r="EQ69" s="116" t="str">
        <f t="shared" si="25"/>
        <v>13 de mayo de 2024</v>
      </c>
      <c r="ER69" s="98" t="str">
        <f t="shared" si="26"/>
        <v>Riesgos</v>
      </c>
      <c r="ES69" s="98" t="str">
        <f t="shared" si="39"/>
        <v>ID_235: Posibilidad de afectación reputacional por hallazgos y sanciones impuestas por órganos de control, debido a errores (fallas o deficiencias) al gestionar los Certificados de Disponibilidad Presupuestal y de Registro Presupuestal</v>
      </c>
      <c r="ET69" s="98" t="str">
        <f t="shared" si="40"/>
        <v>Ajuste en 
Establecimiento de controles
 en el Mapa de riesgos de Gestión Financiera</v>
      </c>
      <c r="EU69" s="98" t="str">
        <f t="shared" si="41"/>
        <v>Solicitud de cambio realizada y aprobada por la Subdirección Financiera a través del Aplicativo DARUMA</v>
      </c>
    </row>
    <row r="70" spans="1:151" ht="399.95" customHeight="1" x14ac:dyDescent="0.2">
      <c r="A70" s="120" t="s">
        <v>1098</v>
      </c>
      <c r="B70" s="105" t="s">
        <v>1099</v>
      </c>
      <c r="C70" s="105" t="s">
        <v>1100</v>
      </c>
      <c r="D70" s="120" t="s">
        <v>1101</v>
      </c>
      <c r="E70" s="121" t="s">
        <v>676</v>
      </c>
      <c r="F70" s="105" t="s">
        <v>1651</v>
      </c>
      <c r="G70" s="121">
        <v>236</v>
      </c>
      <c r="H70" s="121" t="s">
        <v>1588</v>
      </c>
      <c r="I70" s="104" t="s">
        <v>1131</v>
      </c>
      <c r="J70" s="120" t="s">
        <v>36</v>
      </c>
      <c r="K70" s="121" t="s">
        <v>365</v>
      </c>
      <c r="L70" s="105" t="s">
        <v>232</v>
      </c>
      <c r="M70" s="111" t="s">
        <v>1132</v>
      </c>
      <c r="N70" s="105" t="s">
        <v>1118</v>
      </c>
      <c r="O70" s="105" t="s">
        <v>1133</v>
      </c>
      <c r="P70" s="105" t="s">
        <v>1106</v>
      </c>
      <c r="Q70" s="105" t="s">
        <v>371</v>
      </c>
      <c r="R70" s="105" t="s">
        <v>372</v>
      </c>
      <c r="S70" s="105" t="s">
        <v>373</v>
      </c>
      <c r="T70" s="105" t="s">
        <v>374</v>
      </c>
      <c r="U70" s="122" t="s">
        <v>52</v>
      </c>
      <c r="V70" s="123">
        <v>1</v>
      </c>
      <c r="W70" s="122" t="s">
        <v>124</v>
      </c>
      <c r="X70" s="123">
        <v>0.4</v>
      </c>
      <c r="Y70" s="66" t="s">
        <v>409</v>
      </c>
      <c r="Z70" s="105" t="s">
        <v>1134</v>
      </c>
      <c r="AA70" s="122" t="s">
        <v>144</v>
      </c>
      <c r="AB70" s="127">
        <v>0.1764</v>
      </c>
      <c r="AC70" s="122" t="s">
        <v>124</v>
      </c>
      <c r="AD70" s="127">
        <v>0.22500000000000003</v>
      </c>
      <c r="AE70" s="66" t="s">
        <v>376</v>
      </c>
      <c r="AF70" s="105" t="s">
        <v>377</v>
      </c>
      <c r="AG70" s="120" t="s">
        <v>378</v>
      </c>
      <c r="AH70" s="105" t="s">
        <v>379</v>
      </c>
      <c r="AI70" s="105" t="s">
        <v>379</v>
      </c>
      <c r="AJ70" s="105" t="s">
        <v>363</v>
      </c>
      <c r="AK70" s="105" t="s">
        <v>363</v>
      </c>
      <c r="AL70" s="105" t="s">
        <v>379</v>
      </c>
      <c r="AM70" s="105" t="s">
        <v>379</v>
      </c>
      <c r="AN70" s="105" t="s">
        <v>1135</v>
      </c>
      <c r="AO70" s="105" t="s">
        <v>1136</v>
      </c>
      <c r="AP70" s="105" t="s">
        <v>1137</v>
      </c>
      <c r="AQ70" s="106">
        <v>45261</v>
      </c>
      <c r="AR70" s="107" t="s">
        <v>383</v>
      </c>
      <c r="AS70" s="108" t="s">
        <v>1130</v>
      </c>
      <c r="AT70" s="109"/>
      <c r="AU70" s="110"/>
      <c r="AV70" s="111"/>
      <c r="AW70" s="109"/>
      <c r="AX70" s="107"/>
      <c r="AY70" s="108"/>
      <c r="AZ70" s="109"/>
      <c r="BA70" s="110"/>
      <c r="BB70" s="111"/>
      <c r="BC70" s="109"/>
      <c r="BD70" s="107"/>
      <c r="BE70" s="108"/>
      <c r="BF70" s="109"/>
      <c r="BG70" s="110"/>
      <c r="BH70" s="111"/>
      <c r="BI70" s="109"/>
      <c r="BJ70" s="107"/>
      <c r="BK70" s="108"/>
      <c r="BL70" s="109"/>
      <c r="BM70" s="110"/>
      <c r="BN70" s="111"/>
      <c r="BO70" s="109"/>
      <c r="BP70" s="107"/>
      <c r="BQ70" s="108"/>
      <c r="BR70" s="109"/>
      <c r="BS70" s="110"/>
      <c r="BT70" s="111"/>
      <c r="BU70" s="109"/>
      <c r="BV70" s="107"/>
      <c r="BW70" s="108"/>
      <c r="BX70" s="109"/>
      <c r="BY70" s="110"/>
      <c r="BZ70" s="112"/>
      <c r="CA70" s="2">
        <f t="shared" si="27"/>
        <v>33</v>
      </c>
      <c r="CB70" s="51" t="s">
        <v>1112</v>
      </c>
      <c r="CC70" s="51" t="s">
        <v>1113</v>
      </c>
      <c r="CD70" s="51" t="s">
        <v>1114</v>
      </c>
      <c r="CE70" s="51" t="s">
        <v>388</v>
      </c>
      <c r="CF70" s="51" t="s">
        <v>389</v>
      </c>
      <c r="CG70" s="51" t="s">
        <v>389</v>
      </c>
      <c r="CH70" s="51" t="s">
        <v>390</v>
      </c>
      <c r="CI70" s="51" t="s">
        <v>389</v>
      </c>
      <c r="CJ70" s="51" t="s">
        <v>392</v>
      </c>
      <c r="CK70" s="51" t="s">
        <v>660</v>
      </c>
      <c r="CL70" s="51" t="s">
        <v>392</v>
      </c>
      <c r="CM70" s="51" t="s">
        <v>392</v>
      </c>
      <c r="CN70" s="51" t="s">
        <v>392</v>
      </c>
      <c r="CO70" s="51" t="s">
        <v>392</v>
      </c>
      <c r="CP70" s="51" t="s">
        <v>392</v>
      </c>
      <c r="CQ70" s="51" t="s">
        <v>392</v>
      </c>
      <c r="CR70" s="51" t="s">
        <v>1115</v>
      </c>
      <c r="CS70" s="51" t="s">
        <v>392</v>
      </c>
      <c r="CT70" s="51" t="s">
        <v>392</v>
      </c>
      <c r="CU70" s="51" t="s">
        <v>392</v>
      </c>
      <c r="CV70" s="51" t="s">
        <v>392</v>
      </c>
      <c r="CW70" s="51" t="s">
        <v>392</v>
      </c>
      <c r="CX70" s="51" t="s">
        <v>392</v>
      </c>
      <c r="CZ70" s="102" t="str">
        <f t="shared" si="28"/>
        <v>Gestión de procesos</v>
      </c>
      <c r="DA70" s="152" t="str">
        <f t="shared" si="29"/>
        <v xml:space="preserve">Posibilidad de afectación económica (o presupuestal) por sanción moratoria o pago de  intereses, debido a errores (fallas o deficiencias) en el pago oportuno de las obligaciones adquiridas por la Secretaria General            </v>
      </c>
      <c r="DB70" s="152"/>
      <c r="DC70" s="152"/>
      <c r="DD70" s="152"/>
      <c r="DE70" s="152"/>
      <c r="DF70" s="152"/>
      <c r="DG70" s="152"/>
      <c r="DH70" s="102" t="str">
        <f t="shared" si="30"/>
        <v>Alto</v>
      </c>
      <c r="DI70" s="102" t="str">
        <f t="shared" si="31"/>
        <v>Bajo</v>
      </c>
      <c r="DK70" s="98" t="e">
        <f>SUM(LEN(#REF!)-LEN(SUBSTITUTE(#REF!,"- Preventivo","")))/LEN("- Preventivo")</f>
        <v>#REF!</v>
      </c>
      <c r="DL70" s="98" t="e">
        <f t="shared" si="32"/>
        <v>#REF!</v>
      </c>
      <c r="DM70" s="98" t="e">
        <f>SUM(LEN(#REF!)-LEN(SUBSTITUTE(#REF!,"- Detectivo","")))/LEN("- Detectivo")</f>
        <v>#REF!</v>
      </c>
      <c r="DN70" s="98" t="e">
        <f t="shared" si="33"/>
        <v>#REF!</v>
      </c>
      <c r="DO70" s="98" t="e">
        <f>SUM(LEN(#REF!)-LEN(SUBSTITUTE(#REF!,"- Correctivo","")))/LEN("- Correctivo")</f>
        <v>#REF!</v>
      </c>
      <c r="DP70" s="98" t="e">
        <f t="shared" si="34"/>
        <v>#REF!</v>
      </c>
      <c r="DQ70" s="98" t="e">
        <f t="shared" si="19"/>
        <v>#REF!</v>
      </c>
      <c r="DR70" s="98" t="e">
        <f t="shared" si="35"/>
        <v>#REF!</v>
      </c>
      <c r="DS70" s="98" t="e">
        <f>SUM(LEN(#REF!)-LEN(SUBSTITUTE(#REF!,"- Documentado","")))/LEN("- Documentado")</f>
        <v>#REF!</v>
      </c>
      <c r="DT70" s="98" t="e">
        <f>SUM(LEN(#REF!)-LEN(SUBSTITUTE(#REF!,"- Documentado","")))/LEN("- Documentado")</f>
        <v>#REF!</v>
      </c>
      <c r="DU70" s="98" t="e">
        <f t="shared" si="36"/>
        <v>#REF!</v>
      </c>
      <c r="DV70" s="98" t="e">
        <f>SUM(LEN(#REF!)-LEN(SUBSTITUTE(#REF!,"- Continua","")))/LEN("- Continua")</f>
        <v>#REF!</v>
      </c>
      <c r="DW70" s="98" t="e">
        <f>SUM(LEN(#REF!)-LEN(SUBSTITUTE(#REF!,"- Continua","")))/LEN("- Continua")</f>
        <v>#REF!</v>
      </c>
      <c r="DX70" s="98" t="e">
        <f t="shared" si="37"/>
        <v>#REF!</v>
      </c>
      <c r="DY70" s="98" t="e">
        <f>SUM(LEN(#REF!)-LEN(SUBSTITUTE(#REF!,"- Con registro","")))/LEN("- Con registro")</f>
        <v>#REF!</v>
      </c>
      <c r="DZ70" s="98" t="e">
        <f>SUM(LEN(#REF!)-LEN(SUBSTITUTE(#REF!,"- Con registro","")))/LEN("- Con registro")</f>
        <v>#REF!</v>
      </c>
      <c r="EA70" s="98" t="e">
        <f t="shared" si="38"/>
        <v>#REF!</v>
      </c>
      <c r="EB70" s="101" t="e">
        <f t="shared" si="20"/>
        <v>#REF!</v>
      </c>
      <c r="EC70" s="101" t="e">
        <f t="shared" si="21"/>
        <v>#REF!</v>
      </c>
      <c r="ED70" s="129" t="e">
        <f t="shared" si="22"/>
        <v>#REF!</v>
      </c>
      <c r="EE70" s="149" t="e">
        <f t="shared" si="23"/>
        <v>#REF!</v>
      </c>
      <c r="EF70" s="149"/>
      <c r="EG70" s="149"/>
      <c r="EH70" s="149"/>
      <c r="EI70" s="149"/>
      <c r="EJ70" s="149"/>
      <c r="EK70" s="149"/>
      <c r="EL70" s="149"/>
      <c r="EM70" s="149"/>
      <c r="EN70" s="149"/>
      <c r="EP70" s="115">
        <f t="shared" si="24"/>
        <v>45261</v>
      </c>
      <c r="EQ70" s="116" t="str">
        <f t="shared" si="25"/>
        <v>13 de mayo de 2024</v>
      </c>
      <c r="ER70" s="98" t="str">
        <f t="shared" si="26"/>
        <v>Riesgos</v>
      </c>
      <c r="ES70" s="98" t="str">
        <f t="shared" si="39"/>
        <v xml:space="preserve">ID_236: Posibilidad de afectación económica (o presupuestal) por sanción moratoria o pago de  intereses, debido a errores (fallas o deficiencias) en el pago oportuno de las obligaciones adquiridas por la Secretaria General            </v>
      </c>
      <c r="ET70" s="98" t="str">
        <f t="shared" si="40"/>
        <v>Ajuste en 
Análisis antes de controles
Establecimiento de controles
 en el Mapa de riesgos de Gestión Financiera</v>
      </c>
      <c r="EU70" s="98" t="str">
        <f t="shared" si="41"/>
        <v>Solicitud de cambio realizada y aprobada por la Subdirección Financiera a través del Aplicativo DARUMA</v>
      </c>
    </row>
    <row r="71" spans="1:151" ht="399.95" customHeight="1" x14ac:dyDescent="0.2">
      <c r="A71" s="120" t="s">
        <v>1098</v>
      </c>
      <c r="B71" s="105" t="s">
        <v>1099</v>
      </c>
      <c r="C71" s="105" t="s">
        <v>1100</v>
      </c>
      <c r="D71" s="120" t="s">
        <v>1101</v>
      </c>
      <c r="E71" s="121" t="s">
        <v>676</v>
      </c>
      <c r="F71" s="105" t="s">
        <v>1138</v>
      </c>
      <c r="G71" s="121">
        <v>204</v>
      </c>
      <c r="H71" s="121" t="s">
        <v>1556</v>
      </c>
      <c r="I71" s="104" t="s">
        <v>1139</v>
      </c>
      <c r="J71" s="120" t="s">
        <v>64</v>
      </c>
      <c r="K71" s="121" t="s">
        <v>365</v>
      </c>
      <c r="L71" s="105" t="s">
        <v>232</v>
      </c>
      <c r="M71" s="111" t="s">
        <v>1140</v>
      </c>
      <c r="N71" s="105" t="s">
        <v>1141</v>
      </c>
      <c r="O71" s="105" t="s">
        <v>1142</v>
      </c>
      <c r="P71" s="105" t="s">
        <v>1106</v>
      </c>
      <c r="Q71" s="105" t="s">
        <v>371</v>
      </c>
      <c r="R71" s="105" t="s">
        <v>1143</v>
      </c>
      <c r="S71" s="105" t="s">
        <v>373</v>
      </c>
      <c r="T71" s="105" t="s">
        <v>374</v>
      </c>
      <c r="U71" s="122" t="s">
        <v>144</v>
      </c>
      <c r="V71" s="123">
        <v>0.2</v>
      </c>
      <c r="W71" s="122" t="s">
        <v>53</v>
      </c>
      <c r="X71" s="123">
        <v>1</v>
      </c>
      <c r="Y71" s="66" t="s">
        <v>521</v>
      </c>
      <c r="Z71" s="105" t="s">
        <v>1144</v>
      </c>
      <c r="AA71" s="122" t="s">
        <v>144</v>
      </c>
      <c r="AB71" s="127">
        <v>3.5279999999999999E-2</v>
      </c>
      <c r="AC71" s="122" t="s">
        <v>53</v>
      </c>
      <c r="AD71" s="127">
        <v>1</v>
      </c>
      <c r="AE71" s="66" t="s">
        <v>521</v>
      </c>
      <c r="AF71" s="105" t="s">
        <v>523</v>
      </c>
      <c r="AG71" s="120" t="s">
        <v>412</v>
      </c>
      <c r="AH71" s="124" t="s">
        <v>1145</v>
      </c>
      <c r="AI71" s="124" t="s">
        <v>1146</v>
      </c>
      <c r="AJ71" s="136" t="s">
        <v>1558</v>
      </c>
      <c r="AK71" s="131" t="s">
        <v>1559</v>
      </c>
      <c r="AL71" s="124" t="s">
        <v>1562</v>
      </c>
      <c r="AM71" s="124" t="s">
        <v>1563</v>
      </c>
      <c r="AN71" s="105" t="s">
        <v>1147</v>
      </c>
      <c r="AO71" s="105" t="s">
        <v>1148</v>
      </c>
      <c r="AP71" s="105" t="s">
        <v>1149</v>
      </c>
      <c r="AQ71" s="106">
        <v>45261</v>
      </c>
      <c r="AR71" s="107" t="s">
        <v>415</v>
      </c>
      <c r="AS71" s="108" t="s">
        <v>1150</v>
      </c>
      <c r="AT71" s="109"/>
      <c r="AU71" s="110"/>
      <c r="AV71" s="111"/>
      <c r="AW71" s="109"/>
      <c r="AX71" s="107"/>
      <c r="AY71" s="108"/>
      <c r="AZ71" s="109"/>
      <c r="BA71" s="110"/>
      <c r="BB71" s="111"/>
      <c r="BC71" s="109"/>
      <c r="BD71" s="107"/>
      <c r="BE71" s="108"/>
      <c r="BF71" s="109"/>
      <c r="BG71" s="110"/>
      <c r="BH71" s="111"/>
      <c r="BI71" s="109"/>
      <c r="BJ71" s="107"/>
      <c r="BK71" s="108"/>
      <c r="BL71" s="109"/>
      <c r="BM71" s="110"/>
      <c r="BN71" s="111"/>
      <c r="BO71" s="109"/>
      <c r="BP71" s="107"/>
      <c r="BQ71" s="108"/>
      <c r="BR71" s="109"/>
      <c r="BS71" s="110"/>
      <c r="BT71" s="111"/>
      <c r="BU71" s="109"/>
      <c r="BV71" s="107"/>
      <c r="BW71" s="108"/>
      <c r="BX71" s="109"/>
      <c r="BY71" s="110"/>
      <c r="BZ71" s="112"/>
      <c r="CA71" s="2">
        <f t="shared" si="27"/>
        <v>33</v>
      </c>
      <c r="CB71" s="51" t="s">
        <v>1112</v>
      </c>
      <c r="CC71" s="51" t="s">
        <v>1113</v>
      </c>
      <c r="CD71" s="51" t="s">
        <v>1114</v>
      </c>
      <c r="CE71" s="51" t="s">
        <v>388</v>
      </c>
      <c r="CF71" s="51" t="s">
        <v>389</v>
      </c>
      <c r="CG71" s="51" t="s">
        <v>389</v>
      </c>
      <c r="CH71" s="51" t="s">
        <v>390</v>
      </c>
      <c r="CI71" s="51" t="s">
        <v>389</v>
      </c>
      <c r="CJ71" s="51" t="s">
        <v>392</v>
      </c>
      <c r="CK71" s="51" t="s">
        <v>660</v>
      </c>
      <c r="CL71" s="51" t="s">
        <v>392</v>
      </c>
      <c r="CM71" s="51" t="s">
        <v>417</v>
      </c>
      <c r="CN71" s="51" t="s">
        <v>392</v>
      </c>
      <c r="CO71" s="51" t="s">
        <v>392</v>
      </c>
      <c r="CP71" s="51" t="s">
        <v>392</v>
      </c>
      <c r="CQ71" s="51" t="s">
        <v>392</v>
      </c>
      <c r="CR71" s="51" t="s">
        <v>1151</v>
      </c>
      <c r="CS71" s="51" t="s">
        <v>392</v>
      </c>
      <c r="CT71" s="51" t="s">
        <v>392</v>
      </c>
      <c r="CU71" s="51" t="s">
        <v>392</v>
      </c>
      <c r="CV71" s="51" t="s">
        <v>392</v>
      </c>
      <c r="CW71" s="51" t="s">
        <v>392</v>
      </c>
      <c r="CX71" s="51" t="s">
        <v>392</v>
      </c>
      <c r="CZ71" s="102" t="str">
        <f t="shared" si="28"/>
        <v>Corrupción</v>
      </c>
      <c r="DA71" s="152" t="str">
        <f t="shared" si="29"/>
        <v xml:space="preserve">Posibilidad de afectación reputacional por hallazgos y sanciones impuestas por órganos de control, debido a realizar cobros indebidos en el pago de las cuentas de cobro, no realizar descuentos o pagar valores superiores en beneficio propio o de un tercero a que no hay lugar  </v>
      </c>
      <c r="DB71" s="152"/>
      <c r="DC71" s="152"/>
      <c r="DD71" s="152"/>
      <c r="DE71" s="152"/>
      <c r="DF71" s="152"/>
      <c r="DG71" s="152"/>
      <c r="DH71" s="102" t="str">
        <f t="shared" si="30"/>
        <v>Extremo</v>
      </c>
      <c r="DI71" s="102" t="str">
        <f t="shared" si="31"/>
        <v>Extremo</v>
      </c>
      <c r="DK71" s="98" t="e">
        <f>SUM(LEN(#REF!)-LEN(SUBSTITUTE(#REF!,"- Preventivo","")))/LEN("- Preventivo")</f>
        <v>#REF!</v>
      </c>
      <c r="DL71" s="98" t="e">
        <f t="shared" si="32"/>
        <v>#REF!</v>
      </c>
      <c r="DM71" s="98" t="e">
        <f>SUM(LEN(#REF!)-LEN(SUBSTITUTE(#REF!,"- Detectivo","")))/LEN("- Detectivo")</f>
        <v>#REF!</v>
      </c>
      <c r="DN71" s="98" t="e">
        <f t="shared" si="33"/>
        <v>#REF!</v>
      </c>
      <c r="DO71" s="98" t="e">
        <f>SUM(LEN(#REF!)-LEN(SUBSTITUTE(#REF!,"- Correctivo","")))/LEN("- Correctivo")</f>
        <v>#REF!</v>
      </c>
      <c r="DP71" s="98" t="e">
        <f t="shared" si="34"/>
        <v>#REF!</v>
      </c>
      <c r="DQ71" s="98" t="e">
        <f t="shared" si="19"/>
        <v>#REF!</v>
      </c>
      <c r="DR71" s="98" t="e">
        <f t="shared" si="35"/>
        <v>#REF!</v>
      </c>
      <c r="DS71" s="98" t="e">
        <f>SUM(LEN(#REF!)-LEN(SUBSTITUTE(#REF!,"- Documentado","")))/LEN("- Documentado")</f>
        <v>#REF!</v>
      </c>
      <c r="DT71" s="98" t="e">
        <f>SUM(LEN(#REF!)-LEN(SUBSTITUTE(#REF!,"- Documentado","")))/LEN("- Documentado")</f>
        <v>#REF!</v>
      </c>
      <c r="DU71" s="98" t="e">
        <f t="shared" si="36"/>
        <v>#REF!</v>
      </c>
      <c r="DV71" s="98" t="e">
        <f>SUM(LEN(#REF!)-LEN(SUBSTITUTE(#REF!,"- Continua","")))/LEN("- Continua")</f>
        <v>#REF!</v>
      </c>
      <c r="DW71" s="98" t="e">
        <f>SUM(LEN(#REF!)-LEN(SUBSTITUTE(#REF!,"- Continua","")))/LEN("- Continua")</f>
        <v>#REF!</v>
      </c>
      <c r="DX71" s="98" t="e">
        <f t="shared" si="37"/>
        <v>#REF!</v>
      </c>
      <c r="DY71" s="98" t="e">
        <f>SUM(LEN(#REF!)-LEN(SUBSTITUTE(#REF!,"- Con registro","")))/LEN("- Con registro")</f>
        <v>#REF!</v>
      </c>
      <c r="DZ71" s="98" t="e">
        <f>SUM(LEN(#REF!)-LEN(SUBSTITUTE(#REF!,"- Con registro","")))/LEN("- Con registro")</f>
        <v>#REF!</v>
      </c>
      <c r="EA71" s="98" t="e">
        <f t="shared" si="38"/>
        <v>#REF!</v>
      </c>
      <c r="EB71" s="101" t="e">
        <f t="shared" si="20"/>
        <v>#REF!</v>
      </c>
      <c r="EC71" s="101" t="e">
        <f t="shared" si="21"/>
        <v>#REF!</v>
      </c>
      <c r="ED71" s="129" t="e">
        <f t="shared" si="22"/>
        <v>#REF!</v>
      </c>
      <c r="EE71" s="149" t="e">
        <f t="shared" si="23"/>
        <v>#REF!</v>
      </c>
      <c r="EF71" s="149"/>
      <c r="EG71" s="149"/>
      <c r="EH71" s="149"/>
      <c r="EI71" s="149"/>
      <c r="EJ71" s="149"/>
      <c r="EK71" s="149"/>
      <c r="EL71" s="149"/>
      <c r="EM71" s="149"/>
      <c r="EN71" s="149"/>
      <c r="EP71" s="115">
        <f t="shared" si="24"/>
        <v>45261</v>
      </c>
      <c r="EQ71" s="116" t="str">
        <f t="shared" si="25"/>
        <v>13 de mayo de 2024</v>
      </c>
      <c r="ER71" s="98" t="str">
        <f t="shared" si="26"/>
        <v>Riesgos</v>
      </c>
      <c r="ES71" s="98" t="str">
        <f t="shared" si="39"/>
        <v xml:space="preserve">ID_204: Posibilidad de afectación reputacional por hallazgos y sanciones impuestas por órganos de control, debido a realizar cobros indebidos en el pago de las cuentas de cobro, no realizar descuentos o pagar valores superiores en beneficio propio o de un tercero a que no hay lugar  </v>
      </c>
      <c r="ET71" s="98" t="str">
        <f t="shared" si="40"/>
        <v>Ajuste en 
Establecimiento de controles
Tratamiento del riesgo en el Mapa de riesgos de Gestión Financiera</v>
      </c>
      <c r="EU71" s="98" t="str">
        <f t="shared" si="41"/>
        <v>Solicitud de cambio realizada y aprobada por la Subdirección Financiera a través del Aplicativo DARUMA</v>
      </c>
    </row>
    <row r="72" spans="1:151" ht="399.95" customHeight="1" x14ac:dyDescent="0.2">
      <c r="A72" s="120" t="s">
        <v>1098</v>
      </c>
      <c r="B72" s="105" t="s">
        <v>1099</v>
      </c>
      <c r="C72" s="105" t="s">
        <v>1100</v>
      </c>
      <c r="D72" s="120" t="s">
        <v>1101</v>
      </c>
      <c r="E72" s="121" t="s">
        <v>676</v>
      </c>
      <c r="F72" s="105" t="s">
        <v>1152</v>
      </c>
      <c r="G72" s="121">
        <v>205</v>
      </c>
      <c r="H72" s="121" t="s">
        <v>1557</v>
      </c>
      <c r="I72" s="104" t="s">
        <v>1153</v>
      </c>
      <c r="J72" s="120" t="s">
        <v>64</v>
      </c>
      <c r="K72" s="121" t="s">
        <v>365</v>
      </c>
      <c r="L72" s="105" t="s">
        <v>232</v>
      </c>
      <c r="M72" s="111" t="s">
        <v>1154</v>
      </c>
      <c r="N72" s="105" t="s">
        <v>1141</v>
      </c>
      <c r="O72" s="105" t="s">
        <v>1155</v>
      </c>
      <c r="P72" s="105" t="s">
        <v>1106</v>
      </c>
      <c r="Q72" s="105" t="s">
        <v>371</v>
      </c>
      <c r="R72" s="105" t="s">
        <v>1156</v>
      </c>
      <c r="S72" s="105" t="s">
        <v>373</v>
      </c>
      <c r="T72" s="105" t="s">
        <v>374</v>
      </c>
      <c r="U72" s="122" t="s">
        <v>144</v>
      </c>
      <c r="V72" s="123">
        <v>0.2</v>
      </c>
      <c r="W72" s="122" t="s">
        <v>53</v>
      </c>
      <c r="X72" s="123">
        <v>1</v>
      </c>
      <c r="Y72" s="66" t="s">
        <v>521</v>
      </c>
      <c r="Z72" s="105" t="s">
        <v>1144</v>
      </c>
      <c r="AA72" s="122" t="s">
        <v>144</v>
      </c>
      <c r="AB72" s="127">
        <v>3.5279999999999992E-2</v>
      </c>
      <c r="AC72" s="122" t="s">
        <v>53</v>
      </c>
      <c r="AD72" s="127">
        <v>1</v>
      </c>
      <c r="AE72" s="66" t="s">
        <v>521</v>
      </c>
      <c r="AF72" s="105" t="s">
        <v>523</v>
      </c>
      <c r="AG72" s="120" t="s">
        <v>412</v>
      </c>
      <c r="AH72" s="124" t="s">
        <v>1157</v>
      </c>
      <c r="AI72" s="124" t="s">
        <v>1146</v>
      </c>
      <c r="AJ72" s="137" t="s">
        <v>1560</v>
      </c>
      <c r="AK72" s="131" t="s">
        <v>1561</v>
      </c>
      <c r="AL72" s="124" t="s">
        <v>542</v>
      </c>
      <c r="AM72" s="124" t="s">
        <v>1158</v>
      </c>
      <c r="AN72" s="105" t="s">
        <v>1159</v>
      </c>
      <c r="AO72" s="105" t="s">
        <v>1160</v>
      </c>
      <c r="AP72" s="105" t="s">
        <v>1161</v>
      </c>
      <c r="AQ72" s="106">
        <v>45261</v>
      </c>
      <c r="AR72" s="107" t="s">
        <v>415</v>
      </c>
      <c r="AS72" s="108" t="s">
        <v>1150</v>
      </c>
      <c r="AT72" s="109"/>
      <c r="AU72" s="110"/>
      <c r="AV72" s="111"/>
      <c r="AW72" s="109"/>
      <c r="AX72" s="107"/>
      <c r="AY72" s="108"/>
      <c r="AZ72" s="109"/>
      <c r="BA72" s="110"/>
      <c r="BB72" s="111"/>
      <c r="BC72" s="109"/>
      <c r="BD72" s="107"/>
      <c r="BE72" s="108"/>
      <c r="BF72" s="109"/>
      <c r="BG72" s="110"/>
      <c r="BH72" s="111"/>
      <c r="BI72" s="109"/>
      <c r="BJ72" s="107"/>
      <c r="BK72" s="108"/>
      <c r="BL72" s="109"/>
      <c r="BM72" s="110"/>
      <c r="BN72" s="111"/>
      <c r="BO72" s="109"/>
      <c r="BP72" s="107"/>
      <c r="BQ72" s="108"/>
      <c r="BR72" s="109"/>
      <c r="BS72" s="110"/>
      <c r="BT72" s="111"/>
      <c r="BU72" s="109"/>
      <c r="BV72" s="107"/>
      <c r="BW72" s="108"/>
      <c r="BX72" s="109"/>
      <c r="BY72" s="110"/>
      <c r="BZ72" s="112"/>
      <c r="CA72" s="2">
        <f t="shared" si="27"/>
        <v>33</v>
      </c>
      <c r="CB72" s="51" t="s">
        <v>1112</v>
      </c>
      <c r="CC72" s="51" t="s">
        <v>1113</v>
      </c>
      <c r="CD72" s="51" t="s">
        <v>1114</v>
      </c>
      <c r="CE72" s="51" t="s">
        <v>388</v>
      </c>
      <c r="CF72" s="51" t="s">
        <v>389</v>
      </c>
      <c r="CG72" s="51" t="s">
        <v>389</v>
      </c>
      <c r="CH72" s="51" t="s">
        <v>390</v>
      </c>
      <c r="CI72" s="51" t="s">
        <v>389</v>
      </c>
      <c r="CJ72" s="51" t="s">
        <v>392</v>
      </c>
      <c r="CK72" s="51" t="s">
        <v>660</v>
      </c>
      <c r="CL72" s="51" t="s">
        <v>392</v>
      </c>
      <c r="CM72" s="51" t="s">
        <v>417</v>
      </c>
      <c r="CN72" s="51" t="s">
        <v>392</v>
      </c>
      <c r="CO72" s="51" t="s">
        <v>392</v>
      </c>
      <c r="CP72" s="51" t="s">
        <v>392</v>
      </c>
      <c r="CQ72" s="51" t="s">
        <v>392</v>
      </c>
      <c r="CR72" s="51" t="s">
        <v>1151</v>
      </c>
      <c r="CS72" s="51" t="s">
        <v>392</v>
      </c>
      <c r="CT72" s="51" t="s">
        <v>392</v>
      </c>
      <c r="CU72" s="51" t="s">
        <v>392</v>
      </c>
      <c r="CV72" s="51" t="s">
        <v>392</v>
      </c>
      <c r="CW72" s="51" t="s">
        <v>392</v>
      </c>
      <c r="CX72" s="51" t="s">
        <v>392</v>
      </c>
      <c r="CZ72" s="102" t="str">
        <f t="shared" si="28"/>
        <v>Corrupción</v>
      </c>
      <c r="DA72" s="152" t="str">
        <f t="shared" si="29"/>
        <v xml:space="preserve">Posibilidad de afectación reputacional por hallazgos y sanciones impuestas por órganos de control, debido a uso indebido de información privilegiada para el inadecuado registro de los hechos económicos, con el fin de obtener beneficios propios o de terceros  </v>
      </c>
      <c r="DB72" s="152"/>
      <c r="DC72" s="152"/>
      <c r="DD72" s="152"/>
      <c r="DE72" s="152"/>
      <c r="DF72" s="152"/>
      <c r="DG72" s="152"/>
      <c r="DH72" s="102" t="str">
        <f t="shared" si="30"/>
        <v>Extremo</v>
      </c>
      <c r="DI72" s="102" t="str">
        <f t="shared" si="31"/>
        <v>Extremo</v>
      </c>
      <c r="DK72" s="98" t="e">
        <f>SUM(LEN(#REF!)-LEN(SUBSTITUTE(#REF!,"- Preventivo","")))/LEN("- Preventivo")</f>
        <v>#REF!</v>
      </c>
      <c r="DL72" s="98" t="e">
        <f t="shared" si="32"/>
        <v>#REF!</v>
      </c>
      <c r="DM72" s="98" t="e">
        <f>SUM(LEN(#REF!)-LEN(SUBSTITUTE(#REF!,"- Detectivo","")))/LEN("- Detectivo")</f>
        <v>#REF!</v>
      </c>
      <c r="DN72" s="98" t="e">
        <f t="shared" si="33"/>
        <v>#REF!</v>
      </c>
      <c r="DO72" s="98" t="e">
        <f>SUM(LEN(#REF!)-LEN(SUBSTITUTE(#REF!,"- Correctivo","")))/LEN("- Correctivo")</f>
        <v>#REF!</v>
      </c>
      <c r="DP72" s="98" t="e">
        <f t="shared" si="34"/>
        <v>#REF!</v>
      </c>
      <c r="DQ72" s="98" t="e">
        <f t="shared" si="19"/>
        <v>#REF!</v>
      </c>
      <c r="DR72" s="98" t="e">
        <f t="shared" si="35"/>
        <v>#REF!</v>
      </c>
      <c r="DS72" s="98" t="e">
        <f>SUM(LEN(#REF!)-LEN(SUBSTITUTE(#REF!,"- Documentado","")))/LEN("- Documentado")</f>
        <v>#REF!</v>
      </c>
      <c r="DT72" s="98" t="e">
        <f>SUM(LEN(#REF!)-LEN(SUBSTITUTE(#REF!,"- Documentado","")))/LEN("- Documentado")</f>
        <v>#REF!</v>
      </c>
      <c r="DU72" s="98" t="e">
        <f t="shared" si="36"/>
        <v>#REF!</v>
      </c>
      <c r="DV72" s="98" t="e">
        <f>SUM(LEN(#REF!)-LEN(SUBSTITUTE(#REF!,"- Continua","")))/LEN("- Continua")</f>
        <v>#REF!</v>
      </c>
      <c r="DW72" s="98" t="e">
        <f>SUM(LEN(#REF!)-LEN(SUBSTITUTE(#REF!,"- Continua","")))/LEN("- Continua")</f>
        <v>#REF!</v>
      </c>
      <c r="DX72" s="98" t="e">
        <f t="shared" si="37"/>
        <v>#REF!</v>
      </c>
      <c r="DY72" s="98" t="e">
        <f>SUM(LEN(#REF!)-LEN(SUBSTITUTE(#REF!,"- Con registro","")))/LEN("- Con registro")</f>
        <v>#REF!</v>
      </c>
      <c r="DZ72" s="98" t="e">
        <f>SUM(LEN(#REF!)-LEN(SUBSTITUTE(#REF!,"- Con registro","")))/LEN("- Con registro")</f>
        <v>#REF!</v>
      </c>
      <c r="EA72" s="98" t="e">
        <f t="shared" si="38"/>
        <v>#REF!</v>
      </c>
      <c r="EB72" s="101" t="e">
        <f t="shared" si="20"/>
        <v>#REF!</v>
      </c>
      <c r="EC72" s="101" t="e">
        <f t="shared" si="21"/>
        <v>#REF!</v>
      </c>
      <c r="ED72" s="129" t="e">
        <f t="shared" si="22"/>
        <v>#REF!</v>
      </c>
      <c r="EE72" s="149" t="e">
        <f t="shared" si="23"/>
        <v>#REF!</v>
      </c>
      <c r="EF72" s="149"/>
      <c r="EG72" s="149"/>
      <c r="EH72" s="149"/>
      <c r="EI72" s="149"/>
      <c r="EJ72" s="149"/>
      <c r="EK72" s="149"/>
      <c r="EL72" s="149"/>
      <c r="EM72" s="149"/>
      <c r="EN72" s="149"/>
      <c r="EP72" s="115">
        <f t="shared" si="24"/>
        <v>45261</v>
      </c>
      <c r="EQ72" s="116" t="str">
        <f t="shared" si="25"/>
        <v>13 de mayo de 2024</v>
      </c>
      <c r="ER72" s="98" t="str">
        <f t="shared" si="26"/>
        <v>Riesgos</v>
      </c>
      <c r="ES72" s="98" t="str">
        <f t="shared" si="39"/>
        <v xml:space="preserve">ID_205: Posibilidad de afectación reputacional por hallazgos y sanciones impuestas por órganos de control, debido a uso indebido de información privilegiada para el inadecuado registro de los hechos económicos, con el fin de obtener beneficios propios o de terceros  </v>
      </c>
      <c r="ET72" s="98" t="str">
        <f t="shared" si="40"/>
        <v>Ajuste en 
Establecimiento de controles
Tratamiento del riesgo en el Mapa de riesgos de Gestión Financiera</v>
      </c>
      <c r="EU72" s="98" t="str">
        <f t="shared" si="41"/>
        <v>Solicitud de cambio realizada y aprobada por la Subdirección Financiera a través del Aplicativo DARUMA</v>
      </c>
    </row>
    <row r="73" spans="1:151" ht="399.95" customHeight="1" x14ac:dyDescent="0.2">
      <c r="A73" s="120" t="s">
        <v>1162</v>
      </c>
      <c r="B73" s="105" t="s">
        <v>1163</v>
      </c>
      <c r="C73" s="105" t="s">
        <v>1164</v>
      </c>
      <c r="D73" s="120" t="s">
        <v>235</v>
      </c>
      <c r="E73" s="121" t="s">
        <v>676</v>
      </c>
      <c r="F73" s="105" t="s">
        <v>1165</v>
      </c>
      <c r="G73" s="121">
        <v>230</v>
      </c>
      <c r="H73" s="121" t="s">
        <v>1616</v>
      </c>
      <c r="I73" s="104" t="s">
        <v>1166</v>
      </c>
      <c r="J73" s="120" t="s">
        <v>36</v>
      </c>
      <c r="K73" s="121" t="s">
        <v>365</v>
      </c>
      <c r="L73" s="105" t="s">
        <v>236</v>
      </c>
      <c r="M73" s="111" t="s">
        <v>1167</v>
      </c>
      <c r="N73" s="105" t="s">
        <v>1168</v>
      </c>
      <c r="O73" s="105" t="s">
        <v>1169</v>
      </c>
      <c r="P73" s="105" t="s">
        <v>370</v>
      </c>
      <c r="Q73" s="105" t="s">
        <v>371</v>
      </c>
      <c r="R73" s="105" t="s">
        <v>372</v>
      </c>
      <c r="S73" s="105" t="s">
        <v>373</v>
      </c>
      <c r="T73" s="105" t="s">
        <v>374</v>
      </c>
      <c r="U73" s="122" t="s">
        <v>123</v>
      </c>
      <c r="V73" s="123">
        <v>0.4</v>
      </c>
      <c r="W73" s="122" t="s">
        <v>124</v>
      </c>
      <c r="X73" s="123">
        <v>0.4</v>
      </c>
      <c r="Y73" s="66" t="s">
        <v>86</v>
      </c>
      <c r="Z73" s="105" t="s">
        <v>1170</v>
      </c>
      <c r="AA73" s="122" t="s">
        <v>144</v>
      </c>
      <c r="AB73" s="127">
        <v>0.1008</v>
      </c>
      <c r="AC73" s="122" t="s">
        <v>124</v>
      </c>
      <c r="AD73" s="127">
        <v>0.30000000000000004</v>
      </c>
      <c r="AE73" s="66" t="s">
        <v>376</v>
      </c>
      <c r="AF73" s="105" t="s">
        <v>377</v>
      </c>
      <c r="AG73" s="120" t="s">
        <v>378</v>
      </c>
      <c r="AH73" s="105" t="s">
        <v>379</v>
      </c>
      <c r="AI73" s="105" t="s">
        <v>379</v>
      </c>
      <c r="AJ73" s="105" t="s">
        <v>363</v>
      </c>
      <c r="AK73" s="105" t="s">
        <v>363</v>
      </c>
      <c r="AL73" s="105" t="s">
        <v>379</v>
      </c>
      <c r="AM73" s="105" t="s">
        <v>379</v>
      </c>
      <c r="AN73" s="105" t="s">
        <v>1171</v>
      </c>
      <c r="AO73" s="105" t="s">
        <v>1172</v>
      </c>
      <c r="AP73" s="105" t="s">
        <v>1173</v>
      </c>
      <c r="AQ73" s="106">
        <v>45266</v>
      </c>
      <c r="AR73" s="107" t="s">
        <v>1174</v>
      </c>
      <c r="AS73" s="108" t="s">
        <v>1175</v>
      </c>
      <c r="AT73" s="109"/>
      <c r="AU73" s="110"/>
      <c r="AV73" s="111"/>
      <c r="AW73" s="109"/>
      <c r="AX73" s="107"/>
      <c r="AY73" s="108"/>
      <c r="AZ73" s="109"/>
      <c r="BA73" s="110"/>
      <c r="BB73" s="111"/>
      <c r="BC73" s="109"/>
      <c r="BD73" s="107"/>
      <c r="BE73" s="108"/>
      <c r="BF73" s="109"/>
      <c r="BG73" s="110"/>
      <c r="BH73" s="111"/>
      <c r="BI73" s="109"/>
      <c r="BJ73" s="107"/>
      <c r="BK73" s="108"/>
      <c r="BL73" s="109"/>
      <c r="BM73" s="110"/>
      <c r="BN73" s="111"/>
      <c r="BO73" s="109"/>
      <c r="BP73" s="107"/>
      <c r="BQ73" s="108"/>
      <c r="BR73" s="109"/>
      <c r="BS73" s="110"/>
      <c r="BT73" s="111"/>
      <c r="BU73" s="109"/>
      <c r="BV73" s="107"/>
      <c r="BW73" s="108"/>
      <c r="BX73" s="109"/>
      <c r="BY73" s="110"/>
      <c r="BZ73" s="112"/>
      <c r="CA73" s="2">
        <f t="shared" si="27"/>
        <v>33</v>
      </c>
      <c r="CB73" s="51" t="s">
        <v>1176</v>
      </c>
      <c r="CC73" s="51" t="s">
        <v>1177</v>
      </c>
      <c r="CD73" s="51" t="s">
        <v>1178</v>
      </c>
      <c r="CE73" s="51" t="s">
        <v>392</v>
      </c>
      <c r="CF73" s="51" t="s">
        <v>389</v>
      </c>
      <c r="CG73" s="51" t="s">
        <v>389</v>
      </c>
      <c r="CH73" s="51" t="s">
        <v>390</v>
      </c>
      <c r="CI73" s="51" t="s">
        <v>389</v>
      </c>
      <c r="CJ73" s="51" t="s">
        <v>392</v>
      </c>
      <c r="CK73" s="51"/>
      <c r="CL73" s="51" t="s">
        <v>392</v>
      </c>
      <c r="CM73" s="51" t="s">
        <v>392</v>
      </c>
      <c r="CN73" s="51" t="s">
        <v>392</v>
      </c>
      <c r="CO73" s="51" t="s">
        <v>392</v>
      </c>
      <c r="CP73" s="51" t="s">
        <v>392</v>
      </c>
      <c r="CQ73" s="51" t="s">
        <v>392</v>
      </c>
      <c r="CR73" s="51" t="s">
        <v>1179</v>
      </c>
      <c r="CS73" s="51" t="s">
        <v>392</v>
      </c>
      <c r="CT73" s="51" t="s">
        <v>392</v>
      </c>
      <c r="CU73" s="51" t="s">
        <v>392</v>
      </c>
      <c r="CV73" s="51" t="s">
        <v>392</v>
      </c>
      <c r="CW73" s="51" t="s">
        <v>392</v>
      </c>
      <c r="CX73" s="51" t="s">
        <v>392</v>
      </c>
      <c r="CZ73" s="102" t="str">
        <f t="shared" si="28"/>
        <v>Gestión de procesos</v>
      </c>
      <c r="DA73" s="152" t="str">
        <f t="shared" si="29"/>
        <v>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v>
      </c>
      <c r="DB73" s="152"/>
      <c r="DC73" s="152"/>
      <c r="DD73" s="152"/>
      <c r="DE73" s="152"/>
      <c r="DF73" s="152"/>
      <c r="DG73" s="152"/>
      <c r="DH73" s="102" t="str">
        <f t="shared" si="30"/>
        <v>Moderado</v>
      </c>
      <c r="DI73" s="102" t="str">
        <f t="shared" si="31"/>
        <v>Bajo</v>
      </c>
      <c r="DK73" s="98" t="e">
        <f>SUM(LEN(#REF!)-LEN(SUBSTITUTE(#REF!,"- Preventivo","")))/LEN("- Preventivo")</f>
        <v>#REF!</v>
      </c>
      <c r="DL73" s="98" t="e">
        <f t="shared" si="32"/>
        <v>#REF!</v>
      </c>
      <c r="DM73" s="98" t="e">
        <f>SUM(LEN(#REF!)-LEN(SUBSTITUTE(#REF!,"- Detectivo","")))/LEN("- Detectivo")</f>
        <v>#REF!</v>
      </c>
      <c r="DN73" s="98" t="e">
        <f t="shared" si="33"/>
        <v>#REF!</v>
      </c>
      <c r="DO73" s="98" t="e">
        <f>SUM(LEN(#REF!)-LEN(SUBSTITUTE(#REF!,"- Correctivo","")))/LEN("- Correctivo")</f>
        <v>#REF!</v>
      </c>
      <c r="DP73" s="98" t="e">
        <f t="shared" si="34"/>
        <v>#REF!</v>
      </c>
      <c r="DQ73" s="98" t="e">
        <f t="shared" si="19"/>
        <v>#REF!</v>
      </c>
      <c r="DR73" s="98" t="e">
        <f t="shared" si="35"/>
        <v>#REF!</v>
      </c>
      <c r="DS73" s="98" t="e">
        <f>SUM(LEN(#REF!)-LEN(SUBSTITUTE(#REF!,"- Documentado","")))/LEN("- Documentado")</f>
        <v>#REF!</v>
      </c>
      <c r="DT73" s="98" t="e">
        <f>SUM(LEN(#REF!)-LEN(SUBSTITUTE(#REF!,"- Documentado","")))/LEN("- Documentado")</f>
        <v>#REF!</v>
      </c>
      <c r="DU73" s="98" t="e">
        <f t="shared" si="36"/>
        <v>#REF!</v>
      </c>
      <c r="DV73" s="98" t="e">
        <f>SUM(LEN(#REF!)-LEN(SUBSTITUTE(#REF!,"- Continua","")))/LEN("- Continua")</f>
        <v>#REF!</v>
      </c>
      <c r="DW73" s="98" t="e">
        <f>SUM(LEN(#REF!)-LEN(SUBSTITUTE(#REF!,"- Continua","")))/LEN("- Continua")</f>
        <v>#REF!</v>
      </c>
      <c r="DX73" s="98" t="e">
        <f t="shared" si="37"/>
        <v>#REF!</v>
      </c>
      <c r="DY73" s="98" t="e">
        <f>SUM(LEN(#REF!)-LEN(SUBSTITUTE(#REF!,"- Con registro","")))/LEN("- Con registro")</f>
        <v>#REF!</v>
      </c>
      <c r="DZ73" s="98" t="e">
        <f>SUM(LEN(#REF!)-LEN(SUBSTITUTE(#REF!,"- Con registro","")))/LEN("- Con registro")</f>
        <v>#REF!</v>
      </c>
      <c r="EA73" s="98" t="e">
        <f t="shared" si="38"/>
        <v>#REF!</v>
      </c>
      <c r="EB73" s="101" t="e">
        <f t="shared" si="20"/>
        <v>#REF!</v>
      </c>
      <c r="EC73" s="101" t="e">
        <f t="shared" si="21"/>
        <v>#REF!</v>
      </c>
      <c r="ED73" s="129" t="e">
        <f t="shared" si="22"/>
        <v>#REF!</v>
      </c>
      <c r="EE73" s="149" t="e">
        <f t="shared" si="23"/>
        <v>#REF!</v>
      </c>
      <c r="EF73" s="149"/>
      <c r="EG73" s="149"/>
      <c r="EH73" s="149"/>
      <c r="EI73" s="149"/>
      <c r="EJ73" s="149"/>
      <c r="EK73" s="149"/>
      <c r="EL73" s="149"/>
      <c r="EM73" s="149"/>
      <c r="EN73" s="149"/>
      <c r="EP73" s="115">
        <f t="shared" si="24"/>
        <v>45266</v>
      </c>
      <c r="EQ73" s="116" t="str">
        <f t="shared" si="25"/>
        <v>13 de mayo de 2024</v>
      </c>
      <c r="ER73" s="98" t="str">
        <f t="shared" si="26"/>
        <v>Riesgos</v>
      </c>
      <c r="ES73" s="98" t="str">
        <f t="shared" si="39"/>
        <v>ID_230: Posibilidad de afectación económica (o presupuestal) por la interposición de reclamaciones, solicitudes de conciliación, demandas y/o decisiones judiciales adversas a los intereses de la Entidad, debido a errores (fallas o deficiencias) durante la ejecución de las diferentes funciones de todas las dependencias de la Secretaría General.</v>
      </c>
      <c r="ET73" s="98" t="str">
        <f t="shared" si="40"/>
        <v>Ajuste en Identificación del riesgo
Análisis antes de controles
Establecimiento de controles
Evaluación de controles
 en el Mapa de riesgos de Gestión Jurídica</v>
      </c>
      <c r="EU73" s="98" t="str">
        <f t="shared" si="41"/>
        <v>Solicitud de cambio realizada y aprobada por la Oficina Jurídica a través del Aplicativo DARUMA</v>
      </c>
    </row>
    <row r="74" spans="1:151" ht="399.95" customHeight="1" x14ac:dyDescent="0.2">
      <c r="A74" s="120" t="s">
        <v>1162</v>
      </c>
      <c r="B74" s="105" t="s">
        <v>1163</v>
      </c>
      <c r="C74" s="105" t="s">
        <v>1164</v>
      </c>
      <c r="D74" s="120" t="s">
        <v>235</v>
      </c>
      <c r="E74" s="121" t="s">
        <v>676</v>
      </c>
      <c r="F74" s="105" t="s">
        <v>1180</v>
      </c>
      <c r="G74" s="121">
        <v>231</v>
      </c>
      <c r="H74" s="121" t="s">
        <v>1617</v>
      </c>
      <c r="I74" s="104" t="s">
        <v>1181</v>
      </c>
      <c r="J74" s="120" t="s">
        <v>36</v>
      </c>
      <c r="K74" s="121" t="s">
        <v>365</v>
      </c>
      <c r="L74" s="105" t="s">
        <v>236</v>
      </c>
      <c r="M74" s="111" t="s">
        <v>1182</v>
      </c>
      <c r="N74" s="105" t="s">
        <v>1183</v>
      </c>
      <c r="O74" s="105" t="s">
        <v>1184</v>
      </c>
      <c r="P74" s="105" t="s">
        <v>370</v>
      </c>
      <c r="Q74" s="105" t="s">
        <v>371</v>
      </c>
      <c r="R74" s="105" t="s">
        <v>372</v>
      </c>
      <c r="S74" s="105" t="s">
        <v>373</v>
      </c>
      <c r="T74" s="105" t="s">
        <v>374</v>
      </c>
      <c r="U74" s="122" t="s">
        <v>78</v>
      </c>
      <c r="V74" s="123">
        <v>0.8</v>
      </c>
      <c r="W74" s="122" t="s">
        <v>145</v>
      </c>
      <c r="X74" s="123">
        <v>0.2</v>
      </c>
      <c r="Y74" s="66" t="s">
        <v>86</v>
      </c>
      <c r="Z74" s="105" t="s">
        <v>1185</v>
      </c>
      <c r="AA74" s="122" t="s">
        <v>123</v>
      </c>
      <c r="AB74" s="127">
        <v>0.33600000000000002</v>
      </c>
      <c r="AC74" s="122" t="s">
        <v>145</v>
      </c>
      <c r="AD74" s="127">
        <v>0.15000000000000002</v>
      </c>
      <c r="AE74" s="66" t="s">
        <v>376</v>
      </c>
      <c r="AF74" s="105" t="s">
        <v>592</v>
      </c>
      <c r="AG74" s="120" t="s">
        <v>378</v>
      </c>
      <c r="AH74" s="105" t="s">
        <v>379</v>
      </c>
      <c r="AI74" s="105" t="s">
        <v>379</v>
      </c>
      <c r="AJ74" s="105" t="s">
        <v>363</v>
      </c>
      <c r="AK74" s="105" t="s">
        <v>363</v>
      </c>
      <c r="AL74" s="105" t="s">
        <v>379</v>
      </c>
      <c r="AM74" s="105" t="s">
        <v>379</v>
      </c>
      <c r="AN74" s="105" t="s">
        <v>1186</v>
      </c>
      <c r="AO74" s="105" t="s">
        <v>1187</v>
      </c>
      <c r="AP74" s="105" t="s">
        <v>1188</v>
      </c>
      <c r="AQ74" s="106">
        <v>45266</v>
      </c>
      <c r="AR74" s="107" t="s">
        <v>556</v>
      </c>
      <c r="AS74" s="108" t="s">
        <v>1189</v>
      </c>
      <c r="AT74" s="109"/>
      <c r="AU74" s="110"/>
      <c r="AV74" s="111"/>
      <c r="AW74" s="109"/>
      <c r="AX74" s="107"/>
      <c r="AY74" s="108"/>
      <c r="AZ74" s="109"/>
      <c r="BA74" s="110"/>
      <c r="BB74" s="111"/>
      <c r="BC74" s="109"/>
      <c r="BD74" s="107"/>
      <c r="BE74" s="108"/>
      <c r="BF74" s="109"/>
      <c r="BG74" s="110"/>
      <c r="BH74" s="111"/>
      <c r="BI74" s="109"/>
      <c r="BJ74" s="107"/>
      <c r="BK74" s="108"/>
      <c r="BL74" s="109"/>
      <c r="BM74" s="110"/>
      <c r="BN74" s="111"/>
      <c r="BO74" s="109"/>
      <c r="BP74" s="107"/>
      <c r="BQ74" s="108"/>
      <c r="BR74" s="109"/>
      <c r="BS74" s="107"/>
      <c r="BT74" s="111"/>
      <c r="BU74" s="109"/>
      <c r="BV74" s="107"/>
      <c r="BW74" s="108"/>
      <c r="BX74" s="109"/>
      <c r="BY74" s="110"/>
      <c r="BZ74" s="112"/>
      <c r="CA74" s="2">
        <f t="shared" si="27"/>
        <v>33</v>
      </c>
      <c r="CB74" s="51" t="s">
        <v>1176</v>
      </c>
      <c r="CC74" s="51" t="s">
        <v>1177</v>
      </c>
      <c r="CD74" s="51" t="s">
        <v>1178</v>
      </c>
      <c r="CE74" s="51" t="s">
        <v>392</v>
      </c>
      <c r="CF74" s="51" t="s">
        <v>389</v>
      </c>
      <c r="CG74" s="51" t="s">
        <v>389</v>
      </c>
      <c r="CH74" s="51" t="s">
        <v>390</v>
      </c>
      <c r="CI74" s="51" t="s">
        <v>389</v>
      </c>
      <c r="CJ74" s="51" t="s">
        <v>392</v>
      </c>
      <c r="CK74" s="51"/>
      <c r="CL74" s="51" t="s">
        <v>392</v>
      </c>
      <c r="CM74" s="51" t="s">
        <v>392</v>
      </c>
      <c r="CN74" s="51" t="s">
        <v>392</v>
      </c>
      <c r="CO74" s="51" t="s">
        <v>392</v>
      </c>
      <c r="CP74" s="51" t="s">
        <v>392</v>
      </c>
      <c r="CQ74" s="51" t="s">
        <v>392</v>
      </c>
      <c r="CR74" s="51" t="s">
        <v>1190</v>
      </c>
      <c r="CS74" s="51" t="s">
        <v>392</v>
      </c>
      <c r="CT74" s="51" t="s">
        <v>392</v>
      </c>
      <c r="CU74" s="51" t="s">
        <v>392</v>
      </c>
      <c r="CV74" s="51" t="s">
        <v>392</v>
      </c>
      <c r="CW74" s="51" t="s">
        <v>392</v>
      </c>
      <c r="CX74" s="51" t="s">
        <v>392</v>
      </c>
      <c r="CZ74" s="102" t="str">
        <f t="shared" si="28"/>
        <v>Gestión de procesos</v>
      </c>
      <c r="DA74" s="152" t="str">
        <f t="shared" si="29"/>
        <v>Posibilidad de afectación reputacional por interposición de demandas y emisión de decisiones contrarias a los intereses de la Secretaría General, debido a errores (fallas o deficiencias) en la emisión de actos administrativos de carácter general</v>
      </c>
      <c r="DB74" s="152"/>
      <c r="DC74" s="152"/>
      <c r="DD74" s="152"/>
      <c r="DE74" s="152"/>
      <c r="DF74" s="152"/>
      <c r="DG74" s="152"/>
      <c r="DH74" s="102" t="str">
        <f t="shared" si="30"/>
        <v>Moderado</v>
      </c>
      <c r="DI74" s="102" t="str">
        <f t="shared" si="31"/>
        <v>Bajo</v>
      </c>
      <c r="DK74" s="98" t="e">
        <f>SUM(LEN(#REF!)-LEN(SUBSTITUTE(#REF!,"- Preventivo","")))/LEN("- Preventivo")</f>
        <v>#REF!</v>
      </c>
      <c r="DL74" s="98" t="e">
        <f t="shared" si="32"/>
        <v>#REF!</v>
      </c>
      <c r="DM74" s="98" t="e">
        <f>SUM(LEN(#REF!)-LEN(SUBSTITUTE(#REF!,"- Detectivo","")))/LEN("- Detectivo")</f>
        <v>#REF!</v>
      </c>
      <c r="DN74" s="98" t="e">
        <f t="shared" si="33"/>
        <v>#REF!</v>
      </c>
      <c r="DO74" s="98" t="e">
        <f>SUM(LEN(#REF!)-LEN(SUBSTITUTE(#REF!,"- Correctivo","")))/LEN("- Correctivo")</f>
        <v>#REF!</v>
      </c>
      <c r="DP74" s="98" t="e">
        <f t="shared" si="34"/>
        <v>#REF!</v>
      </c>
      <c r="DQ74" s="98" t="e">
        <f t="shared" si="19"/>
        <v>#REF!</v>
      </c>
      <c r="DR74" s="98" t="e">
        <f t="shared" si="35"/>
        <v>#REF!</v>
      </c>
      <c r="DS74" s="98" t="e">
        <f>SUM(LEN(#REF!)-LEN(SUBSTITUTE(#REF!,"- Documentado","")))/LEN("- Documentado")</f>
        <v>#REF!</v>
      </c>
      <c r="DT74" s="98" t="e">
        <f>SUM(LEN(#REF!)-LEN(SUBSTITUTE(#REF!,"- Documentado","")))/LEN("- Documentado")</f>
        <v>#REF!</v>
      </c>
      <c r="DU74" s="98" t="e">
        <f t="shared" si="36"/>
        <v>#REF!</v>
      </c>
      <c r="DV74" s="98" t="e">
        <f>SUM(LEN(#REF!)-LEN(SUBSTITUTE(#REF!,"- Continua","")))/LEN("- Continua")</f>
        <v>#REF!</v>
      </c>
      <c r="DW74" s="98" t="e">
        <f>SUM(LEN(#REF!)-LEN(SUBSTITUTE(#REF!,"- Continua","")))/LEN("- Continua")</f>
        <v>#REF!</v>
      </c>
      <c r="DX74" s="98" t="e">
        <f t="shared" si="37"/>
        <v>#REF!</v>
      </c>
      <c r="DY74" s="98" t="e">
        <f>SUM(LEN(#REF!)-LEN(SUBSTITUTE(#REF!,"- Con registro","")))/LEN("- Con registro")</f>
        <v>#REF!</v>
      </c>
      <c r="DZ74" s="98" t="e">
        <f>SUM(LEN(#REF!)-LEN(SUBSTITUTE(#REF!,"- Con registro","")))/LEN("- Con registro")</f>
        <v>#REF!</v>
      </c>
      <c r="EA74" s="98" t="e">
        <f t="shared" si="38"/>
        <v>#REF!</v>
      </c>
      <c r="EB74" s="101" t="e">
        <f t="shared" si="20"/>
        <v>#REF!</v>
      </c>
      <c r="EC74" s="101" t="e">
        <f t="shared" si="21"/>
        <v>#REF!</v>
      </c>
      <c r="ED74" s="129" t="e">
        <f t="shared" si="22"/>
        <v>#REF!</v>
      </c>
      <c r="EE74" s="149" t="e">
        <f t="shared" si="23"/>
        <v>#REF!</v>
      </c>
      <c r="EF74" s="149"/>
      <c r="EG74" s="149"/>
      <c r="EH74" s="149"/>
      <c r="EI74" s="149"/>
      <c r="EJ74" s="149"/>
      <c r="EK74" s="149"/>
      <c r="EL74" s="149"/>
      <c r="EM74" s="149"/>
      <c r="EN74" s="149"/>
      <c r="EP74" s="115">
        <f t="shared" si="24"/>
        <v>45266</v>
      </c>
      <c r="EQ74" s="116" t="str">
        <f t="shared" si="25"/>
        <v>13 de mayo de 2024</v>
      </c>
      <c r="ER74" s="98" t="str">
        <f t="shared" si="26"/>
        <v>Riesgos</v>
      </c>
      <c r="ES74" s="98" t="str">
        <f t="shared" si="39"/>
        <v>ID_231: Posibilidad de afectación reputacional por interposición de demandas y emisión de decisiones contrarias a los intereses de la Secretaría General, debido a errores (fallas o deficiencias) en la emisión de actos administrativos de carácter general</v>
      </c>
      <c r="ET74" s="98" t="str">
        <f t="shared" si="40"/>
        <v>Ajuste en Identificación del riesgo
Análisis antes de controles
Establecimiento de controles
 en el Mapa de riesgos de Gestión Jurídica</v>
      </c>
      <c r="EU74" s="98" t="str">
        <f t="shared" si="41"/>
        <v>Solicitud de cambio realizada y aprobada por la Oficina Jurídica a través del Aplicativo DARUMA</v>
      </c>
    </row>
    <row r="75" spans="1:151" ht="399.95" customHeight="1" x14ac:dyDescent="0.2">
      <c r="A75" s="120" t="s">
        <v>1162</v>
      </c>
      <c r="B75" s="105" t="s">
        <v>1163</v>
      </c>
      <c r="C75" s="105" t="s">
        <v>1164</v>
      </c>
      <c r="D75" s="120" t="s">
        <v>235</v>
      </c>
      <c r="E75" s="121" t="s">
        <v>676</v>
      </c>
      <c r="F75" s="105" t="s">
        <v>1191</v>
      </c>
      <c r="G75" s="121">
        <v>232</v>
      </c>
      <c r="H75" s="121" t="s">
        <v>1589</v>
      </c>
      <c r="I75" s="104" t="s">
        <v>1192</v>
      </c>
      <c r="J75" s="120" t="s">
        <v>36</v>
      </c>
      <c r="K75" s="121" t="s">
        <v>365</v>
      </c>
      <c r="L75" s="105" t="s">
        <v>236</v>
      </c>
      <c r="M75" s="111" t="s">
        <v>1193</v>
      </c>
      <c r="N75" s="105" t="s">
        <v>1183</v>
      </c>
      <c r="O75" s="105" t="s">
        <v>1194</v>
      </c>
      <c r="P75" s="105" t="s">
        <v>370</v>
      </c>
      <c r="Q75" s="105" t="s">
        <v>371</v>
      </c>
      <c r="R75" s="105" t="s">
        <v>372</v>
      </c>
      <c r="S75" s="105" t="s">
        <v>373</v>
      </c>
      <c r="T75" s="105" t="s">
        <v>374</v>
      </c>
      <c r="U75" s="122" t="s">
        <v>123</v>
      </c>
      <c r="V75" s="123">
        <v>0.4</v>
      </c>
      <c r="W75" s="122" t="s">
        <v>124</v>
      </c>
      <c r="X75" s="123">
        <v>0.4</v>
      </c>
      <c r="Y75" s="66" t="s">
        <v>86</v>
      </c>
      <c r="Z75" s="105" t="s">
        <v>1195</v>
      </c>
      <c r="AA75" s="122" t="s">
        <v>144</v>
      </c>
      <c r="AB75" s="127">
        <v>0.16799999999999998</v>
      </c>
      <c r="AC75" s="122" t="s">
        <v>124</v>
      </c>
      <c r="AD75" s="127">
        <v>0.30000000000000004</v>
      </c>
      <c r="AE75" s="66" t="s">
        <v>376</v>
      </c>
      <c r="AF75" s="105" t="s">
        <v>1196</v>
      </c>
      <c r="AG75" s="120" t="s">
        <v>378</v>
      </c>
      <c r="AH75" s="105" t="s">
        <v>379</v>
      </c>
      <c r="AI75" s="105" t="s">
        <v>379</v>
      </c>
      <c r="AJ75" s="105" t="s">
        <v>363</v>
      </c>
      <c r="AK75" s="105" t="s">
        <v>363</v>
      </c>
      <c r="AL75" s="105" t="s">
        <v>379</v>
      </c>
      <c r="AM75" s="105" t="s">
        <v>379</v>
      </c>
      <c r="AN75" s="105" t="s">
        <v>1197</v>
      </c>
      <c r="AO75" s="105" t="s">
        <v>1198</v>
      </c>
      <c r="AP75" s="105" t="s">
        <v>1199</v>
      </c>
      <c r="AQ75" s="106">
        <v>45266</v>
      </c>
      <c r="AR75" s="107" t="s">
        <v>556</v>
      </c>
      <c r="AS75" s="108" t="s">
        <v>1200</v>
      </c>
      <c r="AT75" s="109"/>
      <c r="AU75" s="110"/>
      <c r="AV75" s="111"/>
      <c r="AW75" s="109"/>
      <c r="AX75" s="107"/>
      <c r="AY75" s="108"/>
      <c r="AZ75" s="109"/>
      <c r="BA75" s="110"/>
      <c r="BB75" s="111"/>
      <c r="BC75" s="109"/>
      <c r="BD75" s="107"/>
      <c r="BE75" s="108"/>
      <c r="BF75" s="109"/>
      <c r="BG75" s="110"/>
      <c r="BH75" s="111"/>
      <c r="BI75" s="109"/>
      <c r="BJ75" s="107"/>
      <c r="BK75" s="108"/>
      <c r="BL75" s="109"/>
      <c r="BM75" s="110"/>
      <c r="BN75" s="111"/>
      <c r="BO75" s="109"/>
      <c r="BP75" s="107"/>
      <c r="BQ75" s="108"/>
      <c r="BR75" s="109"/>
      <c r="BS75" s="107"/>
      <c r="BT75" s="111"/>
      <c r="BU75" s="109"/>
      <c r="BV75" s="107"/>
      <c r="BW75" s="108"/>
      <c r="BX75" s="109"/>
      <c r="BY75" s="110"/>
      <c r="BZ75" s="112"/>
      <c r="CA75" s="2">
        <f t="shared" si="27"/>
        <v>33</v>
      </c>
      <c r="CB75" s="51" t="s">
        <v>1176</v>
      </c>
      <c r="CC75" s="51" t="s">
        <v>1177</v>
      </c>
      <c r="CD75" s="51" t="s">
        <v>1178</v>
      </c>
      <c r="CE75" s="51" t="s">
        <v>392</v>
      </c>
      <c r="CF75" s="51" t="s">
        <v>389</v>
      </c>
      <c r="CG75" s="51" t="s">
        <v>389</v>
      </c>
      <c r="CH75" s="51" t="s">
        <v>390</v>
      </c>
      <c r="CI75" s="51" t="s">
        <v>389</v>
      </c>
      <c r="CJ75" s="51" t="s">
        <v>392</v>
      </c>
      <c r="CK75" s="51"/>
      <c r="CL75" s="51" t="s">
        <v>392</v>
      </c>
      <c r="CM75" s="51" t="s">
        <v>478</v>
      </c>
      <c r="CN75" s="51" t="s">
        <v>392</v>
      </c>
      <c r="CO75" s="51" t="s">
        <v>392</v>
      </c>
      <c r="CP75" s="51" t="s">
        <v>392</v>
      </c>
      <c r="CQ75" s="51" t="s">
        <v>392</v>
      </c>
      <c r="CR75" s="51" t="s">
        <v>1201</v>
      </c>
      <c r="CS75" s="51" t="s">
        <v>392</v>
      </c>
      <c r="CT75" s="51" t="s">
        <v>392</v>
      </c>
      <c r="CU75" s="51" t="s">
        <v>392</v>
      </c>
      <c r="CV75" s="51" t="s">
        <v>392</v>
      </c>
      <c r="CW75" s="51" t="s">
        <v>392</v>
      </c>
      <c r="CX75" s="51" t="s">
        <v>392</v>
      </c>
      <c r="CZ75" s="102" t="str">
        <f t="shared" si="28"/>
        <v>Gestión de procesos</v>
      </c>
      <c r="DA75" s="152" t="str">
        <f t="shared" si="29"/>
        <v xml:space="preserve">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v>
      </c>
      <c r="DB75" s="152"/>
      <c r="DC75" s="152"/>
      <c r="DD75" s="152"/>
      <c r="DE75" s="152"/>
      <c r="DF75" s="152"/>
      <c r="DG75" s="152"/>
      <c r="DH75" s="102" t="str">
        <f t="shared" si="30"/>
        <v>Moderado</v>
      </c>
      <c r="DI75" s="102" t="str">
        <f t="shared" si="31"/>
        <v>Bajo</v>
      </c>
      <c r="DK75" s="98" t="e">
        <f>SUM(LEN(#REF!)-LEN(SUBSTITUTE(#REF!,"- Preventivo","")))/LEN("- Preventivo")</f>
        <v>#REF!</v>
      </c>
      <c r="DL75" s="98" t="e">
        <f t="shared" si="32"/>
        <v>#REF!</v>
      </c>
      <c r="DM75" s="98" t="e">
        <f>SUM(LEN(#REF!)-LEN(SUBSTITUTE(#REF!,"- Detectivo","")))/LEN("- Detectivo")</f>
        <v>#REF!</v>
      </c>
      <c r="DN75" s="98" t="e">
        <f t="shared" si="33"/>
        <v>#REF!</v>
      </c>
      <c r="DO75" s="98" t="e">
        <f>SUM(LEN(#REF!)-LEN(SUBSTITUTE(#REF!,"- Correctivo","")))/LEN("- Correctivo")</f>
        <v>#REF!</v>
      </c>
      <c r="DP75" s="98" t="e">
        <f t="shared" si="34"/>
        <v>#REF!</v>
      </c>
      <c r="DQ75" s="98" t="e">
        <f t="shared" si="19"/>
        <v>#REF!</v>
      </c>
      <c r="DR75" s="98" t="e">
        <f t="shared" si="35"/>
        <v>#REF!</v>
      </c>
      <c r="DS75" s="98" t="e">
        <f>SUM(LEN(#REF!)-LEN(SUBSTITUTE(#REF!,"- Documentado","")))/LEN("- Documentado")</f>
        <v>#REF!</v>
      </c>
      <c r="DT75" s="98" t="e">
        <f>SUM(LEN(#REF!)-LEN(SUBSTITUTE(#REF!,"- Documentado","")))/LEN("- Documentado")</f>
        <v>#REF!</v>
      </c>
      <c r="DU75" s="98" t="e">
        <f t="shared" si="36"/>
        <v>#REF!</v>
      </c>
      <c r="DV75" s="98" t="e">
        <f>SUM(LEN(#REF!)-LEN(SUBSTITUTE(#REF!,"- Continua","")))/LEN("- Continua")</f>
        <v>#REF!</v>
      </c>
      <c r="DW75" s="98" t="e">
        <f>SUM(LEN(#REF!)-LEN(SUBSTITUTE(#REF!,"- Continua","")))/LEN("- Continua")</f>
        <v>#REF!</v>
      </c>
      <c r="DX75" s="98" t="e">
        <f t="shared" si="37"/>
        <v>#REF!</v>
      </c>
      <c r="DY75" s="98" t="e">
        <f>SUM(LEN(#REF!)-LEN(SUBSTITUTE(#REF!,"- Con registro","")))/LEN("- Con registro")</f>
        <v>#REF!</v>
      </c>
      <c r="DZ75" s="98" t="e">
        <f>SUM(LEN(#REF!)-LEN(SUBSTITUTE(#REF!,"- Con registro","")))/LEN("- Con registro")</f>
        <v>#REF!</v>
      </c>
      <c r="EA75" s="98" t="e">
        <f t="shared" si="38"/>
        <v>#REF!</v>
      </c>
      <c r="EB75" s="101" t="e">
        <f t="shared" si="20"/>
        <v>#REF!</v>
      </c>
      <c r="EC75" s="101" t="e">
        <f t="shared" si="21"/>
        <v>#REF!</v>
      </c>
      <c r="ED75" s="129" t="e">
        <f t="shared" si="22"/>
        <v>#REF!</v>
      </c>
      <c r="EE75" s="149" t="e">
        <f t="shared" si="23"/>
        <v>#REF!</v>
      </c>
      <c r="EF75" s="149"/>
      <c r="EG75" s="149"/>
      <c r="EH75" s="149"/>
      <c r="EI75" s="149"/>
      <c r="EJ75" s="149"/>
      <c r="EK75" s="149"/>
      <c r="EL75" s="149"/>
      <c r="EM75" s="149"/>
      <c r="EN75" s="149"/>
      <c r="EP75" s="115">
        <f t="shared" si="24"/>
        <v>45266</v>
      </c>
      <c r="EQ75" s="116" t="str">
        <f t="shared" si="25"/>
        <v>13 de mayo de 2024</v>
      </c>
      <c r="ER75" s="98" t="str">
        <f t="shared" si="26"/>
        <v>Riesgos</v>
      </c>
      <c r="ES75" s="98" t="str">
        <f t="shared" si="39"/>
        <v xml:space="preserve">ID_232: Posibilidad de afectación reputacional por diversas interpretaciones en la emisión de conceptos jurídicos y/o consultas, debido a errores (fallas o deficiencias) en el análisis de la documentación que se aporta y/o en la identificación de la normatividad, jurisprudencia o doctrina aplicable al caso concreto </v>
      </c>
      <c r="ET75" s="98" t="str">
        <f t="shared" si="40"/>
        <v>Ajuste en Identificación del riesgo
Análisis antes de controles
Establecimiento de controles
 en el Mapa de riesgos de Gestión Jurídica</v>
      </c>
      <c r="EU75" s="98" t="str">
        <f t="shared" si="41"/>
        <v>Solicitud de cambio realizada y aprobada por la Oficina Jurídica a través del Aplicativo DARUMA</v>
      </c>
    </row>
    <row r="76" spans="1:151" ht="399.95" customHeight="1" x14ac:dyDescent="0.2">
      <c r="A76" s="120" t="s">
        <v>1162</v>
      </c>
      <c r="B76" s="105" t="s">
        <v>1163</v>
      </c>
      <c r="C76" s="105" t="s">
        <v>1164</v>
      </c>
      <c r="D76" s="120" t="s">
        <v>235</v>
      </c>
      <c r="E76" s="121" t="s">
        <v>676</v>
      </c>
      <c r="F76" s="105" t="s">
        <v>1165</v>
      </c>
      <c r="G76" s="121">
        <v>219</v>
      </c>
      <c r="H76" s="121" t="s">
        <v>1566</v>
      </c>
      <c r="I76" s="104" t="s">
        <v>1202</v>
      </c>
      <c r="J76" s="120" t="s">
        <v>64</v>
      </c>
      <c r="K76" s="121" t="s">
        <v>365</v>
      </c>
      <c r="L76" s="105" t="s">
        <v>1203</v>
      </c>
      <c r="M76" s="111" t="s">
        <v>1204</v>
      </c>
      <c r="N76" s="105" t="s">
        <v>1205</v>
      </c>
      <c r="O76" s="105" t="s">
        <v>1206</v>
      </c>
      <c r="P76" s="105" t="s">
        <v>370</v>
      </c>
      <c r="Q76" s="105" t="s">
        <v>371</v>
      </c>
      <c r="R76" s="105" t="s">
        <v>372</v>
      </c>
      <c r="S76" s="105" t="s">
        <v>373</v>
      </c>
      <c r="T76" s="105" t="s">
        <v>374</v>
      </c>
      <c r="U76" s="122" t="s">
        <v>144</v>
      </c>
      <c r="V76" s="123">
        <v>0.2</v>
      </c>
      <c r="W76" s="122" t="s">
        <v>79</v>
      </c>
      <c r="X76" s="123">
        <v>0.8</v>
      </c>
      <c r="Y76" s="66" t="s">
        <v>409</v>
      </c>
      <c r="Z76" s="105" t="s">
        <v>410</v>
      </c>
      <c r="AA76" s="122" t="s">
        <v>144</v>
      </c>
      <c r="AB76" s="127">
        <v>3.0239999999999996E-2</v>
      </c>
      <c r="AC76" s="122" t="s">
        <v>79</v>
      </c>
      <c r="AD76" s="127">
        <v>0.8</v>
      </c>
      <c r="AE76" s="66" t="s">
        <v>409</v>
      </c>
      <c r="AF76" s="105" t="s">
        <v>411</v>
      </c>
      <c r="AG76" s="120" t="s">
        <v>412</v>
      </c>
      <c r="AH76" s="124" t="s">
        <v>1207</v>
      </c>
      <c r="AI76" s="124" t="s">
        <v>1208</v>
      </c>
      <c r="AJ76" s="136" t="s">
        <v>1564</v>
      </c>
      <c r="AK76" s="131" t="s">
        <v>1565</v>
      </c>
      <c r="AL76" s="128" t="s">
        <v>1209</v>
      </c>
      <c r="AM76" s="128" t="s">
        <v>1210</v>
      </c>
      <c r="AN76" s="105" t="s">
        <v>1211</v>
      </c>
      <c r="AO76" s="105" t="s">
        <v>1212</v>
      </c>
      <c r="AP76" s="105" t="s">
        <v>1213</v>
      </c>
      <c r="AQ76" s="106">
        <v>45266</v>
      </c>
      <c r="AR76" s="107" t="s">
        <v>476</v>
      </c>
      <c r="AS76" s="108" t="s">
        <v>1214</v>
      </c>
      <c r="AT76" s="109"/>
      <c r="AU76" s="110"/>
      <c r="AV76" s="111"/>
      <c r="AW76" s="109"/>
      <c r="AX76" s="107"/>
      <c r="AY76" s="108"/>
      <c r="AZ76" s="109"/>
      <c r="BA76" s="110"/>
      <c r="BB76" s="111"/>
      <c r="BC76" s="109"/>
      <c r="BD76" s="107"/>
      <c r="BE76" s="108"/>
      <c r="BF76" s="109"/>
      <c r="BG76" s="110"/>
      <c r="BH76" s="111"/>
      <c r="BI76" s="109"/>
      <c r="BJ76" s="107"/>
      <c r="BK76" s="108"/>
      <c r="BL76" s="109"/>
      <c r="BM76" s="110"/>
      <c r="BN76" s="111"/>
      <c r="BO76" s="109"/>
      <c r="BP76" s="107"/>
      <c r="BQ76" s="108"/>
      <c r="BR76" s="109"/>
      <c r="BS76" s="110"/>
      <c r="BT76" s="111"/>
      <c r="BU76" s="109"/>
      <c r="BV76" s="107"/>
      <c r="BW76" s="108"/>
      <c r="BX76" s="109"/>
      <c r="BY76" s="107"/>
      <c r="BZ76" s="112"/>
      <c r="CA76" s="2">
        <f t="shared" ref="CA76:CA107" si="42">COUNTBLANK(A76:BZ76)</f>
        <v>33</v>
      </c>
      <c r="CB76" s="51" t="s">
        <v>1176</v>
      </c>
      <c r="CC76" s="51" t="s">
        <v>1177</v>
      </c>
      <c r="CD76" s="51" t="s">
        <v>1178</v>
      </c>
      <c r="CE76" s="51" t="s">
        <v>392</v>
      </c>
      <c r="CF76" s="51" t="s">
        <v>389</v>
      </c>
      <c r="CG76" s="51" t="s">
        <v>389</v>
      </c>
      <c r="CH76" s="51" t="s">
        <v>390</v>
      </c>
      <c r="CI76" s="51" t="s">
        <v>389</v>
      </c>
      <c r="CJ76" s="51" t="s">
        <v>392</v>
      </c>
      <c r="CK76" s="51"/>
      <c r="CL76" s="51" t="s">
        <v>392</v>
      </c>
      <c r="CM76" s="51" t="s">
        <v>417</v>
      </c>
      <c r="CN76" s="51" t="s">
        <v>392</v>
      </c>
      <c r="CO76" s="51" t="s">
        <v>392</v>
      </c>
      <c r="CP76" s="51" t="s">
        <v>392</v>
      </c>
      <c r="CQ76" s="51" t="s">
        <v>392</v>
      </c>
      <c r="CR76" s="51" t="s">
        <v>1215</v>
      </c>
      <c r="CS76" s="51" t="s">
        <v>392</v>
      </c>
      <c r="CT76" s="51" t="s">
        <v>392</v>
      </c>
      <c r="CU76" s="51" t="s">
        <v>392</v>
      </c>
      <c r="CV76" s="51" t="s">
        <v>392</v>
      </c>
      <c r="CW76" s="51" t="s">
        <v>392</v>
      </c>
      <c r="CX76" s="51" t="s">
        <v>392</v>
      </c>
      <c r="CZ76" s="102" t="str">
        <f t="shared" ref="CZ76:CZ99" si="43">J76</f>
        <v>Corrupción</v>
      </c>
      <c r="DA76" s="152" t="str">
        <f t="shared" ref="DA76:DA99" si="44">I76</f>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v>
      </c>
      <c r="DB76" s="152"/>
      <c r="DC76" s="152"/>
      <c r="DD76" s="152"/>
      <c r="DE76" s="152"/>
      <c r="DF76" s="152"/>
      <c r="DG76" s="152"/>
      <c r="DH76" s="102" t="str">
        <f t="shared" ref="DH76:DH99" si="45">Y76</f>
        <v>Alto</v>
      </c>
      <c r="DI76" s="102" t="str">
        <f t="shared" ref="DI76:DI99" si="46">AE76</f>
        <v>Alto</v>
      </c>
      <c r="DK76" s="98" t="e">
        <f>SUM(LEN(#REF!)-LEN(SUBSTITUTE(#REF!,"- Preventivo","")))/LEN("- Preventivo")</f>
        <v>#REF!</v>
      </c>
      <c r="DL76" s="98" t="e">
        <f t="shared" ref="DL76:DL99" si="47">SUMIFS($DK$12:$DK$99,$A$12:$A$99,A76)</f>
        <v>#REF!</v>
      </c>
      <c r="DM76" s="98" t="e">
        <f>SUM(LEN(#REF!)-LEN(SUBSTITUTE(#REF!,"- Detectivo","")))/LEN("- Detectivo")</f>
        <v>#REF!</v>
      </c>
      <c r="DN76" s="98" t="e">
        <f t="shared" ref="DN76:DN99" si="48">SUMIFS($DM$12:$DM$99,$A$12:$A$99,A76)</f>
        <v>#REF!</v>
      </c>
      <c r="DO76" s="98" t="e">
        <f>SUM(LEN(#REF!)-LEN(SUBSTITUTE(#REF!,"- Correctivo","")))/LEN("- Correctivo")</f>
        <v>#REF!</v>
      </c>
      <c r="DP76" s="98" t="e">
        <f t="shared" ref="DP76:DP99" si="49">SUMIFS($DO$12:$DO$99,$A$12:$A$99,A76)</f>
        <v>#REF!</v>
      </c>
      <c r="DQ76" s="98" t="e">
        <f t="shared" si="19"/>
        <v>#REF!</v>
      </c>
      <c r="DR76" s="98" t="e">
        <f t="shared" ref="DR76:DR99" si="50">SUMIFS($DQ$12:$DQ$99,$A$12:$A$99,A76)</f>
        <v>#REF!</v>
      </c>
      <c r="DS76" s="98" t="e">
        <f>SUM(LEN(#REF!)-LEN(SUBSTITUTE(#REF!,"- Documentado","")))/LEN("- Documentado")</f>
        <v>#REF!</v>
      </c>
      <c r="DT76" s="98" t="e">
        <f>SUM(LEN(#REF!)-LEN(SUBSTITUTE(#REF!,"- Documentado","")))/LEN("- Documentado")</f>
        <v>#REF!</v>
      </c>
      <c r="DU76" s="98" t="e">
        <f t="shared" ref="DU76:DU99" si="51">SUMIFS($DS$12:$DS$99,$A$12:$A$99,A76)+SUMIFS($DT$12:$DT$99,$A$12:$A$99,A76)</f>
        <v>#REF!</v>
      </c>
      <c r="DV76" s="98" t="e">
        <f>SUM(LEN(#REF!)-LEN(SUBSTITUTE(#REF!,"- Continua","")))/LEN("- Continua")</f>
        <v>#REF!</v>
      </c>
      <c r="DW76" s="98" t="e">
        <f>SUM(LEN(#REF!)-LEN(SUBSTITUTE(#REF!,"- Continua","")))/LEN("- Continua")</f>
        <v>#REF!</v>
      </c>
      <c r="DX76" s="98" t="e">
        <f t="shared" ref="DX76:DX99" si="52">SUMIFS($DV$12:$DV$99,$A$12:$A$99,A76)+SUMIFS($DW$12:$DW$99,$A$12:$A$99,A76)</f>
        <v>#REF!</v>
      </c>
      <c r="DY76" s="98" t="e">
        <f>SUM(LEN(#REF!)-LEN(SUBSTITUTE(#REF!,"- Con registro","")))/LEN("- Con registro")</f>
        <v>#REF!</v>
      </c>
      <c r="DZ76" s="98" t="e">
        <f>SUM(LEN(#REF!)-LEN(SUBSTITUTE(#REF!,"- Con registro","")))/LEN("- Con registro")</f>
        <v>#REF!</v>
      </c>
      <c r="EA76" s="98" t="e">
        <f t="shared" ref="EA76:EA99" si="53">SUMIFS($DY$12:$DY$99,$A$12:$A$99,A76)+SUMIFS($DZ$12:$DZ$99,$A$12:$A$99,A76)</f>
        <v>#REF!</v>
      </c>
      <c r="EB76" s="101" t="e">
        <f t="shared" si="20"/>
        <v>#REF!</v>
      </c>
      <c r="EC76" s="101" t="e">
        <f t="shared" si="21"/>
        <v>#REF!</v>
      </c>
      <c r="ED76" s="129" t="e">
        <f t="shared" si="22"/>
        <v>#REF!</v>
      </c>
      <c r="EE76" s="149" t="e">
        <f t="shared" si="23"/>
        <v>#REF!</v>
      </c>
      <c r="EF76" s="149"/>
      <c r="EG76" s="149"/>
      <c r="EH76" s="149"/>
      <c r="EI76" s="149"/>
      <c r="EJ76" s="149"/>
      <c r="EK76" s="149"/>
      <c r="EL76" s="149"/>
      <c r="EM76" s="149"/>
      <c r="EN76" s="149"/>
      <c r="EP76" s="115">
        <f t="shared" si="24"/>
        <v>45266</v>
      </c>
      <c r="EQ76" s="116" t="str">
        <f t="shared" si="25"/>
        <v>13 de mayo de 2024</v>
      </c>
      <c r="ER76" s="98" t="str">
        <f t="shared" si="26"/>
        <v>Riesgos</v>
      </c>
      <c r="ES76" s="98" t="str">
        <f t="shared" ref="ES76:ES107" si="54">IF(ER76="","",CONCATENATE("ID_",G76,": ",I76))</f>
        <v>ID_219: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v>
      </c>
      <c r="ET76" s="98" t="str">
        <f t="shared" ref="ET76:ET107" si="55">IF(ES76="","",CONCATENATE("Ajuste en ",VLOOKUP(EP76,AQ76:BZ76,(MATCH(EP76,AQ76:BZ76,10)+1))," en el Mapa de riesgos de ",A76))</f>
        <v>Ajuste en Identificación del riesgo
Establecimiento de controles
Tratamiento del riesgo en el Mapa de riesgos de Gestión Jurídica</v>
      </c>
      <c r="EU76" s="98" t="str">
        <f t="shared" ref="EU76:EU107" si="56">IF(ET76="","",CONCATENATE("Solicitud de cambio realizada y aprobada por la ",L76," a través del Aplicativo DARUMA"))</f>
        <v>Solicitud de cambio realizada y aprobada por la Oficina Jurídica  a través del Aplicativo DARUMA</v>
      </c>
    </row>
    <row r="77" spans="1:151" ht="399.95" customHeight="1" x14ac:dyDescent="0.2">
      <c r="A77" s="120" t="s">
        <v>1216</v>
      </c>
      <c r="B77" s="105" t="s">
        <v>1217</v>
      </c>
      <c r="C77" s="105" t="s">
        <v>1218</v>
      </c>
      <c r="D77" s="120" t="s">
        <v>1658</v>
      </c>
      <c r="E77" s="121" t="s">
        <v>39</v>
      </c>
      <c r="F77" s="105" t="s">
        <v>1219</v>
      </c>
      <c r="G77" s="121">
        <v>279</v>
      </c>
      <c r="H77" s="121" t="s">
        <v>1679</v>
      </c>
      <c r="I77" s="104" t="s">
        <v>1220</v>
      </c>
      <c r="J77" s="120" t="s">
        <v>36</v>
      </c>
      <c r="K77" s="121" t="s">
        <v>365</v>
      </c>
      <c r="L77" s="105" t="s">
        <v>1221</v>
      </c>
      <c r="M77" s="111" t="s">
        <v>1222</v>
      </c>
      <c r="N77" s="105" t="s">
        <v>1223</v>
      </c>
      <c r="O77" s="105" t="s">
        <v>1224</v>
      </c>
      <c r="P77" s="105" t="s">
        <v>1225</v>
      </c>
      <c r="Q77" s="105" t="s">
        <v>371</v>
      </c>
      <c r="R77" s="105" t="s">
        <v>564</v>
      </c>
      <c r="S77" s="105" t="s">
        <v>427</v>
      </c>
      <c r="T77" s="105" t="s">
        <v>1226</v>
      </c>
      <c r="U77" s="122" t="s">
        <v>144</v>
      </c>
      <c r="V77" s="123">
        <v>0.2</v>
      </c>
      <c r="W77" s="122" t="s">
        <v>124</v>
      </c>
      <c r="X77" s="123">
        <v>0.4</v>
      </c>
      <c r="Y77" s="66" t="s">
        <v>376</v>
      </c>
      <c r="Z77" s="105" t="s">
        <v>1227</v>
      </c>
      <c r="AA77" s="122" t="s">
        <v>144</v>
      </c>
      <c r="AB77" s="127">
        <v>2.1167999999999999E-2</v>
      </c>
      <c r="AC77" s="122" t="s">
        <v>145</v>
      </c>
      <c r="AD77" s="127">
        <v>0.16875000000000001</v>
      </c>
      <c r="AE77" s="66" t="s">
        <v>376</v>
      </c>
      <c r="AF77" s="105" t="s">
        <v>1228</v>
      </c>
      <c r="AG77" s="120" t="s">
        <v>378</v>
      </c>
      <c r="AH77" s="105" t="s">
        <v>379</v>
      </c>
      <c r="AI77" s="105" t="s">
        <v>379</v>
      </c>
      <c r="AJ77" s="105" t="s">
        <v>363</v>
      </c>
      <c r="AK77" s="105" t="s">
        <v>363</v>
      </c>
      <c r="AL77" s="105" t="s">
        <v>379</v>
      </c>
      <c r="AM77" s="105" t="s">
        <v>379</v>
      </c>
      <c r="AN77" s="105" t="s">
        <v>1229</v>
      </c>
      <c r="AO77" s="105" t="s">
        <v>1230</v>
      </c>
      <c r="AP77" s="105" t="s">
        <v>1231</v>
      </c>
      <c r="AQ77" s="106">
        <v>45253</v>
      </c>
      <c r="AR77" s="107" t="s">
        <v>570</v>
      </c>
      <c r="AS77" s="108" t="s">
        <v>1232</v>
      </c>
      <c r="AT77" s="109"/>
      <c r="AU77" s="110"/>
      <c r="AV77" s="111"/>
      <c r="AW77" s="109"/>
      <c r="AX77" s="107"/>
      <c r="AY77" s="108"/>
      <c r="AZ77" s="109"/>
      <c r="BA77" s="110"/>
      <c r="BB77" s="111"/>
      <c r="BC77" s="109"/>
      <c r="BD77" s="107"/>
      <c r="BE77" s="108"/>
      <c r="BF77" s="109"/>
      <c r="BG77" s="110"/>
      <c r="BH77" s="111"/>
      <c r="BI77" s="109"/>
      <c r="BJ77" s="107"/>
      <c r="BK77" s="108"/>
      <c r="BL77" s="109"/>
      <c r="BM77" s="110"/>
      <c r="BN77" s="111"/>
      <c r="BO77" s="109"/>
      <c r="BP77" s="107"/>
      <c r="BQ77" s="108"/>
      <c r="BR77" s="109"/>
      <c r="BS77" s="110"/>
      <c r="BT77" s="111"/>
      <c r="BU77" s="109"/>
      <c r="BV77" s="107"/>
      <c r="BW77" s="108"/>
      <c r="BX77" s="109"/>
      <c r="BY77" s="110"/>
      <c r="BZ77" s="112"/>
      <c r="CA77" s="2">
        <f t="shared" si="42"/>
        <v>33</v>
      </c>
      <c r="CB77" s="51" t="s">
        <v>1233</v>
      </c>
      <c r="CC77" s="51" t="s">
        <v>1234</v>
      </c>
      <c r="CD77" s="51" t="s">
        <v>1235</v>
      </c>
      <c r="CE77" s="51" t="s">
        <v>388</v>
      </c>
      <c r="CF77" s="51" t="s">
        <v>389</v>
      </c>
      <c r="CG77" s="51" t="s">
        <v>389</v>
      </c>
      <c r="CH77" s="51" t="s">
        <v>390</v>
      </c>
      <c r="CI77" s="51" t="s">
        <v>389</v>
      </c>
      <c r="CJ77" s="51" t="s">
        <v>392</v>
      </c>
      <c r="CK77" s="51"/>
      <c r="CL77" s="51" t="s">
        <v>392</v>
      </c>
      <c r="CM77" s="51" t="s">
        <v>392</v>
      </c>
      <c r="CN77" s="51" t="s">
        <v>392</v>
      </c>
      <c r="CO77" s="51" t="s">
        <v>392</v>
      </c>
      <c r="CP77" s="51" t="s">
        <v>392</v>
      </c>
      <c r="CQ77" s="51" t="s">
        <v>392</v>
      </c>
      <c r="CR77" s="51" t="s">
        <v>1236</v>
      </c>
      <c r="CS77" s="51" t="s">
        <v>392</v>
      </c>
      <c r="CT77" s="51" t="s">
        <v>392</v>
      </c>
      <c r="CU77" s="51" t="s">
        <v>392</v>
      </c>
      <c r="CV77" s="51" t="s">
        <v>392</v>
      </c>
      <c r="CW77" s="51" t="s">
        <v>392</v>
      </c>
      <c r="CX77" s="51" t="s">
        <v>392</v>
      </c>
      <c r="CZ77" s="102" t="str">
        <f t="shared" si="43"/>
        <v>Gestión de procesos</v>
      </c>
      <c r="DA77" s="152" t="str">
        <f t="shared" si="44"/>
        <v>Posibilidad de afectación reputacional por debilidades en la ejecución que afecten la puesta en operación de nuevos medios de relacionamiento con la ciudadanía, debido a errores (fallas o deficiencias) en el diseño y estructuración de estos</v>
      </c>
      <c r="DB77" s="152"/>
      <c r="DC77" s="152"/>
      <c r="DD77" s="152"/>
      <c r="DE77" s="152"/>
      <c r="DF77" s="152"/>
      <c r="DG77" s="152"/>
      <c r="DH77" s="102" t="str">
        <f t="shared" si="45"/>
        <v>Bajo</v>
      </c>
      <c r="DI77" s="102" t="str">
        <f t="shared" si="46"/>
        <v>Bajo</v>
      </c>
      <c r="DK77" s="98" t="e">
        <f>SUM(LEN(#REF!)-LEN(SUBSTITUTE(#REF!,"- Preventivo","")))/LEN("- Preventivo")</f>
        <v>#REF!</v>
      </c>
      <c r="DL77" s="98" t="e">
        <f t="shared" si="47"/>
        <v>#REF!</v>
      </c>
      <c r="DM77" s="98" t="e">
        <f>SUM(LEN(#REF!)-LEN(SUBSTITUTE(#REF!,"- Detectivo","")))/LEN("- Detectivo")</f>
        <v>#REF!</v>
      </c>
      <c r="DN77" s="98" t="e">
        <f t="shared" si="48"/>
        <v>#REF!</v>
      </c>
      <c r="DO77" s="98" t="e">
        <f>SUM(LEN(#REF!)-LEN(SUBSTITUTE(#REF!,"- Correctivo","")))/LEN("- Correctivo")</f>
        <v>#REF!</v>
      </c>
      <c r="DP77" s="98" t="e">
        <f t="shared" si="49"/>
        <v>#REF!</v>
      </c>
      <c r="DQ77" s="98" t="e">
        <f t="shared" ref="DQ77:DQ99" si="57">DK77+DM77+DO77</f>
        <v>#REF!</v>
      </c>
      <c r="DR77" s="98" t="e">
        <f t="shared" si="50"/>
        <v>#REF!</v>
      </c>
      <c r="DS77" s="98" t="e">
        <f>SUM(LEN(#REF!)-LEN(SUBSTITUTE(#REF!,"- Documentado","")))/LEN("- Documentado")</f>
        <v>#REF!</v>
      </c>
      <c r="DT77" s="98" t="e">
        <f>SUM(LEN(#REF!)-LEN(SUBSTITUTE(#REF!,"- Documentado","")))/LEN("- Documentado")</f>
        <v>#REF!</v>
      </c>
      <c r="DU77" s="98" t="e">
        <f t="shared" si="51"/>
        <v>#REF!</v>
      </c>
      <c r="DV77" s="98" t="e">
        <f>SUM(LEN(#REF!)-LEN(SUBSTITUTE(#REF!,"- Continua","")))/LEN("- Continua")</f>
        <v>#REF!</v>
      </c>
      <c r="DW77" s="98" t="e">
        <f>SUM(LEN(#REF!)-LEN(SUBSTITUTE(#REF!,"- Continua","")))/LEN("- Continua")</f>
        <v>#REF!</v>
      </c>
      <c r="DX77" s="98" t="e">
        <f t="shared" si="52"/>
        <v>#REF!</v>
      </c>
      <c r="DY77" s="98" t="e">
        <f>SUM(LEN(#REF!)-LEN(SUBSTITUTE(#REF!,"- Con registro","")))/LEN("- Con registro")</f>
        <v>#REF!</v>
      </c>
      <c r="DZ77" s="98" t="e">
        <f>SUM(LEN(#REF!)-LEN(SUBSTITUTE(#REF!,"- Con registro","")))/LEN("- Con registro")</f>
        <v>#REF!</v>
      </c>
      <c r="EA77" s="98" t="e">
        <f t="shared" si="53"/>
        <v>#REF!</v>
      </c>
      <c r="EB77" s="101" t="e">
        <f t="shared" ref="EB77:EB99" si="58">CONCATENATE("El proceso estableció ",DR77," controles frente a los riesgos identificados, de los cuales:
")</f>
        <v>#REF!</v>
      </c>
      <c r="EC77" s="101" t="e">
        <f t="shared" ref="EC77:EC99" si="59">CONCATENATE("- ",DL77," son preventivos, ",DN77," detectivos y ",DP77," correctivos.
")</f>
        <v>#REF!</v>
      </c>
      <c r="ED77" s="129" t="e">
        <f t="shared" ref="ED77:ED99" si="60">CONCATENATE("- ",DU77," están documentados, ",DX77," se aplican continuamente de acuerdo con la periodicidad establecida y en ",EA77," se deja registro de la aplicación.")</f>
        <v>#REF!</v>
      </c>
      <c r="EE77" s="149" t="e">
        <f t="shared" ref="EE77:EE99" si="61">CONCATENATE(EB77,EC77,ED77)</f>
        <v>#REF!</v>
      </c>
      <c r="EF77" s="149"/>
      <c r="EG77" s="149"/>
      <c r="EH77" s="149"/>
      <c r="EI77" s="149"/>
      <c r="EJ77" s="149"/>
      <c r="EK77" s="149"/>
      <c r="EL77" s="149"/>
      <c r="EM77" s="149"/>
      <c r="EN77" s="149"/>
      <c r="EP77" s="115">
        <f t="shared" ref="EP77:EP99" si="62">IF(AQ77&gt;=$EP$1,AQ77,IF(AT77&gt;=$EP$1,AT77,IF(AW77&gt;=$EP$1,AW77,IF(AZ77&gt;=$EP$1,AZ77,IF(BC77&gt;=$EP$1,BC77,IF(BF77&gt;=$EP$1,BF77,IF(BI77&gt;=$EP$1,BI77,IF(BL77&gt;=$EP$1,BL77,IF(BO77&gt;=$EP$1,BO77,IF(BR77&gt;=$EP$1,BR77,IF(BU77&gt;=$EP$1,BU77,IF(BX77&gt;=$EP$1,BX77,""))))))))))))</f>
        <v>45253</v>
      </c>
      <c r="EQ77" s="116" t="str">
        <f t="shared" ref="EQ77:EQ99" si="63">IF(EP77="","",$B$6)</f>
        <v>13 de mayo de 2024</v>
      </c>
      <c r="ER77" s="98" t="str">
        <f t="shared" ref="ER77:ER99" si="64">IF(EQ77="","","Riesgos")</f>
        <v>Riesgos</v>
      </c>
      <c r="ES77" s="98" t="str">
        <f t="shared" si="54"/>
        <v>ID_279: Posibilidad de afectación reputacional por debilidades en la ejecución que afecten la puesta en operación de nuevos medios de relacionamiento con la ciudadanía, debido a errores (fallas o deficiencias) en el diseño y estructuración de estos</v>
      </c>
      <c r="ET77" s="98" t="str">
        <f t="shared" si="55"/>
        <v>Ajuste en Identificación del riesgo
 en el Mapa de riesgos de Gobierno Abierto y Relacionamiento con la Ciudadanía</v>
      </c>
      <c r="EU77" s="98" t="str">
        <f t="shared" si="56"/>
        <v>Solicitud de cambio realizada y aprobada por la Subsecretaría de Servicio al Ciudadano a través del Aplicativo DARUMA</v>
      </c>
    </row>
    <row r="78" spans="1:151" ht="399.95" customHeight="1" x14ac:dyDescent="0.2">
      <c r="A78" s="120" t="s">
        <v>1216</v>
      </c>
      <c r="B78" s="105" t="s">
        <v>1217</v>
      </c>
      <c r="C78" s="105" t="s">
        <v>1218</v>
      </c>
      <c r="D78" s="120" t="s">
        <v>1658</v>
      </c>
      <c r="E78" s="121" t="s">
        <v>39</v>
      </c>
      <c r="F78" s="105" t="s">
        <v>1237</v>
      </c>
      <c r="G78" s="121">
        <v>280</v>
      </c>
      <c r="H78" s="121" t="s">
        <v>1680</v>
      </c>
      <c r="I78" s="104" t="s">
        <v>1238</v>
      </c>
      <c r="J78" s="120" t="s">
        <v>36</v>
      </c>
      <c r="K78" s="121" t="s">
        <v>365</v>
      </c>
      <c r="L78" s="105" t="s">
        <v>1239</v>
      </c>
      <c r="M78" s="126" t="s">
        <v>1240</v>
      </c>
      <c r="N78" s="124" t="s">
        <v>1241</v>
      </c>
      <c r="O78" s="124" t="s">
        <v>1242</v>
      </c>
      <c r="P78" s="105" t="s">
        <v>1225</v>
      </c>
      <c r="Q78" s="105" t="s">
        <v>1243</v>
      </c>
      <c r="R78" s="105" t="s">
        <v>564</v>
      </c>
      <c r="S78" s="105" t="s">
        <v>373</v>
      </c>
      <c r="T78" s="105" t="s">
        <v>374</v>
      </c>
      <c r="U78" s="122" t="s">
        <v>102</v>
      </c>
      <c r="V78" s="123">
        <v>0.6</v>
      </c>
      <c r="W78" s="122" t="s">
        <v>103</v>
      </c>
      <c r="X78" s="123">
        <v>0.6</v>
      </c>
      <c r="Y78" s="66" t="s">
        <v>86</v>
      </c>
      <c r="Z78" s="105" t="s">
        <v>1244</v>
      </c>
      <c r="AA78" s="122" t="s">
        <v>144</v>
      </c>
      <c r="AB78" s="127">
        <v>0.10584</v>
      </c>
      <c r="AC78" s="122" t="s">
        <v>124</v>
      </c>
      <c r="AD78" s="127">
        <v>0.25312499999999999</v>
      </c>
      <c r="AE78" s="66" t="s">
        <v>376</v>
      </c>
      <c r="AF78" s="105" t="s">
        <v>867</v>
      </c>
      <c r="AG78" s="120" t="s">
        <v>378</v>
      </c>
      <c r="AH78" s="105" t="s">
        <v>379</v>
      </c>
      <c r="AI78" s="105" t="s">
        <v>379</v>
      </c>
      <c r="AJ78" s="105" t="s">
        <v>363</v>
      </c>
      <c r="AK78" s="105" t="s">
        <v>363</v>
      </c>
      <c r="AL78" s="105" t="s">
        <v>379</v>
      </c>
      <c r="AM78" s="105" t="s">
        <v>379</v>
      </c>
      <c r="AN78" s="105" t="s">
        <v>1245</v>
      </c>
      <c r="AO78" s="105" t="s">
        <v>1246</v>
      </c>
      <c r="AP78" s="105" t="s">
        <v>1247</v>
      </c>
      <c r="AQ78" s="106">
        <v>45253</v>
      </c>
      <c r="AR78" s="107" t="s">
        <v>570</v>
      </c>
      <c r="AS78" s="108" t="s">
        <v>1248</v>
      </c>
      <c r="AT78" s="109"/>
      <c r="AU78" s="110"/>
      <c r="AV78" s="111"/>
      <c r="AW78" s="109"/>
      <c r="AX78" s="107"/>
      <c r="AY78" s="108"/>
      <c r="AZ78" s="109"/>
      <c r="BA78" s="110"/>
      <c r="BB78" s="111"/>
      <c r="BC78" s="109"/>
      <c r="BD78" s="107"/>
      <c r="BE78" s="108"/>
      <c r="BF78" s="109"/>
      <c r="BG78" s="110"/>
      <c r="BH78" s="111"/>
      <c r="BI78" s="109"/>
      <c r="BJ78" s="107"/>
      <c r="BK78" s="108"/>
      <c r="BL78" s="109"/>
      <c r="BM78" s="110"/>
      <c r="BN78" s="111"/>
      <c r="BO78" s="109"/>
      <c r="BP78" s="107"/>
      <c r="BQ78" s="108"/>
      <c r="BR78" s="109"/>
      <c r="BS78" s="110"/>
      <c r="BT78" s="111"/>
      <c r="BU78" s="109"/>
      <c r="BV78" s="107"/>
      <c r="BW78" s="108"/>
      <c r="BX78" s="109"/>
      <c r="BY78" s="110"/>
      <c r="BZ78" s="112"/>
      <c r="CA78" s="2">
        <f t="shared" si="42"/>
        <v>33</v>
      </c>
      <c r="CB78" s="51" t="s">
        <v>1233</v>
      </c>
      <c r="CC78" s="51" t="s">
        <v>1234</v>
      </c>
      <c r="CD78" s="51" t="s">
        <v>1235</v>
      </c>
      <c r="CE78" s="51" t="s">
        <v>388</v>
      </c>
      <c r="CF78" s="51" t="s">
        <v>389</v>
      </c>
      <c r="CG78" s="51" t="s">
        <v>389</v>
      </c>
      <c r="CH78" s="51" t="s">
        <v>390</v>
      </c>
      <c r="CI78" s="51" t="s">
        <v>389</v>
      </c>
      <c r="CJ78" s="51" t="s">
        <v>392</v>
      </c>
      <c r="CK78" s="51"/>
      <c r="CL78" s="51" t="s">
        <v>392</v>
      </c>
      <c r="CM78" s="51" t="s">
        <v>392</v>
      </c>
      <c r="CN78" s="51" t="s">
        <v>392</v>
      </c>
      <c r="CO78" s="51" t="s">
        <v>392</v>
      </c>
      <c r="CP78" s="51" t="s">
        <v>392</v>
      </c>
      <c r="CQ78" s="51" t="s">
        <v>392</v>
      </c>
      <c r="CR78" s="51" t="s">
        <v>1249</v>
      </c>
      <c r="CS78" s="51" t="s">
        <v>392</v>
      </c>
      <c r="CT78" s="51" t="s">
        <v>392</v>
      </c>
      <c r="CU78" s="51" t="s">
        <v>392</v>
      </c>
      <c r="CV78" s="51" t="s">
        <v>392</v>
      </c>
      <c r="CW78" s="51" t="s">
        <v>392</v>
      </c>
      <c r="CX78" s="51" t="s">
        <v>392</v>
      </c>
      <c r="CZ78" s="102" t="str">
        <f t="shared" si="43"/>
        <v>Gestión de procesos</v>
      </c>
      <c r="DA78" s="152" t="str">
        <f t="shared" si="44"/>
        <v>Posibilidad de afectación reputacional por hallazgos de entes e instancias de control internos o externos, debido a incumplimiento de compromisos de acciones conjuntas y en la ejecución de la gestión de seguimiento y monitoreo de la función de Inspección, Vigilancia y Control</v>
      </c>
      <c r="DB78" s="152"/>
      <c r="DC78" s="152"/>
      <c r="DD78" s="152"/>
      <c r="DE78" s="152"/>
      <c r="DF78" s="152"/>
      <c r="DG78" s="152"/>
      <c r="DH78" s="102" t="str">
        <f t="shared" si="45"/>
        <v>Moderado</v>
      </c>
      <c r="DI78" s="102" t="str">
        <f t="shared" si="46"/>
        <v>Bajo</v>
      </c>
      <c r="DK78" s="98" t="e">
        <f>SUM(LEN(#REF!)-LEN(SUBSTITUTE(#REF!,"- Preventivo","")))/LEN("- Preventivo")</f>
        <v>#REF!</v>
      </c>
      <c r="DL78" s="98" t="e">
        <f t="shared" si="47"/>
        <v>#REF!</v>
      </c>
      <c r="DM78" s="98" t="e">
        <f>SUM(LEN(#REF!)-LEN(SUBSTITUTE(#REF!,"- Detectivo","")))/LEN("- Detectivo")</f>
        <v>#REF!</v>
      </c>
      <c r="DN78" s="98" t="e">
        <f t="shared" si="48"/>
        <v>#REF!</v>
      </c>
      <c r="DO78" s="98" t="e">
        <f>SUM(LEN(#REF!)-LEN(SUBSTITUTE(#REF!,"- Correctivo","")))/LEN("- Correctivo")</f>
        <v>#REF!</v>
      </c>
      <c r="DP78" s="98" t="e">
        <f t="shared" si="49"/>
        <v>#REF!</v>
      </c>
      <c r="DQ78" s="98" t="e">
        <f t="shared" si="57"/>
        <v>#REF!</v>
      </c>
      <c r="DR78" s="98" t="e">
        <f t="shared" si="50"/>
        <v>#REF!</v>
      </c>
      <c r="DS78" s="98" t="e">
        <f>SUM(LEN(#REF!)-LEN(SUBSTITUTE(#REF!,"- Documentado","")))/LEN("- Documentado")</f>
        <v>#REF!</v>
      </c>
      <c r="DT78" s="98" t="e">
        <f>SUM(LEN(#REF!)-LEN(SUBSTITUTE(#REF!,"- Documentado","")))/LEN("- Documentado")</f>
        <v>#REF!</v>
      </c>
      <c r="DU78" s="98" t="e">
        <f t="shared" si="51"/>
        <v>#REF!</v>
      </c>
      <c r="DV78" s="98" t="e">
        <f>SUM(LEN(#REF!)-LEN(SUBSTITUTE(#REF!,"- Continua","")))/LEN("- Continua")</f>
        <v>#REF!</v>
      </c>
      <c r="DW78" s="98" t="e">
        <f>SUM(LEN(#REF!)-LEN(SUBSTITUTE(#REF!,"- Continua","")))/LEN("- Continua")</f>
        <v>#REF!</v>
      </c>
      <c r="DX78" s="98" t="e">
        <f t="shared" si="52"/>
        <v>#REF!</v>
      </c>
      <c r="DY78" s="98" t="e">
        <f>SUM(LEN(#REF!)-LEN(SUBSTITUTE(#REF!,"- Con registro","")))/LEN("- Con registro")</f>
        <v>#REF!</v>
      </c>
      <c r="DZ78" s="98" t="e">
        <f>SUM(LEN(#REF!)-LEN(SUBSTITUTE(#REF!,"- Con registro","")))/LEN("- Con registro")</f>
        <v>#REF!</v>
      </c>
      <c r="EA78" s="98" t="e">
        <f t="shared" si="53"/>
        <v>#REF!</v>
      </c>
      <c r="EB78" s="101" t="e">
        <f t="shared" si="58"/>
        <v>#REF!</v>
      </c>
      <c r="EC78" s="101" t="e">
        <f t="shared" si="59"/>
        <v>#REF!</v>
      </c>
      <c r="ED78" s="129" t="e">
        <f t="shared" si="60"/>
        <v>#REF!</v>
      </c>
      <c r="EE78" s="149" t="e">
        <f t="shared" si="61"/>
        <v>#REF!</v>
      </c>
      <c r="EF78" s="149"/>
      <c r="EG78" s="149"/>
      <c r="EH78" s="149"/>
      <c r="EI78" s="149"/>
      <c r="EJ78" s="149"/>
      <c r="EK78" s="149"/>
      <c r="EL78" s="149"/>
      <c r="EM78" s="149"/>
      <c r="EN78" s="149"/>
      <c r="EP78" s="115">
        <f t="shared" si="62"/>
        <v>45253</v>
      </c>
      <c r="EQ78" s="116" t="str">
        <f t="shared" si="63"/>
        <v>13 de mayo de 2024</v>
      </c>
      <c r="ER78" s="98" t="str">
        <f t="shared" si="64"/>
        <v>Riesgos</v>
      </c>
      <c r="ES78" s="98" t="str">
        <f t="shared" si="54"/>
        <v>ID_280: Posibilidad de afectación reputacional por hallazgos de entes e instancias de control internos o externos, debido a incumplimiento de compromisos de acciones conjuntas y en la ejecución de la gestión de seguimiento y monitoreo de la función de Inspección, Vigilancia y Control</v>
      </c>
      <c r="ET78" s="98" t="str">
        <f t="shared" si="55"/>
        <v>Ajuste en Identificación del riesgo
 en el Mapa de riesgos de Gobierno Abierto y Relacionamiento con la Ciudadanía</v>
      </c>
      <c r="EU78" s="98" t="str">
        <f t="shared" si="56"/>
        <v>Solicitud de cambio realizada y aprobada por la Subdirección de Seguimiento a la Gestión de Inspección, Vigilancia y Control - SSGIVC a través del Aplicativo DARUMA</v>
      </c>
    </row>
    <row r="79" spans="1:151" ht="399.95" customHeight="1" x14ac:dyDescent="0.2">
      <c r="A79" s="120" t="s">
        <v>1216</v>
      </c>
      <c r="B79" s="105" t="s">
        <v>1217</v>
      </c>
      <c r="C79" s="105" t="s">
        <v>1218</v>
      </c>
      <c r="D79" s="120" t="s">
        <v>1658</v>
      </c>
      <c r="E79" s="121" t="s">
        <v>39</v>
      </c>
      <c r="F79" s="105" t="s">
        <v>1250</v>
      </c>
      <c r="G79" s="121">
        <v>281</v>
      </c>
      <c r="H79" s="121" t="s">
        <v>1681</v>
      </c>
      <c r="I79" s="104" t="s">
        <v>1251</v>
      </c>
      <c r="J79" s="120" t="s">
        <v>36</v>
      </c>
      <c r="K79" s="121" t="s">
        <v>1252</v>
      </c>
      <c r="L79" s="105" t="s">
        <v>1253</v>
      </c>
      <c r="M79" s="111" t="s">
        <v>1254</v>
      </c>
      <c r="N79" s="105" t="s">
        <v>1255</v>
      </c>
      <c r="O79" s="105" t="s">
        <v>1256</v>
      </c>
      <c r="P79" s="105" t="s">
        <v>1225</v>
      </c>
      <c r="Q79" s="105" t="s">
        <v>1257</v>
      </c>
      <c r="R79" s="105" t="s">
        <v>564</v>
      </c>
      <c r="S79" s="105" t="s">
        <v>427</v>
      </c>
      <c r="T79" s="105" t="s">
        <v>1226</v>
      </c>
      <c r="U79" s="122" t="s">
        <v>102</v>
      </c>
      <c r="V79" s="123">
        <v>0.6</v>
      </c>
      <c r="W79" s="122" t="s">
        <v>103</v>
      </c>
      <c r="X79" s="123">
        <v>0.6</v>
      </c>
      <c r="Y79" s="66" t="s">
        <v>86</v>
      </c>
      <c r="Z79" s="105" t="s">
        <v>1258</v>
      </c>
      <c r="AA79" s="122" t="s">
        <v>144</v>
      </c>
      <c r="AB79" s="127">
        <v>6.3504000000000005E-2</v>
      </c>
      <c r="AC79" s="122" t="s">
        <v>124</v>
      </c>
      <c r="AD79" s="127">
        <v>0.33749999999999997</v>
      </c>
      <c r="AE79" s="66" t="s">
        <v>376</v>
      </c>
      <c r="AF79" s="105" t="s">
        <v>1259</v>
      </c>
      <c r="AG79" s="120" t="s">
        <v>378</v>
      </c>
      <c r="AH79" s="105" t="s">
        <v>379</v>
      </c>
      <c r="AI79" s="105" t="s">
        <v>379</v>
      </c>
      <c r="AJ79" s="105" t="s">
        <v>363</v>
      </c>
      <c r="AK79" s="105" t="s">
        <v>363</v>
      </c>
      <c r="AL79" s="105" t="s">
        <v>379</v>
      </c>
      <c r="AM79" s="105" t="s">
        <v>379</v>
      </c>
      <c r="AN79" s="105" t="s">
        <v>1260</v>
      </c>
      <c r="AO79" s="105" t="s">
        <v>1261</v>
      </c>
      <c r="AP79" s="105" t="s">
        <v>1262</v>
      </c>
      <c r="AQ79" s="106">
        <v>45253</v>
      </c>
      <c r="AR79" s="107" t="s">
        <v>556</v>
      </c>
      <c r="AS79" s="108" t="s">
        <v>1263</v>
      </c>
      <c r="AT79" s="109"/>
      <c r="AU79" s="110"/>
      <c r="AV79" s="111"/>
      <c r="AW79" s="109"/>
      <c r="AX79" s="107"/>
      <c r="AY79" s="108"/>
      <c r="AZ79" s="109"/>
      <c r="BA79" s="110"/>
      <c r="BB79" s="111"/>
      <c r="BC79" s="109"/>
      <c r="BD79" s="107"/>
      <c r="BE79" s="108"/>
      <c r="BF79" s="109"/>
      <c r="BG79" s="110"/>
      <c r="BH79" s="111"/>
      <c r="BI79" s="109"/>
      <c r="BJ79" s="107"/>
      <c r="BK79" s="108"/>
      <c r="BL79" s="109"/>
      <c r="BM79" s="110"/>
      <c r="BN79" s="111"/>
      <c r="BO79" s="109"/>
      <c r="BP79" s="107"/>
      <c r="BQ79" s="108"/>
      <c r="BR79" s="109"/>
      <c r="BS79" s="110"/>
      <c r="BT79" s="111"/>
      <c r="BU79" s="109"/>
      <c r="BV79" s="107"/>
      <c r="BW79" s="108"/>
      <c r="BX79" s="109"/>
      <c r="BY79" s="110"/>
      <c r="BZ79" s="112"/>
      <c r="CA79" s="2">
        <f t="shared" si="42"/>
        <v>33</v>
      </c>
      <c r="CB79" s="51" t="s">
        <v>1233</v>
      </c>
      <c r="CC79" s="51" t="s">
        <v>1234</v>
      </c>
      <c r="CD79" s="51" t="s">
        <v>1235</v>
      </c>
      <c r="CE79" s="51" t="s">
        <v>388</v>
      </c>
      <c r="CF79" s="51" t="s">
        <v>389</v>
      </c>
      <c r="CG79" s="51" t="s">
        <v>389</v>
      </c>
      <c r="CH79" s="51" t="s">
        <v>390</v>
      </c>
      <c r="CI79" s="51" t="s">
        <v>389</v>
      </c>
      <c r="CJ79" s="51" t="s">
        <v>392</v>
      </c>
      <c r="CK79" s="51"/>
      <c r="CL79" s="51" t="s">
        <v>392</v>
      </c>
      <c r="CM79" s="51" t="s">
        <v>478</v>
      </c>
      <c r="CN79" s="51" t="s">
        <v>392</v>
      </c>
      <c r="CO79" s="51" t="s">
        <v>392</v>
      </c>
      <c r="CP79" s="51" t="s">
        <v>392</v>
      </c>
      <c r="CQ79" s="51" t="s">
        <v>392</v>
      </c>
      <c r="CR79" s="51" t="s">
        <v>1264</v>
      </c>
      <c r="CS79" s="51" t="s">
        <v>392</v>
      </c>
      <c r="CT79" s="51" t="s">
        <v>392</v>
      </c>
      <c r="CU79" s="51" t="s">
        <v>392</v>
      </c>
      <c r="CV79" s="51" t="s">
        <v>392</v>
      </c>
      <c r="CW79" s="51" t="s">
        <v>392</v>
      </c>
      <c r="CX79" s="51" t="s">
        <v>392</v>
      </c>
      <c r="CZ79" s="102" t="str">
        <f t="shared" si="43"/>
        <v>Gestión de procesos</v>
      </c>
      <c r="DA79" s="152" t="str">
        <f t="shared" si="44"/>
        <v>Posibilidad de afectación reputacional por no prestación del servicio, debido a interrupciones en el modelo multicanal que impidan a la ciudadanía acceder a la oferta institucional de trámites y servicios de las entidades que hacen parte de la Red CADE</v>
      </c>
      <c r="DB79" s="152"/>
      <c r="DC79" s="152"/>
      <c r="DD79" s="152"/>
      <c r="DE79" s="152"/>
      <c r="DF79" s="152"/>
      <c r="DG79" s="152"/>
      <c r="DH79" s="102" t="str">
        <f t="shared" si="45"/>
        <v>Moderado</v>
      </c>
      <c r="DI79" s="102" t="str">
        <f t="shared" si="46"/>
        <v>Bajo</v>
      </c>
      <c r="DK79" s="98" t="e">
        <f>SUM(LEN(#REF!)-LEN(SUBSTITUTE(#REF!,"- Preventivo","")))/LEN("- Preventivo")</f>
        <v>#REF!</v>
      </c>
      <c r="DL79" s="98" t="e">
        <f t="shared" si="47"/>
        <v>#REF!</v>
      </c>
      <c r="DM79" s="98" t="e">
        <f>SUM(LEN(#REF!)-LEN(SUBSTITUTE(#REF!,"- Detectivo","")))/LEN("- Detectivo")</f>
        <v>#REF!</v>
      </c>
      <c r="DN79" s="98" t="e">
        <f t="shared" si="48"/>
        <v>#REF!</v>
      </c>
      <c r="DO79" s="98" t="e">
        <f>SUM(LEN(#REF!)-LEN(SUBSTITUTE(#REF!,"- Correctivo","")))/LEN("- Correctivo")</f>
        <v>#REF!</v>
      </c>
      <c r="DP79" s="98" t="e">
        <f t="shared" si="49"/>
        <v>#REF!</v>
      </c>
      <c r="DQ79" s="98" t="e">
        <f t="shared" si="57"/>
        <v>#REF!</v>
      </c>
      <c r="DR79" s="98" t="e">
        <f t="shared" si="50"/>
        <v>#REF!</v>
      </c>
      <c r="DS79" s="98" t="e">
        <f>SUM(LEN(#REF!)-LEN(SUBSTITUTE(#REF!,"- Documentado","")))/LEN("- Documentado")</f>
        <v>#REF!</v>
      </c>
      <c r="DT79" s="98" t="e">
        <f>SUM(LEN(#REF!)-LEN(SUBSTITUTE(#REF!,"- Documentado","")))/LEN("- Documentado")</f>
        <v>#REF!</v>
      </c>
      <c r="DU79" s="98" t="e">
        <f t="shared" si="51"/>
        <v>#REF!</v>
      </c>
      <c r="DV79" s="98" t="e">
        <f>SUM(LEN(#REF!)-LEN(SUBSTITUTE(#REF!,"- Continua","")))/LEN("- Continua")</f>
        <v>#REF!</v>
      </c>
      <c r="DW79" s="98" t="e">
        <f>SUM(LEN(#REF!)-LEN(SUBSTITUTE(#REF!,"- Continua","")))/LEN("- Continua")</f>
        <v>#REF!</v>
      </c>
      <c r="DX79" s="98" t="e">
        <f t="shared" si="52"/>
        <v>#REF!</v>
      </c>
      <c r="DY79" s="98" t="e">
        <f>SUM(LEN(#REF!)-LEN(SUBSTITUTE(#REF!,"- Con registro","")))/LEN("- Con registro")</f>
        <v>#REF!</v>
      </c>
      <c r="DZ79" s="98" t="e">
        <f>SUM(LEN(#REF!)-LEN(SUBSTITUTE(#REF!,"- Con registro","")))/LEN("- Con registro")</f>
        <v>#REF!</v>
      </c>
      <c r="EA79" s="98" t="e">
        <f t="shared" si="53"/>
        <v>#REF!</v>
      </c>
      <c r="EB79" s="101" t="e">
        <f t="shared" si="58"/>
        <v>#REF!</v>
      </c>
      <c r="EC79" s="101" t="e">
        <f t="shared" si="59"/>
        <v>#REF!</v>
      </c>
      <c r="ED79" s="129" t="e">
        <f t="shared" si="60"/>
        <v>#REF!</v>
      </c>
      <c r="EE79" s="149" t="e">
        <f t="shared" si="61"/>
        <v>#REF!</v>
      </c>
      <c r="EF79" s="149"/>
      <c r="EG79" s="149"/>
      <c r="EH79" s="149"/>
      <c r="EI79" s="149"/>
      <c r="EJ79" s="149"/>
      <c r="EK79" s="149"/>
      <c r="EL79" s="149"/>
      <c r="EM79" s="149"/>
      <c r="EN79" s="149"/>
      <c r="EP79" s="115">
        <f t="shared" si="62"/>
        <v>45253</v>
      </c>
      <c r="EQ79" s="116" t="str">
        <f t="shared" si="63"/>
        <v>13 de mayo de 2024</v>
      </c>
      <c r="ER79" s="98" t="str">
        <f t="shared" si="64"/>
        <v>Riesgos</v>
      </c>
      <c r="ES79" s="98" t="str">
        <f t="shared" si="54"/>
        <v>ID_281: Posibilidad de afectación reputacional por no prestación del servicio, debido a interrupciones en el modelo multicanal que impidan a la ciudadanía acceder a la oferta institucional de trámites y servicios de las entidades que hacen parte de la Red CADE</v>
      </c>
      <c r="ET79" s="98" t="str">
        <f t="shared" si="55"/>
        <v>Ajuste en Identificación del riesgo
Análisis antes de controles
Establecimiento de controles
 en el Mapa de riesgos de Gobierno Abierto y Relacionamiento con la Ciudadanía</v>
      </c>
      <c r="EU79" s="98" t="str">
        <f t="shared" si="56"/>
        <v>Solicitud de cambio realizada y aprobada por la Dirección del Sistema Distrital de Servicio a la Ciudadanía a través del Aplicativo DARUMA</v>
      </c>
    </row>
    <row r="80" spans="1:151" ht="399.95" customHeight="1" x14ac:dyDescent="0.2">
      <c r="A80" s="120" t="s">
        <v>1216</v>
      </c>
      <c r="B80" s="105" t="s">
        <v>1217</v>
      </c>
      <c r="C80" s="105" t="s">
        <v>1218</v>
      </c>
      <c r="D80" s="120" t="s">
        <v>1658</v>
      </c>
      <c r="E80" s="121" t="s">
        <v>39</v>
      </c>
      <c r="F80" s="105" t="s">
        <v>1265</v>
      </c>
      <c r="G80" s="121">
        <v>282</v>
      </c>
      <c r="H80" s="121" t="s">
        <v>1682</v>
      </c>
      <c r="I80" s="104" t="s">
        <v>1266</v>
      </c>
      <c r="J80" s="120" t="s">
        <v>36</v>
      </c>
      <c r="K80" s="121" t="s">
        <v>365</v>
      </c>
      <c r="L80" s="105" t="s">
        <v>1253</v>
      </c>
      <c r="M80" s="111" t="s">
        <v>1267</v>
      </c>
      <c r="N80" s="105" t="s">
        <v>1268</v>
      </c>
      <c r="O80" s="105" t="s">
        <v>1269</v>
      </c>
      <c r="P80" s="105" t="s">
        <v>1225</v>
      </c>
      <c r="Q80" s="105" t="s">
        <v>371</v>
      </c>
      <c r="R80" s="105" t="s">
        <v>756</v>
      </c>
      <c r="S80" s="105" t="s">
        <v>427</v>
      </c>
      <c r="T80" s="105" t="s">
        <v>1226</v>
      </c>
      <c r="U80" s="122" t="s">
        <v>123</v>
      </c>
      <c r="V80" s="123">
        <v>0.4</v>
      </c>
      <c r="W80" s="122" t="s">
        <v>124</v>
      </c>
      <c r="X80" s="123">
        <v>0.4</v>
      </c>
      <c r="Y80" s="66" t="s">
        <v>86</v>
      </c>
      <c r="Z80" s="105" t="s">
        <v>1270</v>
      </c>
      <c r="AA80" s="122" t="s">
        <v>144</v>
      </c>
      <c r="AB80" s="127">
        <v>0.16799999999999998</v>
      </c>
      <c r="AC80" s="122" t="s">
        <v>124</v>
      </c>
      <c r="AD80" s="127">
        <v>0.30000000000000004</v>
      </c>
      <c r="AE80" s="66" t="s">
        <v>376</v>
      </c>
      <c r="AF80" s="105" t="s">
        <v>1259</v>
      </c>
      <c r="AG80" s="120" t="s">
        <v>378</v>
      </c>
      <c r="AH80" s="105" t="s">
        <v>379</v>
      </c>
      <c r="AI80" s="105" t="s">
        <v>379</v>
      </c>
      <c r="AJ80" s="105" t="s">
        <v>363</v>
      </c>
      <c r="AK80" s="105" t="s">
        <v>363</v>
      </c>
      <c r="AL80" s="105" t="s">
        <v>379</v>
      </c>
      <c r="AM80" s="105" t="s">
        <v>379</v>
      </c>
      <c r="AN80" s="105" t="s">
        <v>1271</v>
      </c>
      <c r="AO80" s="105" t="s">
        <v>1272</v>
      </c>
      <c r="AP80" s="105" t="s">
        <v>1273</v>
      </c>
      <c r="AQ80" s="106">
        <v>45253</v>
      </c>
      <c r="AR80" s="107" t="s">
        <v>511</v>
      </c>
      <c r="AS80" s="108" t="s">
        <v>1274</v>
      </c>
      <c r="AT80" s="109"/>
      <c r="AU80" s="110"/>
      <c r="AV80" s="111"/>
      <c r="AW80" s="109"/>
      <c r="AX80" s="107"/>
      <c r="AY80" s="108"/>
      <c r="AZ80" s="109"/>
      <c r="BA80" s="110"/>
      <c r="BB80" s="111"/>
      <c r="BC80" s="109"/>
      <c r="BD80" s="107"/>
      <c r="BE80" s="108"/>
      <c r="BF80" s="109"/>
      <c r="BG80" s="110"/>
      <c r="BH80" s="111"/>
      <c r="BI80" s="109"/>
      <c r="BJ80" s="107"/>
      <c r="BK80" s="108"/>
      <c r="BL80" s="109"/>
      <c r="BM80" s="110"/>
      <c r="BN80" s="111"/>
      <c r="BO80" s="109"/>
      <c r="BP80" s="107"/>
      <c r="BQ80" s="108"/>
      <c r="BR80" s="109"/>
      <c r="BS80" s="110"/>
      <c r="BT80" s="111"/>
      <c r="BU80" s="109"/>
      <c r="BV80" s="107"/>
      <c r="BW80" s="108"/>
      <c r="BX80" s="109"/>
      <c r="BY80" s="110"/>
      <c r="BZ80" s="112"/>
      <c r="CA80" s="2">
        <f t="shared" si="42"/>
        <v>33</v>
      </c>
      <c r="CB80" s="51" t="s">
        <v>1233</v>
      </c>
      <c r="CC80" s="51" t="s">
        <v>1234</v>
      </c>
      <c r="CD80" s="51" t="s">
        <v>1235</v>
      </c>
      <c r="CE80" s="51" t="s">
        <v>388</v>
      </c>
      <c r="CF80" s="51" t="s">
        <v>389</v>
      </c>
      <c r="CG80" s="51" t="s">
        <v>389</v>
      </c>
      <c r="CH80" s="51" t="s">
        <v>390</v>
      </c>
      <c r="CI80" s="51" t="s">
        <v>389</v>
      </c>
      <c r="CJ80" s="51" t="s">
        <v>392</v>
      </c>
      <c r="CK80" s="51"/>
      <c r="CL80" s="51" t="s">
        <v>392</v>
      </c>
      <c r="CM80" s="51" t="s">
        <v>392</v>
      </c>
      <c r="CN80" s="51" t="s">
        <v>392</v>
      </c>
      <c r="CO80" s="51" t="s">
        <v>392</v>
      </c>
      <c r="CP80" s="51" t="s">
        <v>392</v>
      </c>
      <c r="CQ80" s="51" t="s">
        <v>392</v>
      </c>
      <c r="CR80" s="51" t="s">
        <v>1275</v>
      </c>
      <c r="CS80" s="51" t="s">
        <v>392</v>
      </c>
      <c r="CT80" s="51" t="s">
        <v>392</v>
      </c>
      <c r="CU80" s="51" t="s">
        <v>392</v>
      </c>
      <c r="CV80" s="51" t="s">
        <v>392</v>
      </c>
      <c r="CW80" s="51" t="s">
        <v>392</v>
      </c>
      <c r="CX80" s="51" t="s">
        <v>392</v>
      </c>
      <c r="CZ80" s="102" t="str">
        <f t="shared" si="43"/>
        <v>Gestión de procesos</v>
      </c>
      <c r="DA80" s="152" t="str">
        <f t="shared" si="44"/>
        <v>Posibilidad de afectación reputacional por información inconsistente, debido a errores (fallas o deficiencias) en el seguimiento a la gestión de las entidades participantes en los medios de interacción de la Red CADE</v>
      </c>
      <c r="DB80" s="152"/>
      <c r="DC80" s="152"/>
      <c r="DD80" s="152"/>
      <c r="DE80" s="152"/>
      <c r="DF80" s="152"/>
      <c r="DG80" s="152"/>
      <c r="DH80" s="102" t="str">
        <f t="shared" si="45"/>
        <v>Moderado</v>
      </c>
      <c r="DI80" s="102" t="str">
        <f t="shared" si="46"/>
        <v>Bajo</v>
      </c>
      <c r="DK80" s="98" t="e">
        <f>SUM(LEN(#REF!)-LEN(SUBSTITUTE(#REF!,"- Preventivo","")))/LEN("- Preventivo")</f>
        <v>#REF!</v>
      </c>
      <c r="DL80" s="98" t="e">
        <f t="shared" si="47"/>
        <v>#REF!</v>
      </c>
      <c r="DM80" s="98" t="e">
        <f>SUM(LEN(#REF!)-LEN(SUBSTITUTE(#REF!,"- Detectivo","")))/LEN("- Detectivo")</f>
        <v>#REF!</v>
      </c>
      <c r="DN80" s="98" t="e">
        <f t="shared" si="48"/>
        <v>#REF!</v>
      </c>
      <c r="DO80" s="98" t="e">
        <f>SUM(LEN(#REF!)-LEN(SUBSTITUTE(#REF!,"- Correctivo","")))/LEN("- Correctivo")</f>
        <v>#REF!</v>
      </c>
      <c r="DP80" s="98" t="e">
        <f t="shared" si="49"/>
        <v>#REF!</v>
      </c>
      <c r="DQ80" s="98" t="e">
        <f t="shared" si="57"/>
        <v>#REF!</v>
      </c>
      <c r="DR80" s="98" t="e">
        <f t="shared" si="50"/>
        <v>#REF!</v>
      </c>
      <c r="DS80" s="98" t="e">
        <f>SUM(LEN(#REF!)-LEN(SUBSTITUTE(#REF!,"- Documentado","")))/LEN("- Documentado")</f>
        <v>#REF!</v>
      </c>
      <c r="DT80" s="98" t="e">
        <f>SUM(LEN(#REF!)-LEN(SUBSTITUTE(#REF!,"- Documentado","")))/LEN("- Documentado")</f>
        <v>#REF!</v>
      </c>
      <c r="DU80" s="98" t="e">
        <f t="shared" si="51"/>
        <v>#REF!</v>
      </c>
      <c r="DV80" s="98" t="e">
        <f>SUM(LEN(#REF!)-LEN(SUBSTITUTE(#REF!,"- Continua","")))/LEN("- Continua")</f>
        <v>#REF!</v>
      </c>
      <c r="DW80" s="98" t="e">
        <f>SUM(LEN(#REF!)-LEN(SUBSTITUTE(#REF!,"- Continua","")))/LEN("- Continua")</f>
        <v>#REF!</v>
      </c>
      <c r="DX80" s="98" t="e">
        <f t="shared" si="52"/>
        <v>#REF!</v>
      </c>
      <c r="DY80" s="98" t="e">
        <f>SUM(LEN(#REF!)-LEN(SUBSTITUTE(#REF!,"- Con registro","")))/LEN("- Con registro")</f>
        <v>#REF!</v>
      </c>
      <c r="DZ80" s="98" t="e">
        <f>SUM(LEN(#REF!)-LEN(SUBSTITUTE(#REF!,"- Con registro","")))/LEN("- Con registro")</f>
        <v>#REF!</v>
      </c>
      <c r="EA80" s="98" t="e">
        <f t="shared" si="53"/>
        <v>#REF!</v>
      </c>
      <c r="EB80" s="101" t="e">
        <f t="shared" si="58"/>
        <v>#REF!</v>
      </c>
      <c r="EC80" s="101" t="e">
        <f t="shared" si="59"/>
        <v>#REF!</v>
      </c>
      <c r="ED80" s="129" t="e">
        <f t="shared" si="60"/>
        <v>#REF!</v>
      </c>
      <c r="EE80" s="149" t="e">
        <f t="shared" si="61"/>
        <v>#REF!</v>
      </c>
      <c r="EF80" s="149"/>
      <c r="EG80" s="149"/>
      <c r="EH80" s="149"/>
      <c r="EI80" s="149"/>
      <c r="EJ80" s="149"/>
      <c r="EK80" s="149"/>
      <c r="EL80" s="149"/>
      <c r="EM80" s="149"/>
      <c r="EN80" s="149"/>
      <c r="EP80" s="115">
        <f t="shared" si="62"/>
        <v>45253</v>
      </c>
      <c r="EQ80" s="116" t="str">
        <f t="shared" si="63"/>
        <v>13 de mayo de 2024</v>
      </c>
      <c r="ER80" s="98" t="str">
        <f t="shared" si="64"/>
        <v>Riesgos</v>
      </c>
      <c r="ES80" s="98" t="str">
        <f t="shared" si="54"/>
        <v>ID_282: Posibilidad de afectación reputacional por información inconsistente, debido a errores (fallas o deficiencias) en el seguimiento a la gestión de las entidades participantes en los medios de interacción de la Red CADE</v>
      </c>
      <c r="ET80" s="98" t="str">
        <f t="shared" si="55"/>
        <v>Ajuste en Identificación del riesgo
Establecimiento de controles
 en el Mapa de riesgos de Gobierno Abierto y Relacionamiento con la Ciudadanía</v>
      </c>
      <c r="EU80" s="98" t="str">
        <f t="shared" si="56"/>
        <v>Solicitud de cambio realizada y aprobada por la Dirección del Sistema Distrital de Servicio a la Ciudadanía a través del Aplicativo DARUMA</v>
      </c>
    </row>
    <row r="81" spans="1:151" ht="399.95" customHeight="1" x14ac:dyDescent="0.2">
      <c r="A81" s="120" t="s">
        <v>1216</v>
      </c>
      <c r="B81" s="105" t="s">
        <v>1217</v>
      </c>
      <c r="C81" s="105" t="s">
        <v>1218</v>
      </c>
      <c r="D81" s="120" t="s">
        <v>1658</v>
      </c>
      <c r="E81" s="121" t="s">
        <v>39</v>
      </c>
      <c r="F81" s="105" t="s">
        <v>1276</v>
      </c>
      <c r="G81" s="121">
        <v>283</v>
      </c>
      <c r="H81" s="121" t="s">
        <v>1687</v>
      </c>
      <c r="I81" s="104" t="s">
        <v>1277</v>
      </c>
      <c r="J81" s="120" t="s">
        <v>36</v>
      </c>
      <c r="K81" s="121" t="s">
        <v>664</v>
      </c>
      <c r="L81" s="105" t="s">
        <v>1253</v>
      </c>
      <c r="M81" s="111" t="s">
        <v>1278</v>
      </c>
      <c r="N81" s="105" t="s">
        <v>1279</v>
      </c>
      <c r="O81" s="105" t="s">
        <v>1280</v>
      </c>
      <c r="P81" s="105" t="s">
        <v>1225</v>
      </c>
      <c r="Q81" s="105" t="s">
        <v>1281</v>
      </c>
      <c r="R81" s="105" t="s">
        <v>372</v>
      </c>
      <c r="S81" s="105" t="s">
        <v>373</v>
      </c>
      <c r="T81" s="105" t="s">
        <v>374</v>
      </c>
      <c r="U81" s="122" t="s">
        <v>102</v>
      </c>
      <c r="V81" s="123">
        <v>0.6</v>
      </c>
      <c r="W81" s="122" t="s">
        <v>124</v>
      </c>
      <c r="X81" s="123">
        <v>0.4</v>
      </c>
      <c r="Y81" s="66" t="s">
        <v>86</v>
      </c>
      <c r="Z81" s="105" t="s">
        <v>1282</v>
      </c>
      <c r="AA81" s="122" t="s">
        <v>144</v>
      </c>
      <c r="AB81" s="127">
        <v>0.1512</v>
      </c>
      <c r="AC81" s="122" t="s">
        <v>124</v>
      </c>
      <c r="AD81" s="127">
        <v>0.22500000000000003</v>
      </c>
      <c r="AE81" s="66" t="s">
        <v>376</v>
      </c>
      <c r="AF81" s="105" t="s">
        <v>867</v>
      </c>
      <c r="AG81" s="120" t="s">
        <v>378</v>
      </c>
      <c r="AH81" s="105" t="s">
        <v>379</v>
      </c>
      <c r="AI81" s="105" t="s">
        <v>379</v>
      </c>
      <c r="AJ81" s="105" t="s">
        <v>363</v>
      </c>
      <c r="AK81" s="105" t="s">
        <v>363</v>
      </c>
      <c r="AL81" s="105" t="s">
        <v>379</v>
      </c>
      <c r="AM81" s="105" t="s">
        <v>379</v>
      </c>
      <c r="AN81" s="105" t="s">
        <v>1283</v>
      </c>
      <c r="AO81" s="105" t="s">
        <v>1284</v>
      </c>
      <c r="AP81" s="105" t="s">
        <v>1285</v>
      </c>
      <c r="AQ81" s="106">
        <v>45253</v>
      </c>
      <c r="AR81" s="107" t="s">
        <v>640</v>
      </c>
      <c r="AS81" s="108" t="s">
        <v>1286</v>
      </c>
      <c r="AT81" s="109"/>
      <c r="AU81" s="110"/>
      <c r="AV81" s="111"/>
      <c r="AW81" s="109"/>
      <c r="AX81" s="107"/>
      <c r="AY81" s="108"/>
      <c r="AZ81" s="109"/>
      <c r="BA81" s="110"/>
      <c r="BB81" s="111"/>
      <c r="BC81" s="109"/>
      <c r="BD81" s="107"/>
      <c r="BE81" s="108"/>
      <c r="BF81" s="109"/>
      <c r="BG81" s="110"/>
      <c r="BH81" s="111"/>
      <c r="BI81" s="109"/>
      <c r="BJ81" s="107"/>
      <c r="BK81" s="108"/>
      <c r="BL81" s="109"/>
      <c r="BM81" s="110"/>
      <c r="BN81" s="111"/>
      <c r="BO81" s="109"/>
      <c r="BP81" s="107"/>
      <c r="BQ81" s="108"/>
      <c r="BR81" s="109"/>
      <c r="BS81" s="110"/>
      <c r="BT81" s="111"/>
      <c r="BU81" s="109"/>
      <c r="BV81" s="107"/>
      <c r="BW81" s="108"/>
      <c r="BX81" s="109"/>
      <c r="BY81" s="110"/>
      <c r="BZ81" s="112"/>
      <c r="CA81" s="2">
        <f t="shared" si="42"/>
        <v>33</v>
      </c>
      <c r="CB81" s="51" t="s">
        <v>1233</v>
      </c>
      <c r="CC81" s="51" t="s">
        <v>1234</v>
      </c>
      <c r="CD81" s="51" t="s">
        <v>1235</v>
      </c>
      <c r="CE81" s="51" t="s">
        <v>388</v>
      </c>
      <c r="CF81" s="51" t="s">
        <v>389</v>
      </c>
      <c r="CG81" s="51" t="s">
        <v>389</v>
      </c>
      <c r="CH81" s="51" t="s">
        <v>390</v>
      </c>
      <c r="CI81" s="51" t="s">
        <v>389</v>
      </c>
      <c r="CJ81" s="51" t="s">
        <v>391</v>
      </c>
      <c r="CK81" s="51"/>
      <c r="CL81" s="51" t="s">
        <v>392</v>
      </c>
      <c r="CM81" s="51" t="s">
        <v>392</v>
      </c>
      <c r="CN81" s="51" t="s">
        <v>392</v>
      </c>
      <c r="CO81" s="51" t="s">
        <v>392</v>
      </c>
      <c r="CP81" s="51" t="s">
        <v>392</v>
      </c>
      <c r="CQ81" s="51" t="s">
        <v>392</v>
      </c>
      <c r="CR81" s="51" t="s">
        <v>1287</v>
      </c>
      <c r="CS81" s="51" t="s">
        <v>392</v>
      </c>
      <c r="CT81" s="51" t="s">
        <v>392</v>
      </c>
      <c r="CU81" s="51" t="s">
        <v>392</v>
      </c>
      <c r="CV81" s="51" t="s">
        <v>392</v>
      </c>
      <c r="CW81" s="51" t="s">
        <v>392</v>
      </c>
      <c r="CX81" s="51" t="s">
        <v>392</v>
      </c>
      <c r="CZ81" s="102" t="str">
        <f t="shared" si="43"/>
        <v>Gestión de procesos</v>
      </c>
      <c r="DA81" s="152" t="str">
        <f t="shared" si="44"/>
        <v>Posibilidad de afectación reputacional por inconformidad de los usuarios (entidades) del sistema distrital para la gestión de peticiones, debido a incumplimiento parcial de compromisos en la atención de soporte funcional en los tiempos promedio definidos</v>
      </c>
      <c r="DB81" s="152"/>
      <c r="DC81" s="152"/>
      <c r="DD81" s="152"/>
      <c r="DE81" s="152"/>
      <c r="DF81" s="152"/>
      <c r="DG81" s="152"/>
      <c r="DH81" s="102" t="str">
        <f t="shared" si="45"/>
        <v>Moderado</v>
      </c>
      <c r="DI81" s="102" t="str">
        <f t="shared" si="46"/>
        <v>Bajo</v>
      </c>
      <c r="DK81" s="98" t="e">
        <f>SUM(LEN(#REF!)-LEN(SUBSTITUTE(#REF!,"- Preventivo","")))/LEN("- Preventivo")</f>
        <v>#REF!</v>
      </c>
      <c r="DL81" s="98" t="e">
        <f t="shared" si="47"/>
        <v>#REF!</v>
      </c>
      <c r="DM81" s="98" t="e">
        <f>SUM(LEN(#REF!)-LEN(SUBSTITUTE(#REF!,"- Detectivo","")))/LEN("- Detectivo")</f>
        <v>#REF!</v>
      </c>
      <c r="DN81" s="98" t="e">
        <f t="shared" si="48"/>
        <v>#REF!</v>
      </c>
      <c r="DO81" s="98" t="e">
        <f>SUM(LEN(#REF!)-LEN(SUBSTITUTE(#REF!,"- Correctivo","")))/LEN("- Correctivo")</f>
        <v>#REF!</v>
      </c>
      <c r="DP81" s="98" t="e">
        <f t="shared" si="49"/>
        <v>#REF!</v>
      </c>
      <c r="DQ81" s="98" t="e">
        <f t="shared" si="57"/>
        <v>#REF!</v>
      </c>
      <c r="DR81" s="98" t="e">
        <f t="shared" si="50"/>
        <v>#REF!</v>
      </c>
      <c r="DS81" s="98" t="e">
        <f>SUM(LEN(#REF!)-LEN(SUBSTITUTE(#REF!,"- Documentado","")))/LEN("- Documentado")</f>
        <v>#REF!</v>
      </c>
      <c r="DT81" s="98" t="e">
        <f>SUM(LEN(#REF!)-LEN(SUBSTITUTE(#REF!,"- Documentado","")))/LEN("- Documentado")</f>
        <v>#REF!</v>
      </c>
      <c r="DU81" s="98" t="e">
        <f t="shared" si="51"/>
        <v>#REF!</v>
      </c>
      <c r="DV81" s="98" t="e">
        <f>SUM(LEN(#REF!)-LEN(SUBSTITUTE(#REF!,"- Continua","")))/LEN("- Continua")</f>
        <v>#REF!</v>
      </c>
      <c r="DW81" s="98" t="e">
        <f>SUM(LEN(#REF!)-LEN(SUBSTITUTE(#REF!,"- Continua","")))/LEN("- Continua")</f>
        <v>#REF!</v>
      </c>
      <c r="DX81" s="98" t="e">
        <f t="shared" si="52"/>
        <v>#REF!</v>
      </c>
      <c r="DY81" s="98" t="e">
        <f>SUM(LEN(#REF!)-LEN(SUBSTITUTE(#REF!,"- Con registro","")))/LEN("- Con registro")</f>
        <v>#REF!</v>
      </c>
      <c r="DZ81" s="98" t="e">
        <f>SUM(LEN(#REF!)-LEN(SUBSTITUTE(#REF!,"- Con registro","")))/LEN("- Con registro")</f>
        <v>#REF!</v>
      </c>
      <c r="EA81" s="98" t="e">
        <f t="shared" si="53"/>
        <v>#REF!</v>
      </c>
      <c r="EB81" s="101" t="e">
        <f t="shared" si="58"/>
        <v>#REF!</v>
      </c>
      <c r="EC81" s="101" t="e">
        <f t="shared" si="59"/>
        <v>#REF!</v>
      </c>
      <c r="ED81" s="129" t="e">
        <f t="shared" si="60"/>
        <v>#REF!</v>
      </c>
      <c r="EE81" s="149" t="e">
        <f t="shared" si="61"/>
        <v>#REF!</v>
      </c>
      <c r="EF81" s="149"/>
      <c r="EG81" s="149"/>
      <c r="EH81" s="149"/>
      <c r="EI81" s="149"/>
      <c r="EJ81" s="149"/>
      <c r="EK81" s="149"/>
      <c r="EL81" s="149"/>
      <c r="EM81" s="149"/>
      <c r="EN81" s="149"/>
      <c r="EP81" s="115">
        <f t="shared" si="62"/>
        <v>45253</v>
      </c>
      <c r="EQ81" s="116" t="str">
        <f t="shared" si="63"/>
        <v>13 de mayo de 2024</v>
      </c>
      <c r="ER81" s="98" t="str">
        <f t="shared" si="64"/>
        <v>Riesgos</v>
      </c>
      <c r="ES81" s="98" t="str">
        <f t="shared" si="54"/>
        <v>ID_283: Posibilidad de afectación reputacional por inconformidad de los usuarios (entidades) del sistema distrital para la gestión de peticiones, debido a incumplimiento parcial de compromisos en la atención de soporte funcional en los tiempos promedio definidos</v>
      </c>
      <c r="ET81" s="98" t="str">
        <f t="shared" si="55"/>
        <v>Ajuste en Identificación del riesgo
Análisis antes de controles
Establecimiento de controles
Evaluación de controles
Tratamiento del riesgo en el Mapa de riesgos de Gobierno Abierto y Relacionamiento con la Ciudadanía</v>
      </c>
      <c r="EU81" s="98" t="str">
        <f t="shared" si="56"/>
        <v>Solicitud de cambio realizada y aprobada por la Dirección del Sistema Distrital de Servicio a la Ciudadanía a través del Aplicativo DARUMA</v>
      </c>
    </row>
    <row r="82" spans="1:151" ht="399.95" customHeight="1" x14ac:dyDescent="0.2">
      <c r="A82" s="120" t="s">
        <v>1216</v>
      </c>
      <c r="B82" s="105" t="s">
        <v>1217</v>
      </c>
      <c r="C82" s="105" t="s">
        <v>1218</v>
      </c>
      <c r="D82" s="120" t="s">
        <v>1658</v>
      </c>
      <c r="E82" s="121" t="s">
        <v>39</v>
      </c>
      <c r="F82" s="105" t="s">
        <v>1288</v>
      </c>
      <c r="G82" s="121">
        <v>284</v>
      </c>
      <c r="H82" s="121" t="s">
        <v>1688</v>
      </c>
      <c r="I82" s="104" t="s">
        <v>1289</v>
      </c>
      <c r="J82" s="120" t="s">
        <v>36</v>
      </c>
      <c r="K82" s="121" t="s">
        <v>664</v>
      </c>
      <c r="L82" s="105" t="s">
        <v>1290</v>
      </c>
      <c r="M82" s="111" t="s">
        <v>1291</v>
      </c>
      <c r="N82" s="105" t="s">
        <v>1279</v>
      </c>
      <c r="O82" s="105" t="s">
        <v>1292</v>
      </c>
      <c r="P82" s="105" t="s">
        <v>1225</v>
      </c>
      <c r="Q82" s="105" t="s">
        <v>371</v>
      </c>
      <c r="R82" s="105" t="s">
        <v>489</v>
      </c>
      <c r="S82" s="105" t="s">
        <v>373</v>
      </c>
      <c r="T82" s="105" t="s">
        <v>374</v>
      </c>
      <c r="U82" s="122" t="s">
        <v>123</v>
      </c>
      <c r="V82" s="123">
        <v>0.4</v>
      </c>
      <c r="W82" s="122" t="s">
        <v>124</v>
      </c>
      <c r="X82" s="123">
        <v>0.4</v>
      </c>
      <c r="Y82" s="66" t="s">
        <v>86</v>
      </c>
      <c r="Z82" s="105" t="s">
        <v>1293</v>
      </c>
      <c r="AA82" s="122" t="s">
        <v>144</v>
      </c>
      <c r="AB82" s="127">
        <v>6.0479999999999992E-2</v>
      </c>
      <c r="AC82" s="122" t="s">
        <v>124</v>
      </c>
      <c r="AD82" s="127">
        <v>0.30000000000000004</v>
      </c>
      <c r="AE82" s="66" t="s">
        <v>376</v>
      </c>
      <c r="AF82" s="105" t="s">
        <v>1294</v>
      </c>
      <c r="AG82" s="120" t="s">
        <v>378</v>
      </c>
      <c r="AH82" s="105" t="s">
        <v>379</v>
      </c>
      <c r="AI82" s="105" t="s">
        <v>379</v>
      </c>
      <c r="AJ82" s="105" t="s">
        <v>363</v>
      </c>
      <c r="AK82" s="105" t="s">
        <v>363</v>
      </c>
      <c r="AL82" s="105" t="s">
        <v>379</v>
      </c>
      <c r="AM82" s="105" t="s">
        <v>379</v>
      </c>
      <c r="AN82" s="105" t="s">
        <v>1295</v>
      </c>
      <c r="AO82" s="105" t="s">
        <v>1296</v>
      </c>
      <c r="AP82" s="105" t="s">
        <v>1297</v>
      </c>
      <c r="AQ82" s="106">
        <v>45253</v>
      </c>
      <c r="AR82" s="107" t="s">
        <v>570</v>
      </c>
      <c r="AS82" s="108" t="s">
        <v>1298</v>
      </c>
      <c r="AT82" s="109"/>
      <c r="AU82" s="110"/>
      <c r="AV82" s="111"/>
      <c r="AW82" s="109"/>
      <c r="AX82" s="107"/>
      <c r="AY82" s="108"/>
      <c r="AZ82" s="109"/>
      <c r="BA82" s="110"/>
      <c r="BB82" s="111"/>
      <c r="BC82" s="109"/>
      <c r="BD82" s="107"/>
      <c r="BE82" s="108"/>
      <c r="BF82" s="109"/>
      <c r="BG82" s="110"/>
      <c r="BH82" s="111"/>
      <c r="BI82" s="109"/>
      <c r="BJ82" s="107"/>
      <c r="BK82" s="108"/>
      <c r="BL82" s="109"/>
      <c r="BM82" s="110"/>
      <c r="BN82" s="111"/>
      <c r="BO82" s="109"/>
      <c r="BP82" s="107"/>
      <c r="BQ82" s="108"/>
      <c r="BR82" s="109"/>
      <c r="BS82" s="110"/>
      <c r="BT82" s="111"/>
      <c r="BU82" s="109"/>
      <c r="BV82" s="107"/>
      <c r="BW82" s="108"/>
      <c r="BX82" s="109"/>
      <c r="BY82" s="110"/>
      <c r="BZ82" s="112"/>
      <c r="CA82" s="2">
        <f t="shared" si="42"/>
        <v>33</v>
      </c>
      <c r="CB82" s="51" t="s">
        <v>1233</v>
      </c>
      <c r="CC82" s="51" t="s">
        <v>1234</v>
      </c>
      <c r="CD82" s="51" t="s">
        <v>1235</v>
      </c>
      <c r="CE82" s="51" t="s">
        <v>388</v>
      </c>
      <c r="CF82" s="51" t="s">
        <v>389</v>
      </c>
      <c r="CG82" s="51" t="s">
        <v>389</v>
      </c>
      <c r="CH82" s="51" t="s">
        <v>390</v>
      </c>
      <c r="CI82" s="51" t="s">
        <v>389</v>
      </c>
      <c r="CJ82" s="51" t="s">
        <v>391</v>
      </c>
      <c r="CK82" s="51"/>
      <c r="CL82" s="51" t="s">
        <v>392</v>
      </c>
      <c r="CM82" s="51" t="s">
        <v>392</v>
      </c>
      <c r="CN82" s="51" t="s">
        <v>392</v>
      </c>
      <c r="CO82" s="51" t="s">
        <v>392</v>
      </c>
      <c r="CP82" s="51" t="s">
        <v>392</v>
      </c>
      <c r="CQ82" s="51" t="s">
        <v>392</v>
      </c>
      <c r="CR82" s="51" t="s">
        <v>1249</v>
      </c>
      <c r="CS82" s="51" t="s">
        <v>392</v>
      </c>
      <c r="CT82" s="51" t="s">
        <v>392</v>
      </c>
      <c r="CU82" s="51" t="s">
        <v>392</v>
      </c>
      <c r="CV82" s="51" t="s">
        <v>392</v>
      </c>
      <c r="CW82" s="51" t="s">
        <v>392</v>
      </c>
      <c r="CX82" s="51" t="s">
        <v>392</v>
      </c>
      <c r="CZ82" s="102" t="str">
        <f t="shared" si="43"/>
        <v>Gestión de procesos</v>
      </c>
      <c r="DA82" s="152" t="str">
        <f t="shared" si="44"/>
        <v>Posibilidad de afectación reputacional por inconformidad de las partes interesadas objeto de medición, debido a errores (fallas o deficiencias) en la medición y análisis de la calidad en la prestación de los servicios en los diferentes canales de servicio a la Ciudadanía.</v>
      </c>
      <c r="DB82" s="152"/>
      <c r="DC82" s="152"/>
      <c r="DD82" s="152"/>
      <c r="DE82" s="152"/>
      <c r="DF82" s="152"/>
      <c r="DG82" s="152"/>
      <c r="DH82" s="102" t="str">
        <f t="shared" si="45"/>
        <v>Moderado</v>
      </c>
      <c r="DI82" s="102" t="str">
        <f t="shared" si="46"/>
        <v>Bajo</v>
      </c>
      <c r="DK82" s="98" t="e">
        <f>SUM(LEN(#REF!)-LEN(SUBSTITUTE(#REF!,"- Preventivo","")))/LEN("- Preventivo")</f>
        <v>#REF!</v>
      </c>
      <c r="DL82" s="98" t="e">
        <f t="shared" si="47"/>
        <v>#REF!</v>
      </c>
      <c r="DM82" s="98" t="e">
        <f>SUM(LEN(#REF!)-LEN(SUBSTITUTE(#REF!,"- Detectivo","")))/LEN("- Detectivo")</f>
        <v>#REF!</v>
      </c>
      <c r="DN82" s="98" t="e">
        <f t="shared" si="48"/>
        <v>#REF!</v>
      </c>
      <c r="DO82" s="98" t="e">
        <f>SUM(LEN(#REF!)-LEN(SUBSTITUTE(#REF!,"- Correctivo","")))/LEN("- Correctivo")</f>
        <v>#REF!</v>
      </c>
      <c r="DP82" s="98" t="e">
        <f t="shared" si="49"/>
        <v>#REF!</v>
      </c>
      <c r="DQ82" s="98" t="e">
        <f t="shared" si="57"/>
        <v>#REF!</v>
      </c>
      <c r="DR82" s="98" t="e">
        <f t="shared" si="50"/>
        <v>#REF!</v>
      </c>
      <c r="DS82" s="98" t="e">
        <f>SUM(LEN(#REF!)-LEN(SUBSTITUTE(#REF!,"- Documentado","")))/LEN("- Documentado")</f>
        <v>#REF!</v>
      </c>
      <c r="DT82" s="98" t="e">
        <f>SUM(LEN(#REF!)-LEN(SUBSTITUTE(#REF!,"- Documentado","")))/LEN("- Documentado")</f>
        <v>#REF!</v>
      </c>
      <c r="DU82" s="98" t="e">
        <f t="shared" si="51"/>
        <v>#REF!</v>
      </c>
      <c r="DV82" s="98" t="e">
        <f>SUM(LEN(#REF!)-LEN(SUBSTITUTE(#REF!,"- Continua","")))/LEN("- Continua")</f>
        <v>#REF!</v>
      </c>
      <c r="DW82" s="98" t="e">
        <f>SUM(LEN(#REF!)-LEN(SUBSTITUTE(#REF!,"- Continua","")))/LEN("- Continua")</f>
        <v>#REF!</v>
      </c>
      <c r="DX82" s="98" t="e">
        <f t="shared" si="52"/>
        <v>#REF!</v>
      </c>
      <c r="DY82" s="98" t="e">
        <f>SUM(LEN(#REF!)-LEN(SUBSTITUTE(#REF!,"- Con registro","")))/LEN("- Con registro")</f>
        <v>#REF!</v>
      </c>
      <c r="DZ82" s="98" t="e">
        <f>SUM(LEN(#REF!)-LEN(SUBSTITUTE(#REF!,"- Con registro","")))/LEN("- Con registro")</f>
        <v>#REF!</v>
      </c>
      <c r="EA82" s="98" t="e">
        <f t="shared" si="53"/>
        <v>#REF!</v>
      </c>
      <c r="EB82" s="101" t="e">
        <f t="shared" si="58"/>
        <v>#REF!</v>
      </c>
      <c r="EC82" s="101" t="e">
        <f t="shared" si="59"/>
        <v>#REF!</v>
      </c>
      <c r="ED82" s="129" t="e">
        <f t="shared" si="60"/>
        <v>#REF!</v>
      </c>
      <c r="EE82" s="149" t="e">
        <f t="shared" si="61"/>
        <v>#REF!</v>
      </c>
      <c r="EF82" s="149"/>
      <c r="EG82" s="149"/>
      <c r="EH82" s="149"/>
      <c r="EI82" s="149"/>
      <c r="EJ82" s="149"/>
      <c r="EK82" s="149"/>
      <c r="EL82" s="149"/>
      <c r="EM82" s="149"/>
      <c r="EN82" s="149"/>
      <c r="EP82" s="115">
        <f t="shared" si="62"/>
        <v>45253</v>
      </c>
      <c r="EQ82" s="116" t="str">
        <f t="shared" si="63"/>
        <v>13 de mayo de 2024</v>
      </c>
      <c r="ER82" s="98" t="str">
        <f t="shared" si="64"/>
        <v>Riesgos</v>
      </c>
      <c r="ES82" s="98" t="str">
        <f t="shared" si="54"/>
        <v>ID_284: Posibilidad de afectación reputacional por inconformidad de las partes interesadas objeto de medición, debido a errores (fallas o deficiencias) en la medición y análisis de la calidad en la prestación de los servicios en los diferentes canales de servicio a la Ciudadanía.</v>
      </c>
      <c r="ET82" s="98" t="str">
        <f t="shared" si="55"/>
        <v>Ajuste en Identificación del riesgo
 en el Mapa de riesgos de Gobierno Abierto y Relacionamiento con la Ciudadanía</v>
      </c>
      <c r="EU82" s="98" t="str">
        <f t="shared" si="56"/>
        <v>Solicitud de cambio realizada y aprobada por la Dirección Distrital de Calidad del Servicio  a través del Aplicativo DARUMA</v>
      </c>
    </row>
    <row r="83" spans="1:151" ht="399.95" customHeight="1" x14ac:dyDescent="0.2">
      <c r="A83" s="120" t="s">
        <v>1216</v>
      </c>
      <c r="B83" s="105" t="s">
        <v>1217</v>
      </c>
      <c r="C83" s="105" t="s">
        <v>1218</v>
      </c>
      <c r="D83" s="120" t="s">
        <v>1658</v>
      </c>
      <c r="E83" s="121" t="s">
        <v>39</v>
      </c>
      <c r="F83" s="105" t="s">
        <v>1299</v>
      </c>
      <c r="G83" s="121">
        <v>285</v>
      </c>
      <c r="H83" s="121" t="s">
        <v>1689</v>
      </c>
      <c r="I83" s="104" t="s">
        <v>1300</v>
      </c>
      <c r="J83" s="120" t="s">
        <v>36</v>
      </c>
      <c r="K83" s="121" t="s">
        <v>664</v>
      </c>
      <c r="L83" s="105" t="s">
        <v>1290</v>
      </c>
      <c r="M83" s="111" t="s">
        <v>1291</v>
      </c>
      <c r="N83" s="105" t="s">
        <v>1301</v>
      </c>
      <c r="O83" s="105" t="s">
        <v>1302</v>
      </c>
      <c r="P83" s="105" t="s">
        <v>1225</v>
      </c>
      <c r="Q83" s="105" t="s">
        <v>1303</v>
      </c>
      <c r="R83" s="105" t="s">
        <v>372</v>
      </c>
      <c r="S83" s="105" t="s">
        <v>373</v>
      </c>
      <c r="T83" s="105" t="s">
        <v>374</v>
      </c>
      <c r="U83" s="122" t="s">
        <v>123</v>
      </c>
      <c r="V83" s="123">
        <v>0.4</v>
      </c>
      <c r="W83" s="122" t="s">
        <v>124</v>
      </c>
      <c r="X83" s="123">
        <v>0.4</v>
      </c>
      <c r="Y83" s="66" t="s">
        <v>86</v>
      </c>
      <c r="Z83" s="105" t="s">
        <v>1304</v>
      </c>
      <c r="AA83" s="122" t="s">
        <v>144</v>
      </c>
      <c r="AB83" s="127">
        <v>0.11759999999999998</v>
      </c>
      <c r="AC83" s="122" t="s">
        <v>124</v>
      </c>
      <c r="AD83" s="127">
        <v>0.30000000000000004</v>
      </c>
      <c r="AE83" s="66" t="s">
        <v>376</v>
      </c>
      <c r="AF83" s="105" t="s">
        <v>867</v>
      </c>
      <c r="AG83" s="120" t="s">
        <v>378</v>
      </c>
      <c r="AH83" s="105" t="s">
        <v>379</v>
      </c>
      <c r="AI83" s="105" t="s">
        <v>379</v>
      </c>
      <c r="AJ83" s="105" t="s">
        <v>363</v>
      </c>
      <c r="AK83" s="105" t="s">
        <v>363</v>
      </c>
      <c r="AL83" s="105" t="s">
        <v>379</v>
      </c>
      <c r="AM83" s="105" t="s">
        <v>379</v>
      </c>
      <c r="AN83" s="105" t="s">
        <v>1305</v>
      </c>
      <c r="AO83" s="105" t="s">
        <v>1306</v>
      </c>
      <c r="AP83" s="105" t="s">
        <v>1307</v>
      </c>
      <c r="AQ83" s="106">
        <v>45253</v>
      </c>
      <c r="AR83" s="107" t="s">
        <v>494</v>
      </c>
      <c r="AS83" s="108" t="s">
        <v>1308</v>
      </c>
      <c r="AT83" s="109"/>
      <c r="AU83" s="110"/>
      <c r="AV83" s="111"/>
      <c r="AW83" s="109"/>
      <c r="AX83" s="107"/>
      <c r="AY83" s="108"/>
      <c r="AZ83" s="109"/>
      <c r="BA83" s="110"/>
      <c r="BB83" s="111"/>
      <c r="BC83" s="109"/>
      <c r="BD83" s="107"/>
      <c r="BE83" s="108"/>
      <c r="BF83" s="109"/>
      <c r="BG83" s="110"/>
      <c r="BH83" s="111"/>
      <c r="BI83" s="109"/>
      <c r="BJ83" s="107"/>
      <c r="BK83" s="108"/>
      <c r="BL83" s="109"/>
      <c r="BM83" s="110"/>
      <c r="BN83" s="111"/>
      <c r="BO83" s="109"/>
      <c r="BP83" s="107"/>
      <c r="BQ83" s="108"/>
      <c r="BR83" s="109"/>
      <c r="BS83" s="110"/>
      <c r="BT83" s="111"/>
      <c r="BU83" s="109"/>
      <c r="BV83" s="107"/>
      <c r="BW83" s="108"/>
      <c r="BX83" s="109"/>
      <c r="BY83" s="110"/>
      <c r="BZ83" s="112"/>
      <c r="CA83" s="2">
        <f t="shared" si="42"/>
        <v>33</v>
      </c>
      <c r="CB83" s="51" t="s">
        <v>1233</v>
      </c>
      <c r="CC83" s="51" t="s">
        <v>1234</v>
      </c>
      <c r="CD83" s="51" t="s">
        <v>1235</v>
      </c>
      <c r="CE83" s="51" t="s">
        <v>388</v>
      </c>
      <c r="CF83" s="51" t="s">
        <v>389</v>
      </c>
      <c r="CG83" s="51" t="s">
        <v>389</v>
      </c>
      <c r="CH83" s="51" t="s">
        <v>390</v>
      </c>
      <c r="CI83" s="51" t="s">
        <v>389</v>
      </c>
      <c r="CJ83" s="51" t="s">
        <v>392</v>
      </c>
      <c r="CK83" s="51"/>
      <c r="CL83" s="51" t="s">
        <v>392</v>
      </c>
      <c r="CM83" s="51" t="s">
        <v>392</v>
      </c>
      <c r="CN83" s="51" t="s">
        <v>392</v>
      </c>
      <c r="CO83" s="51" t="s">
        <v>392</v>
      </c>
      <c r="CP83" s="51" t="s">
        <v>392</v>
      </c>
      <c r="CQ83" s="51" t="s">
        <v>392</v>
      </c>
      <c r="CR83" s="51" t="s">
        <v>1249</v>
      </c>
      <c r="CS83" s="51" t="s">
        <v>392</v>
      </c>
      <c r="CT83" s="51" t="s">
        <v>392</v>
      </c>
      <c r="CU83" s="51" t="s">
        <v>392</v>
      </c>
      <c r="CV83" s="51" t="s">
        <v>392</v>
      </c>
      <c r="CW83" s="51" t="s">
        <v>392</v>
      </c>
      <c r="CX83" s="51" t="s">
        <v>392</v>
      </c>
      <c r="CZ83" s="102" t="str">
        <f t="shared" si="43"/>
        <v>Gestión de procesos</v>
      </c>
      <c r="DA83" s="152" t="str">
        <f t="shared" si="44"/>
        <v>Posibilidad de afectación reputacional por inconformidad de las partes interesadas objeto de cualificación, debido a incumplimiento parcial de compromisos en la meta de servidores públicos, colaboradores y demás actores del servicio a cualificar en temáticas para la prestación del servicio a la ciudadanía de la Administración Distrital.</v>
      </c>
      <c r="DB83" s="152"/>
      <c r="DC83" s="152"/>
      <c r="DD83" s="152"/>
      <c r="DE83" s="152"/>
      <c r="DF83" s="152"/>
      <c r="DG83" s="152"/>
      <c r="DH83" s="102" t="str">
        <f t="shared" si="45"/>
        <v>Moderado</v>
      </c>
      <c r="DI83" s="102" t="str">
        <f t="shared" si="46"/>
        <v>Bajo</v>
      </c>
      <c r="DK83" s="98" t="e">
        <f>SUM(LEN(#REF!)-LEN(SUBSTITUTE(#REF!,"- Preventivo","")))/LEN("- Preventivo")</f>
        <v>#REF!</v>
      </c>
      <c r="DL83" s="98" t="e">
        <f t="shared" si="47"/>
        <v>#REF!</v>
      </c>
      <c r="DM83" s="98" t="e">
        <f>SUM(LEN(#REF!)-LEN(SUBSTITUTE(#REF!,"- Detectivo","")))/LEN("- Detectivo")</f>
        <v>#REF!</v>
      </c>
      <c r="DN83" s="98" t="e">
        <f t="shared" si="48"/>
        <v>#REF!</v>
      </c>
      <c r="DO83" s="98" t="e">
        <f>SUM(LEN(#REF!)-LEN(SUBSTITUTE(#REF!,"- Correctivo","")))/LEN("- Correctivo")</f>
        <v>#REF!</v>
      </c>
      <c r="DP83" s="98" t="e">
        <f t="shared" si="49"/>
        <v>#REF!</v>
      </c>
      <c r="DQ83" s="98" t="e">
        <f t="shared" si="57"/>
        <v>#REF!</v>
      </c>
      <c r="DR83" s="98" t="e">
        <f t="shared" si="50"/>
        <v>#REF!</v>
      </c>
      <c r="DS83" s="98" t="e">
        <f>SUM(LEN(#REF!)-LEN(SUBSTITUTE(#REF!,"- Documentado","")))/LEN("- Documentado")</f>
        <v>#REF!</v>
      </c>
      <c r="DT83" s="98" t="e">
        <f>SUM(LEN(#REF!)-LEN(SUBSTITUTE(#REF!,"- Documentado","")))/LEN("- Documentado")</f>
        <v>#REF!</v>
      </c>
      <c r="DU83" s="98" t="e">
        <f t="shared" si="51"/>
        <v>#REF!</v>
      </c>
      <c r="DV83" s="98" t="e">
        <f>SUM(LEN(#REF!)-LEN(SUBSTITUTE(#REF!,"- Continua","")))/LEN("- Continua")</f>
        <v>#REF!</v>
      </c>
      <c r="DW83" s="98" t="e">
        <f>SUM(LEN(#REF!)-LEN(SUBSTITUTE(#REF!,"- Continua","")))/LEN("- Continua")</f>
        <v>#REF!</v>
      </c>
      <c r="DX83" s="98" t="e">
        <f t="shared" si="52"/>
        <v>#REF!</v>
      </c>
      <c r="DY83" s="98" t="e">
        <f>SUM(LEN(#REF!)-LEN(SUBSTITUTE(#REF!,"- Con registro","")))/LEN("- Con registro")</f>
        <v>#REF!</v>
      </c>
      <c r="DZ83" s="98" t="e">
        <f>SUM(LEN(#REF!)-LEN(SUBSTITUTE(#REF!,"- Con registro","")))/LEN("- Con registro")</f>
        <v>#REF!</v>
      </c>
      <c r="EA83" s="98" t="e">
        <f t="shared" si="53"/>
        <v>#REF!</v>
      </c>
      <c r="EB83" s="101" t="e">
        <f t="shared" si="58"/>
        <v>#REF!</v>
      </c>
      <c r="EC83" s="101" t="e">
        <f t="shared" si="59"/>
        <v>#REF!</v>
      </c>
      <c r="ED83" s="129" t="e">
        <f t="shared" si="60"/>
        <v>#REF!</v>
      </c>
      <c r="EE83" s="149" t="e">
        <f t="shared" si="61"/>
        <v>#REF!</v>
      </c>
      <c r="EF83" s="149"/>
      <c r="EG83" s="149"/>
      <c r="EH83" s="149"/>
      <c r="EI83" s="149"/>
      <c r="EJ83" s="149"/>
      <c r="EK83" s="149"/>
      <c r="EL83" s="149"/>
      <c r="EM83" s="149"/>
      <c r="EN83" s="149"/>
      <c r="EP83" s="115">
        <f t="shared" si="62"/>
        <v>45253</v>
      </c>
      <c r="EQ83" s="116" t="str">
        <f t="shared" si="63"/>
        <v>13 de mayo de 2024</v>
      </c>
      <c r="ER83" s="98" t="str">
        <f t="shared" si="64"/>
        <v>Riesgos</v>
      </c>
      <c r="ES83" s="98" t="str">
        <f t="shared" si="54"/>
        <v>ID_285: Posibilidad de afectación reputacional por inconformidad de las partes interesadas objeto de cualificación, debido a incumplimiento parcial de compromisos en la meta de servidores públicos, colaboradores y demás actores del servicio a cualificar en temáticas para la prestación del servicio a la ciudadanía de la Administración Distrital.</v>
      </c>
      <c r="ET83" s="98" t="str">
        <f t="shared" si="55"/>
        <v>Ajuste en Identificación del riesgo
Análisis antes de controles
 en el Mapa de riesgos de Gobierno Abierto y Relacionamiento con la Ciudadanía</v>
      </c>
      <c r="EU83" s="98" t="str">
        <f t="shared" si="56"/>
        <v>Solicitud de cambio realizada y aprobada por la Dirección Distrital de Calidad del Servicio  a través del Aplicativo DARUMA</v>
      </c>
    </row>
    <row r="84" spans="1:151" ht="399.95" customHeight="1" x14ac:dyDescent="0.2">
      <c r="A84" s="120" t="s">
        <v>1216</v>
      </c>
      <c r="B84" s="105" t="s">
        <v>1217</v>
      </c>
      <c r="C84" s="105" t="s">
        <v>1218</v>
      </c>
      <c r="D84" s="120" t="s">
        <v>1658</v>
      </c>
      <c r="E84" s="121" t="s">
        <v>39</v>
      </c>
      <c r="F84" s="105" t="s">
        <v>1309</v>
      </c>
      <c r="G84" s="121">
        <v>286</v>
      </c>
      <c r="H84" s="121" t="s">
        <v>1690</v>
      </c>
      <c r="I84" s="104" t="s">
        <v>1310</v>
      </c>
      <c r="J84" s="120" t="s">
        <v>36</v>
      </c>
      <c r="K84" s="121" t="s">
        <v>664</v>
      </c>
      <c r="L84" s="105" t="s">
        <v>1311</v>
      </c>
      <c r="M84" s="111" t="s">
        <v>1291</v>
      </c>
      <c r="N84" s="105" t="s">
        <v>1279</v>
      </c>
      <c r="O84" s="105" t="s">
        <v>1312</v>
      </c>
      <c r="P84" s="105" t="s">
        <v>1225</v>
      </c>
      <c r="Q84" s="105" t="s">
        <v>371</v>
      </c>
      <c r="R84" s="105" t="s">
        <v>372</v>
      </c>
      <c r="S84" s="105" t="s">
        <v>373</v>
      </c>
      <c r="T84" s="105" t="s">
        <v>374</v>
      </c>
      <c r="U84" s="122" t="s">
        <v>102</v>
      </c>
      <c r="V84" s="123">
        <v>0.6</v>
      </c>
      <c r="W84" s="122" t="s">
        <v>145</v>
      </c>
      <c r="X84" s="123">
        <v>0.2</v>
      </c>
      <c r="Y84" s="66" t="s">
        <v>86</v>
      </c>
      <c r="Z84" s="105" t="s">
        <v>1313</v>
      </c>
      <c r="AA84" s="122" t="s">
        <v>123</v>
      </c>
      <c r="AB84" s="127">
        <v>0.252</v>
      </c>
      <c r="AC84" s="122" t="s">
        <v>145</v>
      </c>
      <c r="AD84" s="127">
        <v>0.15000000000000002</v>
      </c>
      <c r="AE84" s="66" t="s">
        <v>376</v>
      </c>
      <c r="AF84" s="105" t="s">
        <v>867</v>
      </c>
      <c r="AG84" s="120" t="s">
        <v>378</v>
      </c>
      <c r="AH84" s="105" t="s">
        <v>379</v>
      </c>
      <c r="AI84" s="105" t="s">
        <v>379</v>
      </c>
      <c r="AJ84" s="105" t="s">
        <v>363</v>
      </c>
      <c r="AK84" s="105" t="s">
        <v>363</v>
      </c>
      <c r="AL84" s="105" t="s">
        <v>379</v>
      </c>
      <c r="AM84" s="105" t="s">
        <v>379</v>
      </c>
      <c r="AN84" s="105" t="s">
        <v>1314</v>
      </c>
      <c r="AO84" s="105" t="s">
        <v>1315</v>
      </c>
      <c r="AP84" s="105" t="s">
        <v>1316</v>
      </c>
      <c r="AQ84" s="106">
        <v>45253</v>
      </c>
      <c r="AR84" s="107" t="s">
        <v>383</v>
      </c>
      <c r="AS84" s="108" t="s">
        <v>1317</v>
      </c>
      <c r="AT84" s="109"/>
      <c r="AU84" s="110"/>
      <c r="AV84" s="111"/>
      <c r="AW84" s="109"/>
      <c r="AX84" s="107"/>
      <c r="AY84" s="108"/>
      <c r="AZ84" s="109"/>
      <c r="BA84" s="110"/>
      <c r="BB84" s="111"/>
      <c r="BC84" s="109"/>
      <c r="BD84" s="107"/>
      <c r="BE84" s="108"/>
      <c r="BF84" s="109"/>
      <c r="BG84" s="110"/>
      <c r="BH84" s="111"/>
      <c r="BI84" s="109"/>
      <c r="BJ84" s="107"/>
      <c r="BK84" s="108"/>
      <c r="BL84" s="109"/>
      <c r="BM84" s="110"/>
      <c r="BN84" s="111"/>
      <c r="BO84" s="109"/>
      <c r="BP84" s="107"/>
      <c r="BQ84" s="108"/>
      <c r="BR84" s="109"/>
      <c r="BS84" s="110"/>
      <c r="BT84" s="111"/>
      <c r="BU84" s="109"/>
      <c r="BV84" s="107"/>
      <c r="BW84" s="108"/>
      <c r="BX84" s="109"/>
      <c r="BY84" s="110"/>
      <c r="BZ84" s="112"/>
      <c r="CA84" s="2">
        <f t="shared" si="42"/>
        <v>33</v>
      </c>
      <c r="CB84" s="51" t="s">
        <v>1233</v>
      </c>
      <c r="CC84" s="51" t="s">
        <v>1234</v>
      </c>
      <c r="CD84" s="51" t="s">
        <v>1235</v>
      </c>
      <c r="CE84" s="51" t="s">
        <v>388</v>
      </c>
      <c r="CF84" s="51" t="s">
        <v>389</v>
      </c>
      <c r="CG84" s="51" t="s">
        <v>389</v>
      </c>
      <c r="CH84" s="51" t="s">
        <v>390</v>
      </c>
      <c r="CI84" s="51" t="s">
        <v>389</v>
      </c>
      <c r="CJ84" s="51" t="s">
        <v>392</v>
      </c>
      <c r="CK84" s="51"/>
      <c r="CL84" s="51" t="s">
        <v>392</v>
      </c>
      <c r="CM84" s="51" t="s">
        <v>392</v>
      </c>
      <c r="CN84" s="51" t="s">
        <v>392</v>
      </c>
      <c r="CO84" s="51" t="s">
        <v>392</v>
      </c>
      <c r="CP84" s="51" t="s">
        <v>392</v>
      </c>
      <c r="CQ84" s="51" t="s">
        <v>392</v>
      </c>
      <c r="CR84" s="51" t="s">
        <v>1318</v>
      </c>
      <c r="CS84" s="51" t="s">
        <v>392</v>
      </c>
      <c r="CT84" s="51" t="s">
        <v>392</v>
      </c>
      <c r="CU84" s="51" t="s">
        <v>392</v>
      </c>
      <c r="CV84" s="51" t="s">
        <v>392</v>
      </c>
      <c r="CW84" s="51" t="s">
        <v>392</v>
      </c>
      <c r="CX84" s="51" t="s">
        <v>392</v>
      </c>
      <c r="CZ84" s="102" t="str">
        <f t="shared" si="43"/>
        <v>Gestión de procesos</v>
      </c>
      <c r="DA84" s="152" t="str">
        <f t="shared" si="44"/>
        <v>Posibilidad de afectación reputacional por inconformidad de los usuarios del sistema, debido a errores (fallas o deficiencias) en el análisis y direccionamiento a las peticiones ciudadanas</v>
      </c>
      <c r="DB84" s="152"/>
      <c r="DC84" s="152"/>
      <c r="DD84" s="152"/>
      <c r="DE84" s="152"/>
      <c r="DF84" s="152"/>
      <c r="DG84" s="152"/>
      <c r="DH84" s="102" t="str">
        <f t="shared" si="45"/>
        <v>Moderado</v>
      </c>
      <c r="DI84" s="102" t="str">
        <f t="shared" si="46"/>
        <v>Bajo</v>
      </c>
      <c r="DK84" s="98" t="e">
        <f>SUM(LEN(#REF!)-LEN(SUBSTITUTE(#REF!,"- Preventivo","")))/LEN("- Preventivo")</f>
        <v>#REF!</v>
      </c>
      <c r="DL84" s="98" t="e">
        <f t="shared" si="47"/>
        <v>#REF!</v>
      </c>
      <c r="DM84" s="98" t="e">
        <f>SUM(LEN(#REF!)-LEN(SUBSTITUTE(#REF!,"- Detectivo","")))/LEN("- Detectivo")</f>
        <v>#REF!</v>
      </c>
      <c r="DN84" s="98" t="e">
        <f t="shared" si="48"/>
        <v>#REF!</v>
      </c>
      <c r="DO84" s="98" t="e">
        <f>SUM(LEN(#REF!)-LEN(SUBSTITUTE(#REF!,"- Correctivo","")))/LEN("- Correctivo")</f>
        <v>#REF!</v>
      </c>
      <c r="DP84" s="98" t="e">
        <f t="shared" si="49"/>
        <v>#REF!</v>
      </c>
      <c r="DQ84" s="98" t="e">
        <f t="shared" si="57"/>
        <v>#REF!</v>
      </c>
      <c r="DR84" s="98" t="e">
        <f t="shared" si="50"/>
        <v>#REF!</v>
      </c>
      <c r="DS84" s="98" t="e">
        <f>SUM(LEN(#REF!)-LEN(SUBSTITUTE(#REF!,"- Documentado","")))/LEN("- Documentado")</f>
        <v>#REF!</v>
      </c>
      <c r="DT84" s="98" t="e">
        <f>SUM(LEN(#REF!)-LEN(SUBSTITUTE(#REF!,"- Documentado","")))/LEN("- Documentado")</f>
        <v>#REF!</v>
      </c>
      <c r="DU84" s="98" t="e">
        <f t="shared" si="51"/>
        <v>#REF!</v>
      </c>
      <c r="DV84" s="98" t="e">
        <f>SUM(LEN(#REF!)-LEN(SUBSTITUTE(#REF!,"- Continua","")))/LEN("- Continua")</f>
        <v>#REF!</v>
      </c>
      <c r="DW84" s="98" t="e">
        <f>SUM(LEN(#REF!)-LEN(SUBSTITUTE(#REF!,"- Continua","")))/LEN("- Continua")</f>
        <v>#REF!</v>
      </c>
      <c r="DX84" s="98" t="e">
        <f t="shared" si="52"/>
        <v>#REF!</v>
      </c>
      <c r="DY84" s="98" t="e">
        <f>SUM(LEN(#REF!)-LEN(SUBSTITUTE(#REF!,"- Con registro","")))/LEN("- Con registro")</f>
        <v>#REF!</v>
      </c>
      <c r="DZ84" s="98" t="e">
        <f>SUM(LEN(#REF!)-LEN(SUBSTITUTE(#REF!,"- Con registro","")))/LEN("- Con registro")</f>
        <v>#REF!</v>
      </c>
      <c r="EA84" s="98" t="e">
        <f t="shared" si="53"/>
        <v>#REF!</v>
      </c>
      <c r="EB84" s="101" t="e">
        <f t="shared" si="58"/>
        <v>#REF!</v>
      </c>
      <c r="EC84" s="101" t="e">
        <f t="shared" si="59"/>
        <v>#REF!</v>
      </c>
      <c r="ED84" s="129" t="e">
        <f t="shared" si="60"/>
        <v>#REF!</v>
      </c>
      <c r="EE84" s="149" t="e">
        <f t="shared" si="61"/>
        <v>#REF!</v>
      </c>
      <c r="EF84" s="149"/>
      <c r="EG84" s="149"/>
      <c r="EH84" s="149"/>
      <c r="EI84" s="149"/>
      <c r="EJ84" s="149"/>
      <c r="EK84" s="149"/>
      <c r="EL84" s="149"/>
      <c r="EM84" s="149"/>
      <c r="EN84" s="149"/>
      <c r="EP84" s="115">
        <f t="shared" si="62"/>
        <v>45253</v>
      </c>
      <c r="EQ84" s="116" t="str">
        <f t="shared" si="63"/>
        <v>13 de mayo de 2024</v>
      </c>
      <c r="ER84" s="98" t="str">
        <f t="shared" si="64"/>
        <v>Riesgos</v>
      </c>
      <c r="ES84" s="98" t="str">
        <f t="shared" si="54"/>
        <v>ID_286: Posibilidad de afectación reputacional por inconformidad de los usuarios del sistema, debido a errores (fallas o deficiencias) en el análisis y direccionamiento a las peticiones ciudadanas</v>
      </c>
      <c r="ET84" s="98" t="str">
        <f t="shared" si="55"/>
        <v>Ajuste en 
Análisis antes de controles
Establecimiento de controles
 en el Mapa de riesgos de Gobierno Abierto y Relacionamiento con la Ciudadanía</v>
      </c>
      <c r="EU84" s="98" t="str">
        <f t="shared" si="56"/>
        <v>Solicitud de cambio realizada y aprobada por la Dirección Distrital de Calidad del Servicio a través del Aplicativo DARUMA</v>
      </c>
    </row>
    <row r="85" spans="1:151" ht="399.95" customHeight="1" x14ac:dyDescent="0.2">
      <c r="A85" s="120" t="s">
        <v>1216</v>
      </c>
      <c r="B85" s="105" t="s">
        <v>1217</v>
      </c>
      <c r="C85" s="105" t="s">
        <v>1218</v>
      </c>
      <c r="D85" s="120" t="s">
        <v>1658</v>
      </c>
      <c r="E85" s="121" t="s">
        <v>39</v>
      </c>
      <c r="F85" s="105" t="s">
        <v>1319</v>
      </c>
      <c r="G85" s="138">
        <v>211</v>
      </c>
      <c r="H85" s="121" t="s">
        <v>1567</v>
      </c>
      <c r="I85" s="104" t="s">
        <v>1320</v>
      </c>
      <c r="J85" s="120" t="s">
        <v>64</v>
      </c>
      <c r="K85" s="121" t="s">
        <v>516</v>
      </c>
      <c r="L85" s="105" t="s">
        <v>1253</v>
      </c>
      <c r="M85" s="111" t="s">
        <v>1321</v>
      </c>
      <c r="N85" s="105" t="s">
        <v>1279</v>
      </c>
      <c r="O85" s="105" t="s">
        <v>1322</v>
      </c>
      <c r="P85" s="105" t="s">
        <v>1225</v>
      </c>
      <c r="Q85" s="105" t="s">
        <v>1257</v>
      </c>
      <c r="R85" s="105" t="s">
        <v>1323</v>
      </c>
      <c r="S85" s="105" t="s">
        <v>373</v>
      </c>
      <c r="T85" s="105" t="s">
        <v>374</v>
      </c>
      <c r="U85" s="122" t="s">
        <v>144</v>
      </c>
      <c r="V85" s="123">
        <v>0.2</v>
      </c>
      <c r="W85" s="122" t="s">
        <v>79</v>
      </c>
      <c r="X85" s="123">
        <v>0.8</v>
      </c>
      <c r="Y85" s="66" t="s">
        <v>409</v>
      </c>
      <c r="Z85" s="105" t="s">
        <v>1324</v>
      </c>
      <c r="AA85" s="122" t="s">
        <v>144</v>
      </c>
      <c r="AB85" s="127">
        <v>5.8799999999999991E-2</v>
      </c>
      <c r="AC85" s="122" t="s">
        <v>79</v>
      </c>
      <c r="AD85" s="127">
        <v>0.8</v>
      </c>
      <c r="AE85" s="66" t="s">
        <v>409</v>
      </c>
      <c r="AF85" s="105" t="s">
        <v>1325</v>
      </c>
      <c r="AG85" s="120" t="s">
        <v>412</v>
      </c>
      <c r="AH85" s="124" t="s">
        <v>1326</v>
      </c>
      <c r="AI85" s="124" t="s">
        <v>1327</v>
      </c>
      <c r="AJ85" s="131" t="s">
        <v>1570</v>
      </c>
      <c r="AK85" s="131" t="s">
        <v>1571</v>
      </c>
      <c r="AL85" s="124" t="s">
        <v>1209</v>
      </c>
      <c r="AM85" s="124" t="s">
        <v>527</v>
      </c>
      <c r="AN85" s="105" t="s">
        <v>1328</v>
      </c>
      <c r="AO85" s="105" t="s">
        <v>1329</v>
      </c>
      <c r="AP85" s="105" t="s">
        <v>1330</v>
      </c>
      <c r="AQ85" s="106">
        <v>45253</v>
      </c>
      <c r="AR85" s="107" t="s">
        <v>859</v>
      </c>
      <c r="AS85" s="108" t="s">
        <v>1331</v>
      </c>
      <c r="AT85" s="109"/>
      <c r="AU85" s="110"/>
      <c r="AV85" s="111"/>
      <c r="AW85" s="109"/>
      <c r="AX85" s="107"/>
      <c r="AY85" s="108"/>
      <c r="AZ85" s="109"/>
      <c r="BA85" s="110"/>
      <c r="BB85" s="111"/>
      <c r="BC85" s="109"/>
      <c r="BD85" s="107"/>
      <c r="BE85" s="108"/>
      <c r="BF85" s="109"/>
      <c r="BG85" s="110"/>
      <c r="BH85" s="111"/>
      <c r="BI85" s="109"/>
      <c r="BJ85" s="107"/>
      <c r="BK85" s="108"/>
      <c r="BL85" s="109"/>
      <c r="BM85" s="110"/>
      <c r="BN85" s="111"/>
      <c r="BO85" s="109"/>
      <c r="BP85" s="107"/>
      <c r="BQ85" s="108"/>
      <c r="BR85" s="109"/>
      <c r="BS85" s="110"/>
      <c r="BT85" s="111"/>
      <c r="BU85" s="109"/>
      <c r="BV85" s="107"/>
      <c r="BW85" s="108"/>
      <c r="BX85" s="109"/>
      <c r="BY85" s="110"/>
      <c r="BZ85" s="112"/>
      <c r="CA85" s="2">
        <f t="shared" si="42"/>
        <v>33</v>
      </c>
      <c r="CB85" s="51" t="s">
        <v>1233</v>
      </c>
      <c r="CC85" s="51" t="s">
        <v>1234</v>
      </c>
      <c r="CD85" s="51" t="s">
        <v>1235</v>
      </c>
      <c r="CE85" s="51" t="s">
        <v>392</v>
      </c>
      <c r="CF85" s="51" t="s">
        <v>389</v>
      </c>
      <c r="CG85" s="51" t="s">
        <v>389</v>
      </c>
      <c r="CH85" s="51" t="s">
        <v>390</v>
      </c>
      <c r="CI85" s="51" t="s">
        <v>389</v>
      </c>
      <c r="CJ85" s="51" t="s">
        <v>392</v>
      </c>
      <c r="CK85" s="51"/>
      <c r="CL85" s="51" t="s">
        <v>392</v>
      </c>
      <c r="CM85" s="51" t="s">
        <v>417</v>
      </c>
      <c r="CN85" s="51" t="s">
        <v>392</v>
      </c>
      <c r="CO85" s="51" t="s">
        <v>392</v>
      </c>
      <c r="CP85" s="51" t="s">
        <v>392</v>
      </c>
      <c r="CQ85" s="51" t="s">
        <v>392</v>
      </c>
      <c r="CR85" s="51" t="s">
        <v>1332</v>
      </c>
      <c r="CS85" s="51" t="s">
        <v>392</v>
      </c>
      <c r="CT85" s="51" t="s">
        <v>392</v>
      </c>
      <c r="CU85" s="51" t="s">
        <v>392</v>
      </c>
      <c r="CV85" s="51" t="s">
        <v>392</v>
      </c>
      <c r="CW85" s="51" t="s">
        <v>392</v>
      </c>
      <c r="CX85" s="51" t="s">
        <v>392</v>
      </c>
      <c r="CZ85" s="102" t="str">
        <f t="shared" si="43"/>
        <v>Corrupción</v>
      </c>
      <c r="DA85" s="152" t="str">
        <f t="shared" si="44"/>
        <v>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v>
      </c>
      <c r="DB85" s="152"/>
      <c r="DC85" s="152"/>
      <c r="DD85" s="152"/>
      <c r="DE85" s="152"/>
      <c r="DF85" s="152"/>
      <c r="DG85" s="152"/>
      <c r="DH85" s="102" t="str">
        <f t="shared" si="45"/>
        <v>Alto</v>
      </c>
      <c r="DI85" s="102" t="str">
        <f t="shared" si="46"/>
        <v>Alto</v>
      </c>
      <c r="DK85" s="98" t="e">
        <f>SUM(LEN(#REF!)-LEN(SUBSTITUTE(#REF!,"- Preventivo","")))/LEN("- Preventivo")</f>
        <v>#REF!</v>
      </c>
      <c r="DL85" s="98" t="e">
        <f t="shared" si="47"/>
        <v>#REF!</v>
      </c>
      <c r="DM85" s="98" t="e">
        <f>SUM(LEN(#REF!)-LEN(SUBSTITUTE(#REF!,"- Detectivo","")))/LEN("- Detectivo")</f>
        <v>#REF!</v>
      </c>
      <c r="DN85" s="98" t="e">
        <f t="shared" si="48"/>
        <v>#REF!</v>
      </c>
      <c r="DO85" s="98" t="e">
        <f>SUM(LEN(#REF!)-LEN(SUBSTITUTE(#REF!,"- Correctivo","")))/LEN("- Correctivo")</f>
        <v>#REF!</v>
      </c>
      <c r="DP85" s="98" t="e">
        <f t="shared" si="49"/>
        <v>#REF!</v>
      </c>
      <c r="DQ85" s="98" t="e">
        <f t="shared" si="57"/>
        <v>#REF!</v>
      </c>
      <c r="DR85" s="98" t="e">
        <f t="shared" si="50"/>
        <v>#REF!</v>
      </c>
      <c r="DS85" s="98" t="e">
        <f>SUM(LEN(#REF!)-LEN(SUBSTITUTE(#REF!,"- Documentado","")))/LEN("- Documentado")</f>
        <v>#REF!</v>
      </c>
      <c r="DT85" s="98" t="e">
        <f>SUM(LEN(#REF!)-LEN(SUBSTITUTE(#REF!,"- Documentado","")))/LEN("- Documentado")</f>
        <v>#REF!</v>
      </c>
      <c r="DU85" s="98" t="e">
        <f t="shared" si="51"/>
        <v>#REF!</v>
      </c>
      <c r="DV85" s="98" t="e">
        <f>SUM(LEN(#REF!)-LEN(SUBSTITUTE(#REF!,"- Continua","")))/LEN("- Continua")</f>
        <v>#REF!</v>
      </c>
      <c r="DW85" s="98" t="e">
        <f>SUM(LEN(#REF!)-LEN(SUBSTITUTE(#REF!,"- Continua","")))/LEN("- Continua")</f>
        <v>#REF!</v>
      </c>
      <c r="DX85" s="98" t="e">
        <f t="shared" si="52"/>
        <v>#REF!</v>
      </c>
      <c r="DY85" s="98" t="e">
        <f>SUM(LEN(#REF!)-LEN(SUBSTITUTE(#REF!,"- Con registro","")))/LEN("- Con registro")</f>
        <v>#REF!</v>
      </c>
      <c r="DZ85" s="98" t="e">
        <f>SUM(LEN(#REF!)-LEN(SUBSTITUTE(#REF!,"- Con registro","")))/LEN("- Con registro")</f>
        <v>#REF!</v>
      </c>
      <c r="EA85" s="98" t="e">
        <f t="shared" si="53"/>
        <v>#REF!</v>
      </c>
      <c r="EB85" s="101" t="e">
        <f t="shared" si="58"/>
        <v>#REF!</v>
      </c>
      <c r="EC85" s="101" t="e">
        <f t="shared" si="59"/>
        <v>#REF!</v>
      </c>
      <c r="ED85" s="129" t="e">
        <f t="shared" si="60"/>
        <v>#REF!</v>
      </c>
      <c r="EE85" s="149" t="e">
        <f t="shared" si="61"/>
        <v>#REF!</v>
      </c>
      <c r="EF85" s="149"/>
      <c r="EG85" s="149"/>
      <c r="EH85" s="149"/>
      <c r="EI85" s="149"/>
      <c r="EJ85" s="149"/>
      <c r="EK85" s="149"/>
      <c r="EL85" s="149"/>
      <c r="EM85" s="149"/>
      <c r="EN85" s="149"/>
      <c r="EP85" s="115">
        <f t="shared" si="62"/>
        <v>45253</v>
      </c>
      <c r="EQ85" s="116" t="str">
        <f t="shared" si="63"/>
        <v>13 de mayo de 2024</v>
      </c>
      <c r="ER85" s="98" t="str">
        <f t="shared" si="64"/>
        <v>Riesgos</v>
      </c>
      <c r="ES85" s="98" t="str">
        <f t="shared" si="54"/>
        <v>ID_211: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v>
      </c>
      <c r="ET85" s="98" t="str">
        <f t="shared" si="55"/>
        <v>Ajuste en Identificación del riesgo
Análisis antes de controles
Tratamiento del riesgo en el Mapa de riesgos de Gobierno Abierto y Relacionamiento con la Ciudadanía</v>
      </c>
      <c r="EU85" s="98" t="str">
        <f t="shared" si="56"/>
        <v>Solicitud de cambio realizada y aprobada por la Dirección del Sistema Distrital de Servicio a la Ciudadanía a través del Aplicativo DARUMA</v>
      </c>
    </row>
    <row r="86" spans="1:151" ht="399.95" customHeight="1" x14ac:dyDescent="0.2">
      <c r="A86" s="120" t="s">
        <v>1216</v>
      </c>
      <c r="B86" s="105" t="s">
        <v>1217</v>
      </c>
      <c r="C86" s="105" t="s">
        <v>1218</v>
      </c>
      <c r="D86" s="120" t="s">
        <v>1658</v>
      </c>
      <c r="E86" s="121" t="s">
        <v>39</v>
      </c>
      <c r="F86" s="105" t="s">
        <v>1333</v>
      </c>
      <c r="G86" s="121">
        <v>212</v>
      </c>
      <c r="H86" s="121" t="s">
        <v>1569</v>
      </c>
      <c r="I86" s="104" t="s">
        <v>1334</v>
      </c>
      <c r="J86" s="120" t="s">
        <v>64</v>
      </c>
      <c r="K86" s="121" t="s">
        <v>664</v>
      </c>
      <c r="L86" s="105" t="s">
        <v>1290</v>
      </c>
      <c r="M86" s="111" t="s">
        <v>1291</v>
      </c>
      <c r="N86" s="105" t="s">
        <v>1279</v>
      </c>
      <c r="O86" s="105" t="s">
        <v>1335</v>
      </c>
      <c r="P86" s="105" t="s">
        <v>1225</v>
      </c>
      <c r="Q86" s="105" t="s">
        <v>371</v>
      </c>
      <c r="R86" s="105" t="s">
        <v>489</v>
      </c>
      <c r="S86" s="105" t="s">
        <v>373</v>
      </c>
      <c r="T86" s="105" t="s">
        <v>374</v>
      </c>
      <c r="U86" s="122" t="s">
        <v>144</v>
      </c>
      <c r="V86" s="123">
        <v>0.2</v>
      </c>
      <c r="W86" s="122" t="s">
        <v>103</v>
      </c>
      <c r="X86" s="123">
        <v>0.6</v>
      </c>
      <c r="Y86" s="66" t="s">
        <v>86</v>
      </c>
      <c r="Z86" s="105" t="s">
        <v>1336</v>
      </c>
      <c r="AA86" s="122" t="s">
        <v>144</v>
      </c>
      <c r="AB86" s="127">
        <v>8.3999999999999991E-2</v>
      </c>
      <c r="AC86" s="122" t="s">
        <v>103</v>
      </c>
      <c r="AD86" s="127">
        <v>0.6</v>
      </c>
      <c r="AE86" s="66" t="s">
        <v>86</v>
      </c>
      <c r="AF86" s="105" t="s">
        <v>1337</v>
      </c>
      <c r="AG86" s="120" t="s">
        <v>412</v>
      </c>
      <c r="AH86" s="124" t="s">
        <v>1338</v>
      </c>
      <c r="AI86" s="124" t="s">
        <v>1339</v>
      </c>
      <c r="AJ86" s="131" t="s">
        <v>1572</v>
      </c>
      <c r="AK86" s="131" t="s">
        <v>1573</v>
      </c>
      <c r="AL86" s="124" t="s">
        <v>1209</v>
      </c>
      <c r="AM86" s="124" t="s">
        <v>824</v>
      </c>
      <c r="AN86" s="105" t="s">
        <v>1340</v>
      </c>
      <c r="AO86" s="105" t="s">
        <v>1341</v>
      </c>
      <c r="AP86" s="105" t="s">
        <v>1342</v>
      </c>
      <c r="AQ86" s="106">
        <v>45253</v>
      </c>
      <c r="AR86" s="107" t="s">
        <v>828</v>
      </c>
      <c r="AS86" s="108" t="s">
        <v>1343</v>
      </c>
      <c r="AT86" s="109"/>
      <c r="AU86" s="110"/>
      <c r="AV86" s="111"/>
      <c r="AW86" s="109"/>
      <c r="AX86" s="107"/>
      <c r="AY86" s="108"/>
      <c r="AZ86" s="109"/>
      <c r="BA86" s="110"/>
      <c r="BB86" s="111"/>
      <c r="BC86" s="109"/>
      <c r="BD86" s="107"/>
      <c r="BE86" s="108"/>
      <c r="BF86" s="109"/>
      <c r="BG86" s="110"/>
      <c r="BH86" s="111"/>
      <c r="BI86" s="109"/>
      <c r="BJ86" s="107"/>
      <c r="BK86" s="108"/>
      <c r="BL86" s="109"/>
      <c r="BM86" s="110"/>
      <c r="BN86" s="111"/>
      <c r="BO86" s="109"/>
      <c r="BP86" s="107"/>
      <c r="BQ86" s="108"/>
      <c r="BR86" s="109"/>
      <c r="BS86" s="107"/>
      <c r="BT86" s="108"/>
      <c r="BU86" s="109"/>
      <c r="BV86" s="107"/>
      <c r="BW86" s="108"/>
      <c r="BX86" s="109"/>
      <c r="BY86" s="110"/>
      <c r="BZ86" s="112"/>
      <c r="CA86" s="2">
        <f t="shared" si="42"/>
        <v>33</v>
      </c>
      <c r="CB86" s="51" t="s">
        <v>1233</v>
      </c>
      <c r="CC86" s="51" t="s">
        <v>1234</v>
      </c>
      <c r="CD86" s="51" t="s">
        <v>1235</v>
      </c>
      <c r="CE86" s="51" t="s">
        <v>392</v>
      </c>
      <c r="CF86" s="51" t="s">
        <v>389</v>
      </c>
      <c r="CG86" s="51" t="s">
        <v>389</v>
      </c>
      <c r="CH86" s="51" t="s">
        <v>390</v>
      </c>
      <c r="CI86" s="51" t="s">
        <v>389</v>
      </c>
      <c r="CJ86" s="51" t="s">
        <v>392</v>
      </c>
      <c r="CK86" s="51"/>
      <c r="CL86" s="51" t="s">
        <v>392</v>
      </c>
      <c r="CM86" s="51" t="s">
        <v>417</v>
      </c>
      <c r="CN86" s="51" t="s">
        <v>392</v>
      </c>
      <c r="CO86" s="51" t="s">
        <v>392</v>
      </c>
      <c r="CP86" s="51" t="s">
        <v>392</v>
      </c>
      <c r="CQ86" s="51" t="s">
        <v>392</v>
      </c>
      <c r="CR86" s="51" t="s">
        <v>1344</v>
      </c>
      <c r="CS86" s="51" t="s">
        <v>392</v>
      </c>
      <c r="CT86" s="51" t="s">
        <v>392</v>
      </c>
      <c r="CU86" s="51" t="s">
        <v>392</v>
      </c>
      <c r="CV86" s="51" t="s">
        <v>392</v>
      </c>
      <c r="CW86" s="51" t="s">
        <v>392</v>
      </c>
      <c r="CX86" s="51" t="s">
        <v>392</v>
      </c>
      <c r="CZ86" s="102" t="str">
        <f t="shared" si="43"/>
        <v>Corrupción</v>
      </c>
      <c r="DA86" s="152" t="str">
        <f t="shared" si="44"/>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v>
      </c>
      <c r="DB86" s="152"/>
      <c r="DC86" s="152"/>
      <c r="DD86" s="152"/>
      <c r="DE86" s="152"/>
      <c r="DF86" s="152"/>
      <c r="DG86" s="152"/>
      <c r="DH86" s="102" t="str">
        <f t="shared" si="45"/>
        <v>Moderado</v>
      </c>
      <c r="DI86" s="102" t="str">
        <f t="shared" si="46"/>
        <v>Moderado</v>
      </c>
      <c r="DK86" s="98" t="e">
        <f>SUM(LEN(#REF!)-LEN(SUBSTITUTE(#REF!,"- Preventivo","")))/LEN("- Preventivo")</f>
        <v>#REF!</v>
      </c>
      <c r="DL86" s="98" t="e">
        <f t="shared" si="47"/>
        <v>#REF!</v>
      </c>
      <c r="DM86" s="98" t="e">
        <f>SUM(LEN(#REF!)-LEN(SUBSTITUTE(#REF!,"- Detectivo","")))/LEN("- Detectivo")</f>
        <v>#REF!</v>
      </c>
      <c r="DN86" s="98" t="e">
        <f t="shared" si="48"/>
        <v>#REF!</v>
      </c>
      <c r="DO86" s="98" t="e">
        <f>SUM(LEN(#REF!)-LEN(SUBSTITUTE(#REF!,"- Correctivo","")))/LEN("- Correctivo")</f>
        <v>#REF!</v>
      </c>
      <c r="DP86" s="98" t="e">
        <f t="shared" si="49"/>
        <v>#REF!</v>
      </c>
      <c r="DQ86" s="98" t="e">
        <f t="shared" si="57"/>
        <v>#REF!</v>
      </c>
      <c r="DR86" s="98" t="e">
        <f t="shared" si="50"/>
        <v>#REF!</v>
      </c>
      <c r="DS86" s="98" t="e">
        <f>SUM(LEN(#REF!)-LEN(SUBSTITUTE(#REF!,"- Documentado","")))/LEN("- Documentado")</f>
        <v>#REF!</v>
      </c>
      <c r="DT86" s="98" t="e">
        <f>SUM(LEN(#REF!)-LEN(SUBSTITUTE(#REF!,"- Documentado","")))/LEN("- Documentado")</f>
        <v>#REF!</v>
      </c>
      <c r="DU86" s="98" t="e">
        <f t="shared" si="51"/>
        <v>#REF!</v>
      </c>
      <c r="DV86" s="98" t="e">
        <f>SUM(LEN(#REF!)-LEN(SUBSTITUTE(#REF!,"- Continua","")))/LEN("- Continua")</f>
        <v>#REF!</v>
      </c>
      <c r="DW86" s="98" t="e">
        <f>SUM(LEN(#REF!)-LEN(SUBSTITUTE(#REF!,"- Continua","")))/LEN("- Continua")</f>
        <v>#REF!</v>
      </c>
      <c r="DX86" s="98" t="e">
        <f t="shared" si="52"/>
        <v>#REF!</v>
      </c>
      <c r="DY86" s="98" t="e">
        <f>SUM(LEN(#REF!)-LEN(SUBSTITUTE(#REF!,"- Con registro","")))/LEN("- Con registro")</f>
        <v>#REF!</v>
      </c>
      <c r="DZ86" s="98" t="e">
        <f>SUM(LEN(#REF!)-LEN(SUBSTITUTE(#REF!,"- Con registro","")))/LEN("- Con registro")</f>
        <v>#REF!</v>
      </c>
      <c r="EA86" s="98" t="e">
        <f t="shared" si="53"/>
        <v>#REF!</v>
      </c>
      <c r="EB86" s="101" t="e">
        <f t="shared" si="58"/>
        <v>#REF!</v>
      </c>
      <c r="EC86" s="101" t="e">
        <f t="shared" si="59"/>
        <v>#REF!</v>
      </c>
      <c r="ED86" s="129" t="e">
        <f t="shared" si="60"/>
        <v>#REF!</v>
      </c>
      <c r="EE86" s="149" t="e">
        <f t="shared" si="61"/>
        <v>#REF!</v>
      </c>
      <c r="EF86" s="149"/>
      <c r="EG86" s="149"/>
      <c r="EH86" s="149"/>
      <c r="EI86" s="149"/>
      <c r="EJ86" s="149"/>
      <c r="EK86" s="149"/>
      <c r="EL86" s="149"/>
      <c r="EM86" s="149"/>
      <c r="EN86" s="149"/>
      <c r="EP86" s="115">
        <f t="shared" si="62"/>
        <v>45253</v>
      </c>
      <c r="EQ86" s="116" t="str">
        <f t="shared" si="63"/>
        <v>13 de mayo de 2024</v>
      </c>
      <c r="ER86" s="98" t="str">
        <f t="shared" si="64"/>
        <v>Riesgos</v>
      </c>
      <c r="ES86" s="98" t="str">
        <f t="shared" si="54"/>
        <v>ID_212: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v>
      </c>
      <c r="ET86" s="98" t="str">
        <f t="shared" si="55"/>
        <v>Ajuste en 
Tratamiento del riesgo en el Mapa de riesgos de Gobierno Abierto y Relacionamiento con la Ciudadanía</v>
      </c>
      <c r="EU86" s="98" t="str">
        <f t="shared" si="56"/>
        <v>Solicitud de cambio realizada y aprobada por la Dirección Distrital de Calidad del Servicio  a través del Aplicativo DARUMA</v>
      </c>
    </row>
    <row r="87" spans="1:151" ht="399.95" customHeight="1" x14ac:dyDescent="0.2">
      <c r="A87" s="120" t="s">
        <v>1216</v>
      </c>
      <c r="B87" s="105" t="s">
        <v>1217</v>
      </c>
      <c r="C87" s="105" t="s">
        <v>1218</v>
      </c>
      <c r="D87" s="120" t="s">
        <v>1658</v>
      </c>
      <c r="E87" s="121" t="s">
        <v>39</v>
      </c>
      <c r="F87" s="105" t="s">
        <v>1319</v>
      </c>
      <c r="G87" s="121">
        <v>287</v>
      </c>
      <c r="H87" s="121" t="s">
        <v>1683</v>
      </c>
      <c r="I87" s="104" t="s">
        <v>1345</v>
      </c>
      <c r="J87" s="120" t="s">
        <v>36</v>
      </c>
      <c r="K87" s="121" t="s">
        <v>365</v>
      </c>
      <c r="L87" s="105" t="s">
        <v>1253</v>
      </c>
      <c r="M87" s="111" t="s">
        <v>1346</v>
      </c>
      <c r="N87" s="105" t="s">
        <v>1347</v>
      </c>
      <c r="O87" s="105" t="s">
        <v>1348</v>
      </c>
      <c r="P87" s="105" t="s">
        <v>1225</v>
      </c>
      <c r="Q87" s="105" t="s">
        <v>371</v>
      </c>
      <c r="R87" s="105" t="s">
        <v>756</v>
      </c>
      <c r="S87" s="105" t="s">
        <v>373</v>
      </c>
      <c r="T87" s="105" t="s">
        <v>374</v>
      </c>
      <c r="U87" s="122" t="s">
        <v>123</v>
      </c>
      <c r="V87" s="123">
        <v>0.4</v>
      </c>
      <c r="W87" s="122" t="s">
        <v>124</v>
      </c>
      <c r="X87" s="123">
        <v>0.4</v>
      </c>
      <c r="Y87" s="66" t="s">
        <v>86</v>
      </c>
      <c r="Z87" s="105" t="s">
        <v>1349</v>
      </c>
      <c r="AA87" s="122" t="s">
        <v>144</v>
      </c>
      <c r="AB87" s="127">
        <v>0.16799999999999998</v>
      </c>
      <c r="AC87" s="122" t="s">
        <v>124</v>
      </c>
      <c r="AD87" s="127">
        <v>0.30000000000000004</v>
      </c>
      <c r="AE87" s="66" t="s">
        <v>376</v>
      </c>
      <c r="AF87" s="105" t="s">
        <v>867</v>
      </c>
      <c r="AG87" s="120" t="s">
        <v>378</v>
      </c>
      <c r="AH87" s="105" t="s">
        <v>379</v>
      </c>
      <c r="AI87" s="105" t="s">
        <v>379</v>
      </c>
      <c r="AJ87" s="105" t="s">
        <v>363</v>
      </c>
      <c r="AK87" s="105" t="s">
        <v>363</v>
      </c>
      <c r="AL87" s="105" t="s">
        <v>379</v>
      </c>
      <c r="AM87" s="105" t="s">
        <v>379</v>
      </c>
      <c r="AN87" s="105" t="s">
        <v>1350</v>
      </c>
      <c r="AO87" s="105" t="s">
        <v>1351</v>
      </c>
      <c r="AP87" s="105" t="s">
        <v>1352</v>
      </c>
      <c r="AQ87" s="106">
        <v>45253</v>
      </c>
      <c r="AR87" s="107" t="s">
        <v>494</v>
      </c>
      <c r="AS87" s="108" t="s">
        <v>1353</v>
      </c>
      <c r="AT87" s="109"/>
      <c r="AU87" s="110"/>
      <c r="AV87" s="111"/>
      <c r="AW87" s="109"/>
      <c r="AX87" s="107"/>
      <c r="AY87" s="108"/>
      <c r="AZ87" s="109"/>
      <c r="BA87" s="110"/>
      <c r="BB87" s="111"/>
      <c r="BC87" s="109"/>
      <c r="BD87" s="107"/>
      <c r="BE87" s="108"/>
      <c r="BF87" s="109"/>
      <c r="BG87" s="110"/>
      <c r="BH87" s="111"/>
      <c r="BI87" s="109"/>
      <c r="BJ87" s="107"/>
      <c r="BK87" s="108"/>
      <c r="BL87" s="109"/>
      <c r="BM87" s="110"/>
      <c r="BN87" s="111"/>
      <c r="BO87" s="109"/>
      <c r="BP87" s="107"/>
      <c r="BQ87" s="108"/>
      <c r="BR87" s="109"/>
      <c r="BS87" s="110"/>
      <c r="BT87" s="111"/>
      <c r="BU87" s="109"/>
      <c r="BV87" s="107"/>
      <c r="BW87" s="108"/>
      <c r="BX87" s="109"/>
      <c r="BY87" s="110"/>
      <c r="BZ87" s="112"/>
      <c r="CA87" s="2">
        <f t="shared" si="42"/>
        <v>33</v>
      </c>
      <c r="CB87" s="51" t="s">
        <v>1233</v>
      </c>
      <c r="CC87" s="51" t="s">
        <v>1234</v>
      </c>
      <c r="CD87" s="51" t="s">
        <v>1235</v>
      </c>
      <c r="CE87" s="51" t="s">
        <v>388</v>
      </c>
      <c r="CF87" s="51" t="s">
        <v>389</v>
      </c>
      <c r="CG87" s="51" t="s">
        <v>389</v>
      </c>
      <c r="CH87" s="51" t="s">
        <v>390</v>
      </c>
      <c r="CI87" s="51" t="s">
        <v>389</v>
      </c>
      <c r="CJ87" s="51" t="s">
        <v>392</v>
      </c>
      <c r="CK87" s="51"/>
      <c r="CL87" s="51" t="s">
        <v>392</v>
      </c>
      <c r="CM87" s="51" t="s">
        <v>392</v>
      </c>
      <c r="CN87" s="51" t="s">
        <v>392</v>
      </c>
      <c r="CO87" s="51" t="s">
        <v>392</v>
      </c>
      <c r="CP87" s="51" t="s">
        <v>392</v>
      </c>
      <c r="CQ87" s="51" t="s">
        <v>392</v>
      </c>
      <c r="CR87" s="51" t="s">
        <v>1354</v>
      </c>
      <c r="CS87" s="51" t="s">
        <v>392</v>
      </c>
      <c r="CT87" s="51" t="s">
        <v>392</v>
      </c>
      <c r="CU87" s="51" t="s">
        <v>392</v>
      </c>
      <c r="CV87" s="51" t="s">
        <v>392</v>
      </c>
      <c r="CW87" s="51" t="s">
        <v>392</v>
      </c>
      <c r="CX87" s="51" t="s">
        <v>392</v>
      </c>
      <c r="CZ87" s="102" t="str">
        <f t="shared" si="43"/>
        <v>Gestión de procesos</v>
      </c>
      <c r="DA87" s="152" t="str">
        <f t="shared" si="44"/>
        <v>Posibilidad de afectación económica (o presupuestal) por información inconsistente en los cobros a las entidades, debido a errores (fallas o deficiencias) en la elaboración de facturas por el uso de los espacios de los CADE y SuperCADE</v>
      </c>
      <c r="DB87" s="152"/>
      <c r="DC87" s="152"/>
      <c r="DD87" s="152"/>
      <c r="DE87" s="152"/>
      <c r="DF87" s="152"/>
      <c r="DG87" s="152"/>
      <c r="DH87" s="102" t="str">
        <f t="shared" si="45"/>
        <v>Moderado</v>
      </c>
      <c r="DI87" s="102" t="str">
        <f t="shared" si="46"/>
        <v>Bajo</v>
      </c>
      <c r="DK87" s="98" t="e">
        <f>SUM(LEN(#REF!)-LEN(SUBSTITUTE(#REF!,"- Preventivo","")))/LEN("- Preventivo")</f>
        <v>#REF!</v>
      </c>
      <c r="DL87" s="98" t="e">
        <f t="shared" si="47"/>
        <v>#REF!</v>
      </c>
      <c r="DM87" s="98" t="e">
        <f>SUM(LEN(#REF!)-LEN(SUBSTITUTE(#REF!,"- Detectivo","")))/LEN("- Detectivo")</f>
        <v>#REF!</v>
      </c>
      <c r="DN87" s="98" t="e">
        <f t="shared" si="48"/>
        <v>#REF!</v>
      </c>
      <c r="DO87" s="98" t="e">
        <f>SUM(LEN(#REF!)-LEN(SUBSTITUTE(#REF!,"- Correctivo","")))/LEN("- Correctivo")</f>
        <v>#REF!</v>
      </c>
      <c r="DP87" s="98" t="e">
        <f t="shared" si="49"/>
        <v>#REF!</v>
      </c>
      <c r="DQ87" s="98" t="e">
        <f t="shared" si="57"/>
        <v>#REF!</v>
      </c>
      <c r="DR87" s="98" t="e">
        <f t="shared" si="50"/>
        <v>#REF!</v>
      </c>
      <c r="DS87" s="98" t="e">
        <f>SUM(LEN(#REF!)-LEN(SUBSTITUTE(#REF!,"- Documentado","")))/LEN("- Documentado")</f>
        <v>#REF!</v>
      </c>
      <c r="DT87" s="98" t="e">
        <f>SUM(LEN(#REF!)-LEN(SUBSTITUTE(#REF!,"- Documentado","")))/LEN("- Documentado")</f>
        <v>#REF!</v>
      </c>
      <c r="DU87" s="98" t="e">
        <f t="shared" si="51"/>
        <v>#REF!</v>
      </c>
      <c r="DV87" s="98" t="e">
        <f>SUM(LEN(#REF!)-LEN(SUBSTITUTE(#REF!,"- Continua","")))/LEN("- Continua")</f>
        <v>#REF!</v>
      </c>
      <c r="DW87" s="98" t="e">
        <f>SUM(LEN(#REF!)-LEN(SUBSTITUTE(#REF!,"- Continua","")))/LEN("- Continua")</f>
        <v>#REF!</v>
      </c>
      <c r="DX87" s="98" t="e">
        <f t="shared" si="52"/>
        <v>#REF!</v>
      </c>
      <c r="DY87" s="98" t="e">
        <f>SUM(LEN(#REF!)-LEN(SUBSTITUTE(#REF!,"- Con registro","")))/LEN("- Con registro")</f>
        <v>#REF!</v>
      </c>
      <c r="DZ87" s="98" t="e">
        <f>SUM(LEN(#REF!)-LEN(SUBSTITUTE(#REF!,"- Con registro","")))/LEN("- Con registro")</f>
        <v>#REF!</v>
      </c>
      <c r="EA87" s="98" t="e">
        <f t="shared" si="53"/>
        <v>#REF!</v>
      </c>
      <c r="EB87" s="101" t="e">
        <f t="shared" si="58"/>
        <v>#REF!</v>
      </c>
      <c r="EC87" s="101" t="e">
        <f t="shared" si="59"/>
        <v>#REF!</v>
      </c>
      <c r="ED87" s="129" t="e">
        <f t="shared" si="60"/>
        <v>#REF!</v>
      </c>
      <c r="EE87" s="149" t="e">
        <f t="shared" si="61"/>
        <v>#REF!</v>
      </c>
      <c r="EF87" s="149"/>
      <c r="EG87" s="149"/>
      <c r="EH87" s="149"/>
      <c r="EI87" s="149"/>
      <c r="EJ87" s="149"/>
      <c r="EK87" s="149"/>
      <c r="EL87" s="149"/>
      <c r="EM87" s="149"/>
      <c r="EN87" s="149"/>
      <c r="EP87" s="115">
        <f t="shared" si="62"/>
        <v>45253</v>
      </c>
      <c r="EQ87" s="116" t="str">
        <f t="shared" si="63"/>
        <v>13 de mayo de 2024</v>
      </c>
      <c r="ER87" s="98" t="str">
        <f t="shared" si="64"/>
        <v>Riesgos</v>
      </c>
      <c r="ES87" s="98" t="str">
        <f t="shared" si="54"/>
        <v>ID_287: Posibilidad de afectación económica (o presupuestal) por información inconsistente en los cobros a las entidades, debido a errores (fallas o deficiencias) en la elaboración de facturas por el uso de los espacios de los CADE y SuperCADE</v>
      </c>
      <c r="ET87" s="98" t="str">
        <f t="shared" si="55"/>
        <v>Ajuste en Identificación del riesgo
Análisis antes de controles
 en el Mapa de riesgos de Gobierno Abierto y Relacionamiento con la Ciudadanía</v>
      </c>
      <c r="EU87" s="98" t="str">
        <f t="shared" si="56"/>
        <v>Solicitud de cambio realizada y aprobada por la Dirección del Sistema Distrital de Servicio a la Ciudadanía a través del Aplicativo DARUMA</v>
      </c>
    </row>
    <row r="88" spans="1:151" ht="399.95" customHeight="1" x14ac:dyDescent="0.2">
      <c r="A88" s="120" t="s">
        <v>1216</v>
      </c>
      <c r="B88" s="105" t="s">
        <v>1217</v>
      </c>
      <c r="C88" s="105" t="s">
        <v>1218</v>
      </c>
      <c r="D88" s="120" t="s">
        <v>1658</v>
      </c>
      <c r="E88" s="121" t="s">
        <v>39</v>
      </c>
      <c r="F88" s="105" t="s">
        <v>1355</v>
      </c>
      <c r="G88" s="121">
        <v>288</v>
      </c>
      <c r="H88" s="121" t="s">
        <v>1691</v>
      </c>
      <c r="I88" s="104" t="s">
        <v>1356</v>
      </c>
      <c r="J88" s="120" t="s">
        <v>36</v>
      </c>
      <c r="K88" s="121" t="s">
        <v>664</v>
      </c>
      <c r="L88" s="105" t="s">
        <v>1659</v>
      </c>
      <c r="M88" s="111" t="s">
        <v>1357</v>
      </c>
      <c r="N88" s="105" t="s">
        <v>1358</v>
      </c>
      <c r="O88" s="105" t="s">
        <v>1359</v>
      </c>
      <c r="P88" s="105" t="s">
        <v>1225</v>
      </c>
      <c r="Q88" s="105" t="s">
        <v>1360</v>
      </c>
      <c r="R88" s="105" t="s">
        <v>506</v>
      </c>
      <c r="S88" s="105" t="s">
        <v>804</v>
      </c>
      <c r="T88" s="105" t="s">
        <v>805</v>
      </c>
      <c r="U88" s="122" t="s">
        <v>123</v>
      </c>
      <c r="V88" s="123">
        <v>0.4</v>
      </c>
      <c r="W88" s="122" t="s">
        <v>124</v>
      </c>
      <c r="X88" s="123">
        <v>0.4</v>
      </c>
      <c r="Y88" s="66" t="s">
        <v>86</v>
      </c>
      <c r="Z88" s="105" t="s">
        <v>1361</v>
      </c>
      <c r="AA88" s="122" t="s">
        <v>144</v>
      </c>
      <c r="AB88" s="127">
        <v>7.0559999999999984E-2</v>
      </c>
      <c r="AC88" s="122" t="s">
        <v>124</v>
      </c>
      <c r="AD88" s="127">
        <v>0.22500000000000003</v>
      </c>
      <c r="AE88" s="66" t="s">
        <v>376</v>
      </c>
      <c r="AF88" s="105" t="s">
        <v>1362</v>
      </c>
      <c r="AG88" s="120" t="s">
        <v>378</v>
      </c>
      <c r="AH88" s="105" t="s">
        <v>379</v>
      </c>
      <c r="AI88" s="105" t="s">
        <v>379</v>
      </c>
      <c r="AJ88" s="105" t="s">
        <v>363</v>
      </c>
      <c r="AK88" s="105" t="s">
        <v>363</v>
      </c>
      <c r="AL88" s="105" t="s">
        <v>379</v>
      </c>
      <c r="AM88" s="105" t="s">
        <v>379</v>
      </c>
      <c r="AN88" s="105" t="s">
        <v>1363</v>
      </c>
      <c r="AO88" s="105" t="s">
        <v>1364</v>
      </c>
      <c r="AP88" s="105" t="s">
        <v>1365</v>
      </c>
      <c r="AQ88" s="106">
        <v>45253</v>
      </c>
      <c r="AR88" s="107" t="s">
        <v>494</v>
      </c>
      <c r="AS88" s="108" t="s">
        <v>1366</v>
      </c>
      <c r="AT88" s="109"/>
      <c r="AU88" s="110"/>
      <c r="AV88" s="111"/>
      <c r="AW88" s="109"/>
      <c r="AX88" s="107"/>
      <c r="AY88" s="108"/>
      <c r="AZ88" s="109"/>
      <c r="BA88" s="110"/>
      <c r="BB88" s="111"/>
      <c r="BC88" s="109"/>
      <c r="BD88" s="107"/>
      <c r="BE88" s="108"/>
      <c r="BF88" s="109"/>
      <c r="BG88" s="110"/>
      <c r="BH88" s="111"/>
      <c r="BI88" s="109"/>
      <c r="BJ88" s="107"/>
      <c r="BK88" s="108"/>
      <c r="BL88" s="109"/>
      <c r="BM88" s="110"/>
      <c r="BN88" s="111"/>
      <c r="BO88" s="109"/>
      <c r="BP88" s="107"/>
      <c r="BQ88" s="108"/>
      <c r="BR88" s="109"/>
      <c r="BS88" s="110"/>
      <c r="BT88" s="111"/>
      <c r="BU88" s="109"/>
      <c r="BV88" s="107"/>
      <c r="BW88" s="108"/>
      <c r="BX88" s="109"/>
      <c r="BY88" s="110"/>
      <c r="BZ88" s="112"/>
      <c r="CA88" s="2">
        <f t="shared" si="42"/>
        <v>33</v>
      </c>
      <c r="CB88" s="51" t="s">
        <v>1367</v>
      </c>
      <c r="CC88" s="51" t="s">
        <v>1368</v>
      </c>
      <c r="CD88" s="51" t="s">
        <v>1235</v>
      </c>
      <c r="CE88" s="51" t="s">
        <v>388</v>
      </c>
      <c r="CF88" s="51" t="s">
        <v>389</v>
      </c>
      <c r="CG88" s="51" t="s">
        <v>389</v>
      </c>
      <c r="CH88" s="51" t="s">
        <v>390</v>
      </c>
      <c r="CI88" s="51" t="s">
        <v>389</v>
      </c>
      <c r="CJ88" s="51" t="s">
        <v>392</v>
      </c>
      <c r="CK88" s="51"/>
      <c r="CL88" s="51" t="s">
        <v>392</v>
      </c>
      <c r="CM88" s="51" t="s">
        <v>478</v>
      </c>
      <c r="CN88" s="51" t="s">
        <v>392</v>
      </c>
      <c r="CO88" s="51" t="s">
        <v>392</v>
      </c>
      <c r="CP88" s="51" t="s">
        <v>392</v>
      </c>
      <c r="CQ88" s="51" t="s">
        <v>392</v>
      </c>
      <c r="CR88" s="51" t="s">
        <v>1249</v>
      </c>
      <c r="CS88" s="51" t="s">
        <v>392</v>
      </c>
      <c r="CT88" s="51" t="s">
        <v>392</v>
      </c>
      <c r="CU88" s="51" t="s">
        <v>392</v>
      </c>
      <c r="CV88" s="51" t="s">
        <v>392</v>
      </c>
      <c r="CW88" s="51" t="s">
        <v>392</v>
      </c>
      <c r="CX88" s="51" t="s">
        <v>392</v>
      </c>
      <c r="CZ88" s="102" t="str">
        <f t="shared" si="43"/>
        <v>Gestión de procesos</v>
      </c>
      <c r="DA88" s="152" t="str">
        <f t="shared" si="44"/>
        <v>Posibilidad de afectación reputacional por pérdida de credibilidad y confianza de las entidades, debido a decisiones erróneas o no acertadas por falta de conocimiento técnico del servidor que gestiona la asesoría técnica y/o formula e implementa los proyectos en materia de transformación digital para las entidades en el Distrito</v>
      </c>
      <c r="DB88" s="152"/>
      <c r="DC88" s="152"/>
      <c r="DD88" s="152"/>
      <c r="DE88" s="152"/>
      <c r="DF88" s="152"/>
      <c r="DG88" s="152"/>
      <c r="DH88" s="102" t="str">
        <f t="shared" si="45"/>
        <v>Moderado</v>
      </c>
      <c r="DI88" s="102" t="str">
        <f t="shared" si="46"/>
        <v>Bajo</v>
      </c>
      <c r="DK88" s="98" t="e">
        <f>SUM(LEN(#REF!)-LEN(SUBSTITUTE(#REF!,"- Preventivo","")))/LEN("- Preventivo")</f>
        <v>#REF!</v>
      </c>
      <c r="DL88" s="98" t="e">
        <f t="shared" si="47"/>
        <v>#REF!</v>
      </c>
      <c r="DM88" s="98" t="e">
        <f>SUM(LEN(#REF!)-LEN(SUBSTITUTE(#REF!,"- Detectivo","")))/LEN("- Detectivo")</f>
        <v>#REF!</v>
      </c>
      <c r="DN88" s="98" t="e">
        <f t="shared" si="48"/>
        <v>#REF!</v>
      </c>
      <c r="DO88" s="98" t="e">
        <f>SUM(LEN(#REF!)-LEN(SUBSTITUTE(#REF!,"- Correctivo","")))/LEN("- Correctivo")</f>
        <v>#REF!</v>
      </c>
      <c r="DP88" s="98" t="e">
        <f t="shared" si="49"/>
        <v>#REF!</v>
      </c>
      <c r="DQ88" s="98" t="e">
        <f t="shared" si="57"/>
        <v>#REF!</v>
      </c>
      <c r="DR88" s="98" t="e">
        <f t="shared" si="50"/>
        <v>#REF!</v>
      </c>
      <c r="DS88" s="98" t="e">
        <f>SUM(LEN(#REF!)-LEN(SUBSTITUTE(#REF!,"- Documentado","")))/LEN("- Documentado")</f>
        <v>#REF!</v>
      </c>
      <c r="DT88" s="98" t="e">
        <f>SUM(LEN(#REF!)-LEN(SUBSTITUTE(#REF!,"- Documentado","")))/LEN("- Documentado")</f>
        <v>#REF!</v>
      </c>
      <c r="DU88" s="98" t="e">
        <f t="shared" si="51"/>
        <v>#REF!</v>
      </c>
      <c r="DV88" s="98" t="e">
        <f>SUM(LEN(#REF!)-LEN(SUBSTITUTE(#REF!,"- Continua","")))/LEN("- Continua")</f>
        <v>#REF!</v>
      </c>
      <c r="DW88" s="98" t="e">
        <f>SUM(LEN(#REF!)-LEN(SUBSTITUTE(#REF!,"- Continua","")))/LEN("- Continua")</f>
        <v>#REF!</v>
      </c>
      <c r="DX88" s="98" t="e">
        <f t="shared" si="52"/>
        <v>#REF!</v>
      </c>
      <c r="DY88" s="98" t="e">
        <f>SUM(LEN(#REF!)-LEN(SUBSTITUTE(#REF!,"- Con registro","")))/LEN("- Con registro")</f>
        <v>#REF!</v>
      </c>
      <c r="DZ88" s="98" t="e">
        <f>SUM(LEN(#REF!)-LEN(SUBSTITUTE(#REF!,"- Con registro","")))/LEN("- Con registro")</f>
        <v>#REF!</v>
      </c>
      <c r="EA88" s="98" t="e">
        <f t="shared" si="53"/>
        <v>#REF!</v>
      </c>
      <c r="EB88" s="101" t="e">
        <f t="shared" si="58"/>
        <v>#REF!</v>
      </c>
      <c r="EC88" s="101" t="e">
        <f t="shared" si="59"/>
        <v>#REF!</v>
      </c>
      <c r="ED88" s="129" t="e">
        <f t="shared" si="60"/>
        <v>#REF!</v>
      </c>
      <c r="EE88" s="149" t="e">
        <f t="shared" si="61"/>
        <v>#REF!</v>
      </c>
      <c r="EF88" s="149"/>
      <c r="EG88" s="149"/>
      <c r="EH88" s="149"/>
      <c r="EI88" s="149"/>
      <c r="EJ88" s="149"/>
      <c r="EK88" s="149"/>
      <c r="EL88" s="149"/>
      <c r="EM88" s="149"/>
      <c r="EN88" s="149"/>
      <c r="EP88" s="115">
        <f t="shared" si="62"/>
        <v>45253</v>
      </c>
      <c r="EQ88" s="116" t="str">
        <f t="shared" si="63"/>
        <v>13 de mayo de 2024</v>
      </c>
      <c r="ER88" s="98" t="str">
        <f t="shared" si="64"/>
        <v>Riesgos</v>
      </c>
      <c r="ES88" s="98" t="str">
        <f t="shared" si="54"/>
        <v>ID_288: Posibilidad de afectación reputacional por pérdida de credibilidad y confianza de las entidades, debido a decisiones erróneas o no acertadas por falta de conocimiento técnico del servidor que gestiona la asesoría técnica y/o formula e implementa los proyectos en materia de transformación digital para las entidades en el Distrito</v>
      </c>
      <c r="ET88" s="98" t="str">
        <f t="shared" si="55"/>
        <v>Ajuste en Identificación del riesgo
Análisis antes de controles
 en el Mapa de riesgos de Gobierno Abierto y Relacionamiento con la Ciudadanía</v>
      </c>
      <c r="EU88" s="98" t="str">
        <f t="shared" si="56"/>
        <v>Solicitud de cambio realizada y aprobada por la Oficina Consejería Distrital de Tecnologías de Información y Comunicaciones –TIC- a través del Aplicativo DARUMA</v>
      </c>
    </row>
    <row r="89" spans="1:151" ht="399.95" customHeight="1" x14ac:dyDescent="0.2">
      <c r="A89" s="120" t="s">
        <v>1216</v>
      </c>
      <c r="B89" s="105" t="s">
        <v>1217</v>
      </c>
      <c r="C89" s="105" t="s">
        <v>1218</v>
      </c>
      <c r="D89" s="120" t="s">
        <v>1658</v>
      </c>
      <c r="E89" s="121" t="s">
        <v>39</v>
      </c>
      <c r="F89" s="105" t="s">
        <v>1369</v>
      </c>
      <c r="G89" s="121">
        <v>289</v>
      </c>
      <c r="H89" s="121" t="s">
        <v>1692</v>
      </c>
      <c r="I89" s="104" t="s">
        <v>1370</v>
      </c>
      <c r="J89" s="120" t="s">
        <v>36</v>
      </c>
      <c r="K89" s="121" t="s">
        <v>664</v>
      </c>
      <c r="L89" s="105" t="s">
        <v>1659</v>
      </c>
      <c r="M89" s="111" t="s">
        <v>1371</v>
      </c>
      <c r="N89" s="105" t="s">
        <v>1358</v>
      </c>
      <c r="O89" s="105" t="s">
        <v>1359</v>
      </c>
      <c r="P89" s="105" t="s">
        <v>1225</v>
      </c>
      <c r="Q89" s="105" t="s">
        <v>1360</v>
      </c>
      <c r="R89" s="105" t="s">
        <v>506</v>
      </c>
      <c r="S89" s="105" t="s">
        <v>804</v>
      </c>
      <c r="T89" s="105" t="s">
        <v>805</v>
      </c>
      <c r="U89" s="122" t="s">
        <v>123</v>
      </c>
      <c r="V89" s="123">
        <v>0.4</v>
      </c>
      <c r="W89" s="122" t="s">
        <v>124</v>
      </c>
      <c r="X89" s="123">
        <v>0.4</v>
      </c>
      <c r="Y89" s="66" t="s">
        <v>86</v>
      </c>
      <c r="Z89" s="105" t="s">
        <v>1372</v>
      </c>
      <c r="AA89" s="122" t="s">
        <v>144</v>
      </c>
      <c r="AB89" s="127">
        <v>0.11760000000000001</v>
      </c>
      <c r="AC89" s="122" t="s">
        <v>124</v>
      </c>
      <c r="AD89" s="127">
        <v>0.22500000000000003</v>
      </c>
      <c r="AE89" s="66" t="s">
        <v>376</v>
      </c>
      <c r="AF89" s="105" t="s">
        <v>1373</v>
      </c>
      <c r="AG89" s="120" t="s">
        <v>378</v>
      </c>
      <c r="AH89" s="105" t="s">
        <v>379</v>
      </c>
      <c r="AI89" s="105" t="s">
        <v>379</v>
      </c>
      <c r="AJ89" s="105" t="s">
        <v>363</v>
      </c>
      <c r="AK89" s="105" t="s">
        <v>363</v>
      </c>
      <c r="AL89" s="105" t="s">
        <v>379</v>
      </c>
      <c r="AM89" s="105" t="s">
        <v>379</v>
      </c>
      <c r="AN89" s="105" t="s">
        <v>1374</v>
      </c>
      <c r="AO89" s="105" t="s">
        <v>1375</v>
      </c>
      <c r="AP89" s="105" t="s">
        <v>1376</v>
      </c>
      <c r="AQ89" s="106">
        <v>45253</v>
      </c>
      <c r="AR89" s="107" t="s">
        <v>897</v>
      </c>
      <c r="AS89" s="108" t="s">
        <v>1377</v>
      </c>
      <c r="AT89" s="109"/>
      <c r="AU89" s="110"/>
      <c r="AV89" s="111"/>
      <c r="AW89" s="109"/>
      <c r="AX89" s="107"/>
      <c r="AY89" s="108"/>
      <c r="AZ89" s="109"/>
      <c r="BA89" s="110"/>
      <c r="BB89" s="111"/>
      <c r="BC89" s="109"/>
      <c r="BD89" s="107"/>
      <c r="BE89" s="108"/>
      <c r="BF89" s="109"/>
      <c r="BG89" s="110"/>
      <c r="BH89" s="111"/>
      <c r="BI89" s="109"/>
      <c r="BJ89" s="107"/>
      <c r="BK89" s="108"/>
      <c r="BL89" s="109"/>
      <c r="BM89" s="110"/>
      <c r="BN89" s="111"/>
      <c r="BO89" s="109"/>
      <c r="BP89" s="107"/>
      <c r="BQ89" s="108"/>
      <c r="BR89" s="109"/>
      <c r="BS89" s="110"/>
      <c r="BT89" s="111"/>
      <c r="BU89" s="109"/>
      <c r="BV89" s="107"/>
      <c r="BW89" s="108"/>
      <c r="BX89" s="109"/>
      <c r="BY89" s="110"/>
      <c r="BZ89" s="112"/>
      <c r="CA89" s="2">
        <f t="shared" si="42"/>
        <v>33</v>
      </c>
      <c r="CB89" s="51" t="s">
        <v>1367</v>
      </c>
      <c r="CC89" s="51" t="s">
        <v>1368</v>
      </c>
      <c r="CD89" s="51" t="s">
        <v>1235</v>
      </c>
      <c r="CE89" s="51" t="s">
        <v>388</v>
      </c>
      <c r="CF89" s="51" t="s">
        <v>389</v>
      </c>
      <c r="CG89" s="51" t="s">
        <v>389</v>
      </c>
      <c r="CH89" s="51" t="s">
        <v>390</v>
      </c>
      <c r="CI89" s="51" t="s">
        <v>389</v>
      </c>
      <c r="CJ89" s="51" t="s">
        <v>440</v>
      </c>
      <c r="CK89" s="51"/>
      <c r="CL89" s="51" t="s">
        <v>392</v>
      </c>
      <c r="CM89" s="51" t="s">
        <v>392</v>
      </c>
      <c r="CN89" s="51" t="s">
        <v>392</v>
      </c>
      <c r="CO89" s="51" t="s">
        <v>392</v>
      </c>
      <c r="CP89" s="51" t="s">
        <v>392</v>
      </c>
      <c r="CQ89" s="51" t="s">
        <v>392</v>
      </c>
      <c r="CR89" s="51" t="s">
        <v>1249</v>
      </c>
      <c r="CS89" s="51" t="s">
        <v>392</v>
      </c>
      <c r="CT89" s="51" t="s">
        <v>392</v>
      </c>
      <c r="CU89" s="51" t="s">
        <v>392</v>
      </c>
      <c r="CV89" s="51" t="s">
        <v>392</v>
      </c>
      <c r="CW89" s="51" t="s">
        <v>392</v>
      </c>
      <c r="CX89" s="51" t="s">
        <v>392</v>
      </c>
      <c r="CZ89" s="102" t="str">
        <f t="shared" si="43"/>
        <v>Gestión de procesos</v>
      </c>
      <c r="DA89" s="152" t="str">
        <f t="shared" si="44"/>
        <v>Posibilidad de afectación reputacional por perdida de credibilidad y confianza de las entidades distritales y la ciudadanía, debido a incumplimiento de compromisos en la gestión de asesorías técnicas en materia TIC y formulación e implementación de proyectos de transformación digital</v>
      </c>
      <c r="DB89" s="152"/>
      <c r="DC89" s="152"/>
      <c r="DD89" s="152"/>
      <c r="DE89" s="152"/>
      <c r="DF89" s="152"/>
      <c r="DG89" s="152"/>
      <c r="DH89" s="102" t="str">
        <f t="shared" si="45"/>
        <v>Moderado</v>
      </c>
      <c r="DI89" s="102" t="str">
        <f t="shared" si="46"/>
        <v>Bajo</v>
      </c>
      <c r="DK89" s="98" t="e">
        <f>SUM(LEN(#REF!)-LEN(SUBSTITUTE(#REF!,"- Preventivo","")))/LEN("- Preventivo")</f>
        <v>#REF!</v>
      </c>
      <c r="DL89" s="98" t="e">
        <f t="shared" si="47"/>
        <v>#REF!</v>
      </c>
      <c r="DM89" s="98" t="e">
        <f>SUM(LEN(#REF!)-LEN(SUBSTITUTE(#REF!,"- Detectivo","")))/LEN("- Detectivo")</f>
        <v>#REF!</v>
      </c>
      <c r="DN89" s="98" t="e">
        <f t="shared" si="48"/>
        <v>#REF!</v>
      </c>
      <c r="DO89" s="98" t="e">
        <f>SUM(LEN(#REF!)-LEN(SUBSTITUTE(#REF!,"- Correctivo","")))/LEN("- Correctivo")</f>
        <v>#REF!</v>
      </c>
      <c r="DP89" s="98" t="e">
        <f t="shared" si="49"/>
        <v>#REF!</v>
      </c>
      <c r="DQ89" s="98" t="e">
        <f t="shared" si="57"/>
        <v>#REF!</v>
      </c>
      <c r="DR89" s="98" t="e">
        <f t="shared" si="50"/>
        <v>#REF!</v>
      </c>
      <c r="DS89" s="98" t="e">
        <f>SUM(LEN(#REF!)-LEN(SUBSTITUTE(#REF!,"- Documentado","")))/LEN("- Documentado")</f>
        <v>#REF!</v>
      </c>
      <c r="DT89" s="98" t="e">
        <f>SUM(LEN(#REF!)-LEN(SUBSTITUTE(#REF!,"- Documentado","")))/LEN("- Documentado")</f>
        <v>#REF!</v>
      </c>
      <c r="DU89" s="98" t="e">
        <f t="shared" si="51"/>
        <v>#REF!</v>
      </c>
      <c r="DV89" s="98" t="e">
        <f>SUM(LEN(#REF!)-LEN(SUBSTITUTE(#REF!,"- Continua","")))/LEN("- Continua")</f>
        <v>#REF!</v>
      </c>
      <c r="DW89" s="98" t="e">
        <f>SUM(LEN(#REF!)-LEN(SUBSTITUTE(#REF!,"- Continua","")))/LEN("- Continua")</f>
        <v>#REF!</v>
      </c>
      <c r="DX89" s="98" t="e">
        <f t="shared" si="52"/>
        <v>#REF!</v>
      </c>
      <c r="DY89" s="98" t="e">
        <f>SUM(LEN(#REF!)-LEN(SUBSTITUTE(#REF!,"- Con registro","")))/LEN("- Con registro")</f>
        <v>#REF!</v>
      </c>
      <c r="DZ89" s="98" t="e">
        <f>SUM(LEN(#REF!)-LEN(SUBSTITUTE(#REF!,"- Con registro","")))/LEN("- Con registro")</f>
        <v>#REF!</v>
      </c>
      <c r="EA89" s="98" t="e">
        <f t="shared" si="53"/>
        <v>#REF!</v>
      </c>
      <c r="EB89" s="101" t="e">
        <f t="shared" si="58"/>
        <v>#REF!</v>
      </c>
      <c r="EC89" s="101" t="e">
        <f t="shared" si="59"/>
        <v>#REF!</v>
      </c>
      <c r="ED89" s="129" t="e">
        <f t="shared" si="60"/>
        <v>#REF!</v>
      </c>
      <c r="EE89" s="149" t="e">
        <f t="shared" si="61"/>
        <v>#REF!</v>
      </c>
      <c r="EF89" s="149"/>
      <c r="EG89" s="149"/>
      <c r="EH89" s="149"/>
      <c r="EI89" s="149"/>
      <c r="EJ89" s="149"/>
      <c r="EK89" s="149"/>
      <c r="EL89" s="149"/>
      <c r="EM89" s="149"/>
      <c r="EN89" s="149"/>
      <c r="EP89" s="115">
        <f t="shared" si="62"/>
        <v>45253</v>
      </c>
      <c r="EQ89" s="116" t="str">
        <f t="shared" si="63"/>
        <v>13 de mayo de 2024</v>
      </c>
      <c r="ER89" s="98" t="str">
        <f t="shared" si="64"/>
        <v>Riesgos</v>
      </c>
      <c r="ES89" s="98" t="str">
        <f t="shared" si="54"/>
        <v>ID_289: Posibilidad de afectación reputacional por perdida de credibilidad y confianza de las entidades distritales y la ciudadanía, debido a incumplimiento de compromisos en la gestión de asesorías técnicas en materia TIC y formulación e implementación de proyectos de transformación digital</v>
      </c>
      <c r="ET89" s="98" t="str">
        <f t="shared" si="55"/>
        <v>Ajuste en Identificación del riesgo
Análisis antes de controles
Evaluación de controles
 en el Mapa de riesgos de Gobierno Abierto y Relacionamiento con la Ciudadanía</v>
      </c>
      <c r="EU89" s="98" t="str">
        <f t="shared" si="56"/>
        <v>Solicitud de cambio realizada y aprobada por la Oficina Consejería Distrital de Tecnologías de Información y Comunicaciones –TIC- a través del Aplicativo DARUMA</v>
      </c>
    </row>
    <row r="90" spans="1:151" ht="399.95" customHeight="1" x14ac:dyDescent="0.2">
      <c r="A90" s="120" t="s">
        <v>1216</v>
      </c>
      <c r="B90" s="105" t="s">
        <v>1217</v>
      </c>
      <c r="C90" s="105" t="s">
        <v>1218</v>
      </c>
      <c r="D90" s="120" t="s">
        <v>1658</v>
      </c>
      <c r="E90" s="121" t="s">
        <v>39</v>
      </c>
      <c r="F90" s="105" t="s">
        <v>1378</v>
      </c>
      <c r="G90" s="121">
        <v>213</v>
      </c>
      <c r="H90" s="121" t="s">
        <v>1568</v>
      </c>
      <c r="I90" s="104" t="s">
        <v>1379</v>
      </c>
      <c r="J90" s="120" t="s">
        <v>64</v>
      </c>
      <c r="K90" s="121" t="s">
        <v>516</v>
      </c>
      <c r="L90" s="105" t="s">
        <v>1659</v>
      </c>
      <c r="M90" s="111" t="s">
        <v>1291</v>
      </c>
      <c r="N90" s="105" t="s">
        <v>1279</v>
      </c>
      <c r="O90" s="105" t="s">
        <v>1380</v>
      </c>
      <c r="P90" s="105" t="s">
        <v>1225</v>
      </c>
      <c r="Q90" s="105" t="s">
        <v>1360</v>
      </c>
      <c r="R90" s="105" t="s">
        <v>564</v>
      </c>
      <c r="S90" s="105" t="s">
        <v>373</v>
      </c>
      <c r="T90" s="105" t="s">
        <v>374</v>
      </c>
      <c r="U90" s="122" t="s">
        <v>144</v>
      </c>
      <c r="V90" s="123">
        <v>0.2</v>
      </c>
      <c r="W90" s="122" t="s">
        <v>53</v>
      </c>
      <c r="X90" s="123">
        <v>1</v>
      </c>
      <c r="Y90" s="66" t="s">
        <v>521</v>
      </c>
      <c r="Z90" s="105" t="s">
        <v>1381</v>
      </c>
      <c r="AA90" s="122" t="s">
        <v>144</v>
      </c>
      <c r="AB90" s="127">
        <v>5.04E-2</v>
      </c>
      <c r="AC90" s="122" t="s">
        <v>53</v>
      </c>
      <c r="AD90" s="127">
        <v>1</v>
      </c>
      <c r="AE90" s="66" t="s">
        <v>521</v>
      </c>
      <c r="AF90" s="105" t="s">
        <v>1382</v>
      </c>
      <c r="AG90" s="120" t="s">
        <v>412</v>
      </c>
      <c r="AH90" s="124" t="s">
        <v>1383</v>
      </c>
      <c r="AI90" s="124" t="s">
        <v>1384</v>
      </c>
      <c r="AJ90" s="136" t="s">
        <v>1574</v>
      </c>
      <c r="AK90" s="131" t="s">
        <v>1575</v>
      </c>
      <c r="AL90" s="124" t="s">
        <v>1209</v>
      </c>
      <c r="AM90" s="124" t="s">
        <v>527</v>
      </c>
      <c r="AN90" s="105" t="s">
        <v>1385</v>
      </c>
      <c r="AO90" s="105" t="s">
        <v>1386</v>
      </c>
      <c r="AP90" s="105" t="s">
        <v>1387</v>
      </c>
      <c r="AQ90" s="106">
        <v>45253</v>
      </c>
      <c r="AR90" s="107" t="s">
        <v>859</v>
      </c>
      <c r="AS90" s="108" t="s">
        <v>1388</v>
      </c>
      <c r="AT90" s="109"/>
      <c r="AU90" s="110"/>
      <c r="AV90" s="111"/>
      <c r="AW90" s="109"/>
      <c r="AX90" s="107"/>
      <c r="AY90" s="108"/>
      <c r="AZ90" s="109"/>
      <c r="BA90" s="110"/>
      <c r="BB90" s="111"/>
      <c r="BC90" s="109"/>
      <c r="BD90" s="107"/>
      <c r="BE90" s="108"/>
      <c r="BF90" s="109"/>
      <c r="BG90" s="110"/>
      <c r="BH90" s="111"/>
      <c r="BI90" s="109"/>
      <c r="BJ90" s="107"/>
      <c r="BK90" s="108"/>
      <c r="BL90" s="109"/>
      <c r="BM90" s="110"/>
      <c r="BN90" s="111"/>
      <c r="BO90" s="109"/>
      <c r="BP90" s="107"/>
      <c r="BQ90" s="108"/>
      <c r="BR90" s="109"/>
      <c r="BS90" s="110"/>
      <c r="BT90" s="111"/>
      <c r="BU90" s="109"/>
      <c r="BV90" s="107"/>
      <c r="BW90" s="108"/>
      <c r="BX90" s="109"/>
      <c r="BY90" s="110"/>
      <c r="BZ90" s="112"/>
      <c r="CA90" s="2">
        <f t="shared" si="42"/>
        <v>33</v>
      </c>
      <c r="CB90" s="51" t="s">
        <v>1367</v>
      </c>
      <c r="CC90" s="51" t="s">
        <v>1368</v>
      </c>
      <c r="CD90" s="51" t="s">
        <v>1235</v>
      </c>
      <c r="CE90" s="51" t="s">
        <v>388</v>
      </c>
      <c r="CF90" s="51" t="s">
        <v>389</v>
      </c>
      <c r="CG90" s="51" t="s">
        <v>389</v>
      </c>
      <c r="CH90" s="51" t="s">
        <v>390</v>
      </c>
      <c r="CI90" s="51" t="s">
        <v>389</v>
      </c>
      <c r="CJ90" s="51" t="s">
        <v>392</v>
      </c>
      <c r="CK90" s="51"/>
      <c r="CL90" s="51" t="s">
        <v>392</v>
      </c>
      <c r="CM90" s="51" t="s">
        <v>417</v>
      </c>
      <c r="CN90" s="51" t="s">
        <v>392</v>
      </c>
      <c r="CO90" s="51" t="s">
        <v>392</v>
      </c>
      <c r="CP90" s="51" t="s">
        <v>392</v>
      </c>
      <c r="CQ90" s="51" t="s">
        <v>392</v>
      </c>
      <c r="CR90" s="51" t="s">
        <v>1344</v>
      </c>
      <c r="CS90" s="51" t="s">
        <v>392</v>
      </c>
      <c r="CT90" s="51" t="s">
        <v>392</v>
      </c>
      <c r="CU90" s="51" t="s">
        <v>392</v>
      </c>
      <c r="CV90" s="51" t="s">
        <v>392</v>
      </c>
      <c r="CW90" s="51" t="s">
        <v>392</v>
      </c>
      <c r="CX90" s="51" t="s">
        <v>392</v>
      </c>
      <c r="CZ90" s="102" t="str">
        <f t="shared" si="43"/>
        <v>Corrupción</v>
      </c>
      <c r="DA90" s="152" t="str">
        <f t="shared" si="44"/>
        <v>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v>
      </c>
      <c r="DB90" s="152"/>
      <c r="DC90" s="152"/>
      <c r="DD90" s="152"/>
      <c r="DE90" s="152"/>
      <c r="DF90" s="152"/>
      <c r="DG90" s="152"/>
      <c r="DH90" s="102" t="str">
        <f t="shared" si="45"/>
        <v>Extremo</v>
      </c>
      <c r="DI90" s="102" t="str">
        <f t="shared" si="46"/>
        <v>Extremo</v>
      </c>
      <c r="DK90" s="98" t="e">
        <f>SUM(LEN(#REF!)-LEN(SUBSTITUTE(#REF!,"- Preventivo","")))/LEN("- Preventivo")</f>
        <v>#REF!</v>
      </c>
      <c r="DL90" s="98" t="e">
        <f t="shared" si="47"/>
        <v>#REF!</v>
      </c>
      <c r="DM90" s="98" t="e">
        <f>SUM(LEN(#REF!)-LEN(SUBSTITUTE(#REF!,"- Detectivo","")))/LEN("- Detectivo")</f>
        <v>#REF!</v>
      </c>
      <c r="DN90" s="98" t="e">
        <f t="shared" si="48"/>
        <v>#REF!</v>
      </c>
      <c r="DO90" s="98" t="e">
        <f>SUM(LEN(#REF!)-LEN(SUBSTITUTE(#REF!,"- Correctivo","")))/LEN("- Correctivo")</f>
        <v>#REF!</v>
      </c>
      <c r="DP90" s="98" t="e">
        <f t="shared" si="49"/>
        <v>#REF!</v>
      </c>
      <c r="DQ90" s="98" t="e">
        <f t="shared" si="57"/>
        <v>#REF!</v>
      </c>
      <c r="DR90" s="98" t="e">
        <f t="shared" si="50"/>
        <v>#REF!</v>
      </c>
      <c r="DS90" s="98" t="e">
        <f>SUM(LEN(#REF!)-LEN(SUBSTITUTE(#REF!,"- Documentado","")))/LEN("- Documentado")</f>
        <v>#REF!</v>
      </c>
      <c r="DT90" s="98" t="e">
        <f>SUM(LEN(#REF!)-LEN(SUBSTITUTE(#REF!,"- Documentado","")))/LEN("- Documentado")</f>
        <v>#REF!</v>
      </c>
      <c r="DU90" s="98" t="e">
        <f t="shared" si="51"/>
        <v>#REF!</v>
      </c>
      <c r="DV90" s="98" t="e">
        <f>SUM(LEN(#REF!)-LEN(SUBSTITUTE(#REF!,"- Continua","")))/LEN("- Continua")</f>
        <v>#REF!</v>
      </c>
      <c r="DW90" s="98" t="e">
        <f>SUM(LEN(#REF!)-LEN(SUBSTITUTE(#REF!,"- Continua","")))/LEN("- Continua")</f>
        <v>#REF!</v>
      </c>
      <c r="DX90" s="98" t="e">
        <f t="shared" si="52"/>
        <v>#REF!</v>
      </c>
      <c r="DY90" s="98" t="e">
        <f>SUM(LEN(#REF!)-LEN(SUBSTITUTE(#REF!,"- Con registro","")))/LEN("- Con registro")</f>
        <v>#REF!</v>
      </c>
      <c r="DZ90" s="98" t="e">
        <f>SUM(LEN(#REF!)-LEN(SUBSTITUTE(#REF!,"- Con registro","")))/LEN("- Con registro")</f>
        <v>#REF!</v>
      </c>
      <c r="EA90" s="98" t="e">
        <f t="shared" si="53"/>
        <v>#REF!</v>
      </c>
      <c r="EB90" s="101" t="e">
        <f t="shared" si="58"/>
        <v>#REF!</v>
      </c>
      <c r="EC90" s="101" t="e">
        <f t="shared" si="59"/>
        <v>#REF!</v>
      </c>
      <c r="ED90" s="129" t="e">
        <f t="shared" si="60"/>
        <v>#REF!</v>
      </c>
      <c r="EE90" s="149" t="e">
        <f t="shared" si="61"/>
        <v>#REF!</v>
      </c>
      <c r="EF90" s="149"/>
      <c r="EG90" s="149"/>
      <c r="EH90" s="149"/>
      <c r="EI90" s="149"/>
      <c r="EJ90" s="149"/>
      <c r="EK90" s="149"/>
      <c r="EL90" s="149"/>
      <c r="EM90" s="149"/>
      <c r="EN90" s="149"/>
      <c r="EP90" s="115">
        <f t="shared" si="62"/>
        <v>45253</v>
      </c>
      <c r="EQ90" s="116" t="str">
        <f t="shared" si="63"/>
        <v>13 de mayo de 2024</v>
      </c>
      <c r="ER90" s="98" t="str">
        <f t="shared" si="64"/>
        <v>Riesgos</v>
      </c>
      <c r="ES90" s="98" t="str">
        <f t="shared" si="54"/>
        <v>ID_213: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v>
      </c>
      <c r="ET90" s="98" t="str">
        <f t="shared" si="55"/>
        <v>Ajuste en Identificación del riesgo
Análisis antes de controles
Tratamiento del riesgo en el Mapa de riesgos de Gobierno Abierto y Relacionamiento con la Ciudadanía</v>
      </c>
      <c r="EU90" s="98" t="str">
        <f t="shared" si="56"/>
        <v>Solicitud de cambio realizada y aprobada por la Oficina Consejería Distrital de Tecnologías de Información y Comunicaciones –TIC- a través del Aplicativo DARUMA</v>
      </c>
    </row>
    <row r="91" spans="1:151" ht="399.95" customHeight="1" x14ac:dyDescent="0.2">
      <c r="A91" s="120" t="s">
        <v>1216</v>
      </c>
      <c r="B91" s="105" t="s">
        <v>1217</v>
      </c>
      <c r="C91" s="105" t="s">
        <v>1218</v>
      </c>
      <c r="D91" s="120" t="s">
        <v>1658</v>
      </c>
      <c r="E91" s="121" t="s">
        <v>39</v>
      </c>
      <c r="F91" s="105" t="s">
        <v>1389</v>
      </c>
      <c r="G91" s="121">
        <v>290</v>
      </c>
      <c r="H91" s="121" t="s">
        <v>1684</v>
      </c>
      <c r="I91" s="104" t="s">
        <v>1390</v>
      </c>
      <c r="J91" s="120" t="s">
        <v>36</v>
      </c>
      <c r="K91" s="121" t="s">
        <v>365</v>
      </c>
      <c r="L91" s="105" t="s">
        <v>160</v>
      </c>
      <c r="M91" s="111" t="s">
        <v>1391</v>
      </c>
      <c r="N91" s="105" t="s">
        <v>1392</v>
      </c>
      <c r="O91" s="105" t="s">
        <v>1393</v>
      </c>
      <c r="P91" s="105" t="s">
        <v>1394</v>
      </c>
      <c r="Q91" s="105" t="s">
        <v>371</v>
      </c>
      <c r="R91" s="105" t="s">
        <v>564</v>
      </c>
      <c r="S91" s="105" t="s">
        <v>427</v>
      </c>
      <c r="T91" s="105" t="s">
        <v>241</v>
      </c>
      <c r="U91" s="122" t="s">
        <v>123</v>
      </c>
      <c r="V91" s="123">
        <v>0.4</v>
      </c>
      <c r="W91" s="122" t="s">
        <v>103</v>
      </c>
      <c r="X91" s="123">
        <v>0.6</v>
      </c>
      <c r="Y91" s="66" t="s">
        <v>86</v>
      </c>
      <c r="Z91" s="105" t="s">
        <v>1395</v>
      </c>
      <c r="AA91" s="122" t="s">
        <v>144</v>
      </c>
      <c r="AB91" s="127">
        <v>0.16799999999999998</v>
      </c>
      <c r="AC91" s="122" t="s">
        <v>124</v>
      </c>
      <c r="AD91" s="127">
        <v>0.25312499999999999</v>
      </c>
      <c r="AE91" s="66" t="s">
        <v>376</v>
      </c>
      <c r="AF91" s="105" t="s">
        <v>867</v>
      </c>
      <c r="AG91" s="120" t="s">
        <v>378</v>
      </c>
      <c r="AH91" s="124" t="s">
        <v>379</v>
      </c>
      <c r="AI91" s="124" t="s">
        <v>379</v>
      </c>
      <c r="AJ91" s="124" t="s">
        <v>363</v>
      </c>
      <c r="AK91" s="124" t="s">
        <v>363</v>
      </c>
      <c r="AL91" s="124" t="s">
        <v>379</v>
      </c>
      <c r="AM91" s="124" t="s">
        <v>379</v>
      </c>
      <c r="AN91" s="105" t="s">
        <v>1396</v>
      </c>
      <c r="AO91" s="105" t="s">
        <v>1397</v>
      </c>
      <c r="AP91" s="105" t="s">
        <v>1398</v>
      </c>
      <c r="AQ91" s="106">
        <v>45253</v>
      </c>
      <c r="AR91" s="107" t="s">
        <v>640</v>
      </c>
      <c r="AS91" s="108" t="s">
        <v>1399</v>
      </c>
      <c r="AT91" s="109"/>
      <c r="AU91" s="110"/>
      <c r="AV91" s="111"/>
      <c r="AW91" s="109"/>
      <c r="AX91" s="107"/>
      <c r="AY91" s="108"/>
      <c r="AZ91" s="109"/>
      <c r="BA91" s="110"/>
      <c r="BB91" s="111"/>
      <c r="BC91" s="109"/>
      <c r="BD91" s="107"/>
      <c r="BE91" s="108"/>
      <c r="BF91" s="109"/>
      <c r="BG91" s="110"/>
      <c r="BH91" s="111"/>
      <c r="BI91" s="109"/>
      <c r="BJ91" s="107"/>
      <c r="BK91" s="108"/>
      <c r="BL91" s="109"/>
      <c r="BM91" s="110"/>
      <c r="BN91" s="111"/>
      <c r="BO91" s="109"/>
      <c r="BP91" s="107"/>
      <c r="BQ91" s="108"/>
      <c r="BR91" s="109"/>
      <c r="BS91" s="110"/>
      <c r="BT91" s="111"/>
      <c r="BU91" s="109"/>
      <c r="BV91" s="107"/>
      <c r="BW91" s="108"/>
      <c r="BX91" s="109"/>
      <c r="BY91" s="110"/>
      <c r="BZ91" s="112"/>
      <c r="CA91" s="2">
        <f t="shared" si="42"/>
        <v>33</v>
      </c>
      <c r="CB91" s="51" t="s">
        <v>1400</v>
      </c>
      <c r="CC91" s="51" t="s">
        <v>437</v>
      </c>
      <c r="CD91" s="51" t="s">
        <v>1235</v>
      </c>
      <c r="CE91" s="51" t="s">
        <v>388</v>
      </c>
      <c r="CF91" s="51" t="s">
        <v>389</v>
      </c>
      <c r="CG91" s="51" t="s">
        <v>389</v>
      </c>
      <c r="CH91" s="51" t="s">
        <v>390</v>
      </c>
      <c r="CI91" s="51" t="s">
        <v>389</v>
      </c>
      <c r="CJ91" s="51" t="s">
        <v>392</v>
      </c>
      <c r="CK91" s="51"/>
      <c r="CL91" s="51" t="s">
        <v>392</v>
      </c>
      <c r="CM91" s="51" t="s">
        <v>478</v>
      </c>
      <c r="CN91" s="51" t="s">
        <v>392</v>
      </c>
      <c r="CO91" s="51" t="s">
        <v>392</v>
      </c>
      <c r="CP91" s="51" t="s">
        <v>392</v>
      </c>
      <c r="CQ91" s="51" t="s">
        <v>392</v>
      </c>
      <c r="CR91" s="51" t="s">
        <v>1401</v>
      </c>
      <c r="CS91" s="51" t="s">
        <v>392</v>
      </c>
      <c r="CT91" s="51"/>
      <c r="CU91" s="51"/>
      <c r="CV91" s="51"/>
      <c r="CW91" s="51"/>
      <c r="CX91" s="51" t="s">
        <v>392</v>
      </c>
      <c r="CZ91" s="102" t="str">
        <f t="shared" si="43"/>
        <v>Gestión de procesos</v>
      </c>
      <c r="DA91" s="152" t="str">
        <f t="shared" si="44"/>
        <v>Posibilidad de afectación reputacional por resultados no satisfactorios en el avance de la implementación del modelo de Gobierno Abierto de Bogotá en las entidades distritales, debido a errores (fallas o deficiencias) en el seguimiento a los avances y estrategias del modelo de Gobierno abierto en los diferentes sectores y entidades del Distrito.</v>
      </c>
      <c r="DB91" s="152"/>
      <c r="DC91" s="152"/>
      <c r="DD91" s="152"/>
      <c r="DE91" s="152"/>
      <c r="DF91" s="152"/>
      <c r="DG91" s="152"/>
      <c r="DH91" s="102" t="str">
        <f t="shared" si="45"/>
        <v>Moderado</v>
      </c>
      <c r="DI91" s="102" t="str">
        <f t="shared" si="46"/>
        <v>Bajo</v>
      </c>
      <c r="DK91" s="98" t="e">
        <f>SUM(LEN(#REF!)-LEN(SUBSTITUTE(#REF!,"- Preventivo","")))/LEN("- Preventivo")</f>
        <v>#REF!</v>
      </c>
      <c r="DL91" s="98" t="e">
        <f t="shared" si="47"/>
        <v>#REF!</v>
      </c>
      <c r="DM91" s="98" t="e">
        <f>SUM(LEN(#REF!)-LEN(SUBSTITUTE(#REF!,"- Detectivo","")))/LEN("- Detectivo")</f>
        <v>#REF!</v>
      </c>
      <c r="DN91" s="98" t="e">
        <f t="shared" si="48"/>
        <v>#REF!</v>
      </c>
      <c r="DO91" s="98" t="e">
        <f>SUM(LEN(#REF!)-LEN(SUBSTITUTE(#REF!,"- Correctivo","")))/LEN("- Correctivo")</f>
        <v>#REF!</v>
      </c>
      <c r="DP91" s="98" t="e">
        <f t="shared" si="49"/>
        <v>#REF!</v>
      </c>
      <c r="DQ91" s="98" t="e">
        <f t="shared" si="57"/>
        <v>#REF!</v>
      </c>
      <c r="DR91" s="98" t="e">
        <f t="shared" si="50"/>
        <v>#REF!</v>
      </c>
      <c r="DS91" s="98" t="e">
        <f>SUM(LEN(#REF!)-LEN(SUBSTITUTE(#REF!,"- Documentado","")))/LEN("- Documentado")</f>
        <v>#REF!</v>
      </c>
      <c r="DT91" s="98" t="e">
        <f>SUM(LEN(#REF!)-LEN(SUBSTITUTE(#REF!,"- Documentado","")))/LEN("- Documentado")</f>
        <v>#REF!</v>
      </c>
      <c r="DU91" s="98" t="e">
        <f t="shared" si="51"/>
        <v>#REF!</v>
      </c>
      <c r="DV91" s="98" t="e">
        <f>SUM(LEN(#REF!)-LEN(SUBSTITUTE(#REF!,"- Continua","")))/LEN("- Continua")</f>
        <v>#REF!</v>
      </c>
      <c r="DW91" s="98" t="e">
        <f>SUM(LEN(#REF!)-LEN(SUBSTITUTE(#REF!,"- Continua","")))/LEN("- Continua")</f>
        <v>#REF!</v>
      </c>
      <c r="DX91" s="98" t="e">
        <f t="shared" si="52"/>
        <v>#REF!</v>
      </c>
      <c r="DY91" s="98" t="e">
        <f>SUM(LEN(#REF!)-LEN(SUBSTITUTE(#REF!,"- Con registro","")))/LEN("- Con registro")</f>
        <v>#REF!</v>
      </c>
      <c r="DZ91" s="98" t="e">
        <f>SUM(LEN(#REF!)-LEN(SUBSTITUTE(#REF!,"- Con registro","")))/LEN("- Con registro")</f>
        <v>#REF!</v>
      </c>
      <c r="EA91" s="98" t="e">
        <f t="shared" si="53"/>
        <v>#REF!</v>
      </c>
      <c r="EB91" s="101" t="e">
        <f t="shared" si="58"/>
        <v>#REF!</v>
      </c>
      <c r="EC91" s="101" t="e">
        <f t="shared" si="59"/>
        <v>#REF!</v>
      </c>
      <c r="ED91" s="129" t="e">
        <f t="shared" si="60"/>
        <v>#REF!</v>
      </c>
      <c r="EE91" s="149" t="e">
        <f t="shared" si="61"/>
        <v>#REF!</v>
      </c>
      <c r="EF91" s="149"/>
      <c r="EG91" s="149"/>
      <c r="EH91" s="149"/>
      <c r="EI91" s="149"/>
      <c r="EJ91" s="149"/>
      <c r="EK91" s="149"/>
      <c r="EL91" s="149"/>
      <c r="EM91" s="149"/>
      <c r="EN91" s="149"/>
      <c r="EP91" s="115">
        <f t="shared" si="62"/>
        <v>45253</v>
      </c>
      <c r="EQ91" s="116" t="str">
        <f t="shared" si="63"/>
        <v>13 de mayo de 2024</v>
      </c>
      <c r="ER91" s="98" t="str">
        <f t="shared" si="64"/>
        <v>Riesgos</v>
      </c>
      <c r="ES91" s="98" t="str">
        <f t="shared" si="54"/>
        <v>ID_290: Posibilidad de afectación reputacional por resultados no satisfactorios en el avance de la implementación del modelo de Gobierno Abierto de Bogotá en las entidades distritales, debido a errores (fallas o deficiencias) en el seguimiento a los avances y estrategias del modelo de Gobierno abierto en los diferentes sectores y entidades del Distrito.</v>
      </c>
      <c r="ET91" s="98" t="str">
        <f t="shared" si="55"/>
        <v>Ajuste en Identificación del riesgo
Análisis antes de controles
Establecimiento de controles
Evaluación de controles
Tratamiento del riesgo en el Mapa de riesgos de Gobierno Abierto y Relacionamiento con la Ciudadanía</v>
      </c>
      <c r="EU91" s="98" t="str">
        <f t="shared" si="56"/>
        <v>Solicitud de cambio realizada y aprobada por la Oficina Asesora de Planeación a través del Aplicativo DARUMA</v>
      </c>
    </row>
    <row r="92" spans="1:151" ht="399.95" customHeight="1" x14ac:dyDescent="0.2">
      <c r="A92" s="120" t="s">
        <v>1216</v>
      </c>
      <c r="B92" s="105" t="s">
        <v>1217</v>
      </c>
      <c r="C92" s="105" t="s">
        <v>1218</v>
      </c>
      <c r="D92" s="120" t="s">
        <v>1658</v>
      </c>
      <c r="E92" s="121" t="s">
        <v>39</v>
      </c>
      <c r="F92" s="105" t="s">
        <v>1402</v>
      </c>
      <c r="G92" s="144">
        <v>291</v>
      </c>
      <c r="H92" s="144" t="s">
        <v>1685</v>
      </c>
      <c r="I92" s="104" t="s">
        <v>1403</v>
      </c>
      <c r="J92" s="120" t="s">
        <v>36</v>
      </c>
      <c r="K92" s="121" t="s">
        <v>365</v>
      </c>
      <c r="L92" s="105" t="s">
        <v>160</v>
      </c>
      <c r="M92" s="111" t="s">
        <v>1404</v>
      </c>
      <c r="N92" s="105" t="s">
        <v>1223</v>
      </c>
      <c r="O92" s="105" t="s">
        <v>1393</v>
      </c>
      <c r="P92" s="105" t="s">
        <v>1394</v>
      </c>
      <c r="Q92" s="105" t="s">
        <v>371</v>
      </c>
      <c r="R92" s="105" t="s">
        <v>564</v>
      </c>
      <c r="S92" s="105" t="s">
        <v>427</v>
      </c>
      <c r="T92" s="105" t="s">
        <v>241</v>
      </c>
      <c r="U92" s="122" t="s">
        <v>102</v>
      </c>
      <c r="V92" s="123">
        <v>0.6</v>
      </c>
      <c r="W92" s="122" t="s">
        <v>103</v>
      </c>
      <c r="X92" s="123">
        <v>0.6</v>
      </c>
      <c r="Y92" s="66" t="s">
        <v>86</v>
      </c>
      <c r="Z92" s="105" t="s">
        <v>1405</v>
      </c>
      <c r="AA92" s="122" t="s">
        <v>123</v>
      </c>
      <c r="AB92" s="127">
        <v>0.252</v>
      </c>
      <c r="AC92" s="122" t="s">
        <v>124</v>
      </c>
      <c r="AD92" s="127">
        <v>0.33749999999999997</v>
      </c>
      <c r="AE92" s="66" t="s">
        <v>86</v>
      </c>
      <c r="AF92" s="105" t="s">
        <v>1406</v>
      </c>
      <c r="AG92" s="120" t="s">
        <v>412</v>
      </c>
      <c r="AH92" s="124" t="s">
        <v>1407</v>
      </c>
      <c r="AI92" s="124" t="s">
        <v>1408</v>
      </c>
      <c r="AJ92" s="124" t="s">
        <v>1694</v>
      </c>
      <c r="AK92" s="124" t="s">
        <v>1693</v>
      </c>
      <c r="AL92" s="124" t="s">
        <v>701</v>
      </c>
      <c r="AM92" s="124" t="s">
        <v>1409</v>
      </c>
      <c r="AN92" s="105" t="s">
        <v>1410</v>
      </c>
      <c r="AO92" s="105" t="s">
        <v>1411</v>
      </c>
      <c r="AP92" s="105" t="s">
        <v>1412</v>
      </c>
      <c r="AQ92" s="106">
        <v>45253</v>
      </c>
      <c r="AR92" s="107" t="s">
        <v>640</v>
      </c>
      <c r="AS92" s="108" t="s">
        <v>1413</v>
      </c>
      <c r="AT92" s="109"/>
      <c r="AU92" s="110"/>
      <c r="AV92" s="111"/>
      <c r="AW92" s="109"/>
      <c r="AX92" s="107"/>
      <c r="AY92" s="108"/>
      <c r="AZ92" s="109"/>
      <c r="BA92" s="110"/>
      <c r="BB92" s="111"/>
      <c r="BC92" s="109"/>
      <c r="BD92" s="107"/>
      <c r="BE92" s="108"/>
      <c r="BF92" s="109"/>
      <c r="BG92" s="110"/>
      <c r="BH92" s="111"/>
      <c r="BI92" s="109"/>
      <c r="BJ92" s="107"/>
      <c r="BK92" s="108"/>
      <c r="BL92" s="109"/>
      <c r="BM92" s="110"/>
      <c r="BN92" s="111"/>
      <c r="BO92" s="109"/>
      <c r="BP92" s="107"/>
      <c r="BQ92" s="108"/>
      <c r="BR92" s="109"/>
      <c r="BS92" s="110"/>
      <c r="BT92" s="111"/>
      <c r="BU92" s="109"/>
      <c r="BV92" s="107"/>
      <c r="BW92" s="108"/>
      <c r="BX92" s="109"/>
      <c r="BY92" s="110"/>
      <c r="BZ92" s="112"/>
      <c r="CA92" s="2">
        <f t="shared" si="42"/>
        <v>33</v>
      </c>
      <c r="CB92" s="51" t="s">
        <v>1400</v>
      </c>
      <c r="CC92" s="51" t="s">
        <v>437</v>
      </c>
      <c r="CD92" s="51" t="s">
        <v>1235</v>
      </c>
      <c r="CE92" s="51" t="s">
        <v>388</v>
      </c>
      <c r="CF92" s="51" t="s">
        <v>389</v>
      </c>
      <c r="CG92" s="51" t="s">
        <v>389</v>
      </c>
      <c r="CH92" s="51" t="s">
        <v>390</v>
      </c>
      <c r="CI92" s="51" t="s">
        <v>389</v>
      </c>
      <c r="CJ92" s="51" t="s">
        <v>392</v>
      </c>
      <c r="CK92" s="51"/>
      <c r="CL92" s="51" t="s">
        <v>392</v>
      </c>
      <c r="CM92" s="51" t="s">
        <v>392</v>
      </c>
      <c r="CN92" s="51" t="s">
        <v>392</v>
      </c>
      <c r="CO92" s="51" t="s">
        <v>392</v>
      </c>
      <c r="CP92" s="51" t="s">
        <v>392</v>
      </c>
      <c r="CQ92" s="51" t="s">
        <v>392</v>
      </c>
      <c r="CR92" s="51" t="s">
        <v>1414</v>
      </c>
      <c r="CS92" s="51" t="s">
        <v>392</v>
      </c>
      <c r="CT92" s="51"/>
      <c r="CU92" s="51"/>
      <c r="CV92" s="51"/>
      <c r="CW92" s="51"/>
      <c r="CX92" s="51" t="s">
        <v>392</v>
      </c>
      <c r="CZ92" s="102" t="str">
        <f t="shared" si="43"/>
        <v>Gestión de procesos</v>
      </c>
      <c r="DA92" s="152" t="str">
        <f t="shared" si="44"/>
        <v>Posibilidad de afectación reputacional por no lograr fortalecer la administración y la gestión pública distrital a través del modelo de Gobierno Abierto, debido a errores (fallas o deficiencias) en el acompañamiento y asesoramiento metodológico a las entidades distritales con el fin de garantizar la correcta implementación del modelo de gobierno abierto.</v>
      </c>
      <c r="DB92" s="152"/>
      <c r="DC92" s="152"/>
      <c r="DD92" s="152"/>
      <c r="DE92" s="152"/>
      <c r="DF92" s="152"/>
      <c r="DG92" s="152"/>
      <c r="DH92" s="102" t="str">
        <f t="shared" si="45"/>
        <v>Moderado</v>
      </c>
      <c r="DI92" s="102" t="str">
        <f t="shared" si="46"/>
        <v>Moderado</v>
      </c>
      <c r="DK92" s="98" t="e">
        <f>SUM(LEN(#REF!)-LEN(SUBSTITUTE(#REF!,"- Preventivo","")))/LEN("- Preventivo")</f>
        <v>#REF!</v>
      </c>
      <c r="DL92" s="98" t="e">
        <f t="shared" si="47"/>
        <v>#REF!</v>
      </c>
      <c r="DM92" s="98" t="e">
        <f>SUM(LEN(#REF!)-LEN(SUBSTITUTE(#REF!,"- Detectivo","")))/LEN("- Detectivo")</f>
        <v>#REF!</v>
      </c>
      <c r="DN92" s="98" t="e">
        <f t="shared" si="48"/>
        <v>#REF!</v>
      </c>
      <c r="DO92" s="98" t="e">
        <f>SUM(LEN(#REF!)-LEN(SUBSTITUTE(#REF!,"- Correctivo","")))/LEN("- Correctivo")</f>
        <v>#REF!</v>
      </c>
      <c r="DP92" s="98" t="e">
        <f t="shared" si="49"/>
        <v>#REF!</v>
      </c>
      <c r="DQ92" s="98" t="e">
        <f t="shared" si="57"/>
        <v>#REF!</v>
      </c>
      <c r="DR92" s="98" t="e">
        <f t="shared" si="50"/>
        <v>#REF!</v>
      </c>
      <c r="DS92" s="98" t="e">
        <f>SUM(LEN(#REF!)-LEN(SUBSTITUTE(#REF!,"- Documentado","")))/LEN("- Documentado")</f>
        <v>#REF!</v>
      </c>
      <c r="DT92" s="98" t="e">
        <f>SUM(LEN(#REF!)-LEN(SUBSTITUTE(#REF!,"- Documentado","")))/LEN("- Documentado")</f>
        <v>#REF!</v>
      </c>
      <c r="DU92" s="98" t="e">
        <f t="shared" si="51"/>
        <v>#REF!</v>
      </c>
      <c r="DV92" s="98" t="e">
        <f>SUM(LEN(#REF!)-LEN(SUBSTITUTE(#REF!,"- Continua","")))/LEN("- Continua")</f>
        <v>#REF!</v>
      </c>
      <c r="DW92" s="98" t="e">
        <f>SUM(LEN(#REF!)-LEN(SUBSTITUTE(#REF!,"- Continua","")))/LEN("- Continua")</f>
        <v>#REF!</v>
      </c>
      <c r="DX92" s="98" t="e">
        <f t="shared" si="52"/>
        <v>#REF!</v>
      </c>
      <c r="DY92" s="98" t="e">
        <f>SUM(LEN(#REF!)-LEN(SUBSTITUTE(#REF!,"- Con registro","")))/LEN("- Con registro")</f>
        <v>#REF!</v>
      </c>
      <c r="DZ92" s="98" t="e">
        <f>SUM(LEN(#REF!)-LEN(SUBSTITUTE(#REF!,"- Con registro","")))/LEN("- Con registro")</f>
        <v>#REF!</v>
      </c>
      <c r="EA92" s="98" t="e">
        <f t="shared" si="53"/>
        <v>#REF!</v>
      </c>
      <c r="EB92" s="101" t="e">
        <f t="shared" si="58"/>
        <v>#REF!</v>
      </c>
      <c r="EC92" s="101" t="e">
        <f t="shared" si="59"/>
        <v>#REF!</v>
      </c>
      <c r="ED92" s="129" t="e">
        <f t="shared" si="60"/>
        <v>#REF!</v>
      </c>
      <c r="EE92" s="149" t="e">
        <f t="shared" si="61"/>
        <v>#REF!</v>
      </c>
      <c r="EF92" s="149"/>
      <c r="EG92" s="149"/>
      <c r="EH92" s="149"/>
      <c r="EI92" s="149"/>
      <c r="EJ92" s="149"/>
      <c r="EK92" s="149"/>
      <c r="EL92" s="149"/>
      <c r="EM92" s="149"/>
      <c r="EN92" s="149"/>
      <c r="EP92" s="115">
        <f t="shared" si="62"/>
        <v>45253</v>
      </c>
      <c r="EQ92" s="116" t="str">
        <f t="shared" si="63"/>
        <v>13 de mayo de 2024</v>
      </c>
      <c r="ER92" s="98" t="str">
        <f t="shared" si="64"/>
        <v>Riesgos</v>
      </c>
      <c r="ES92" s="98" t="str">
        <f t="shared" si="54"/>
        <v>ID_291: Posibilidad de afectación reputacional por no lograr fortalecer la administración y la gestión pública distrital a través del modelo de Gobierno Abierto, debido a errores (fallas o deficiencias) en el acompañamiento y asesoramiento metodológico a las entidades distritales con el fin de garantizar la correcta implementación del modelo de gobierno abierto.</v>
      </c>
      <c r="ET92" s="98" t="str">
        <f t="shared" si="55"/>
        <v>Ajuste en Identificación del riesgo
Análisis antes de controles
Establecimiento de controles
Evaluación de controles
Tratamiento del riesgo en el Mapa de riesgos de Gobierno Abierto y Relacionamiento con la Ciudadanía</v>
      </c>
      <c r="EU92" s="98" t="str">
        <f t="shared" si="56"/>
        <v>Solicitud de cambio realizada y aprobada por la Oficina Asesora de Planeación a través del Aplicativo DARUMA</v>
      </c>
    </row>
    <row r="93" spans="1:151" ht="399.95" customHeight="1" x14ac:dyDescent="0.2">
      <c r="A93" s="120" t="s">
        <v>1216</v>
      </c>
      <c r="B93" s="105" t="s">
        <v>1217</v>
      </c>
      <c r="C93" s="105" t="s">
        <v>1218</v>
      </c>
      <c r="D93" s="120" t="s">
        <v>1658</v>
      </c>
      <c r="E93" s="121" t="s">
        <v>39</v>
      </c>
      <c r="F93" s="105" t="s">
        <v>1415</v>
      </c>
      <c r="G93" s="121">
        <v>292</v>
      </c>
      <c r="H93" s="121" t="s">
        <v>1686</v>
      </c>
      <c r="I93" s="104" t="s">
        <v>1416</v>
      </c>
      <c r="J93" s="120" t="s">
        <v>36</v>
      </c>
      <c r="K93" s="121" t="s">
        <v>365</v>
      </c>
      <c r="L93" s="105" t="s">
        <v>160</v>
      </c>
      <c r="M93" s="111" t="s">
        <v>1404</v>
      </c>
      <c r="N93" s="105" t="s">
        <v>1223</v>
      </c>
      <c r="O93" s="105" t="s">
        <v>1393</v>
      </c>
      <c r="P93" s="105" t="s">
        <v>1394</v>
      </c>
      <c r="Q93" s="105" t="s">
        <v>371</v>
      </c>
      <c r="R93" s="105" t="s">
        <v>564</v>
      </c>
      <c r="S93" s="105" t="s">
        <v>427</v>
      </c>
      <c r="T93" s="105" t="s">
        <v>241</v>
      </c>
      <c r="U93" s="122" t="s">
        <v>144</v>
      </c>
      <c r="V93" s="123">
        <v>0.2</v>
      </c>
      <c r="W93" s="122" t="s">
        <v>103</v>
      </c>
      <c r="X93" s="123">
        <v>0.6</v>
      </c>
      <c r="Y93" s="66" t="s">
        <v>86</v>
      </c>
      <c r="Z93" s="105" t="s">
        <v>1417</v>
      </c>
      <c r="AA93" s="122" t="s">
        <v>144</v>
      </c>
      <c r="AB93" s="127">
        <v>8.3999999999999991E-2</v>
      </c>
      <c r="AC93" s="122" t="s">
        <v>124</v>
      </c>
      <c r="AD93" s="127">
        <v>0.25312499999999999</v>
      </c>
      <c r="AE93" s="66" t="s">
        <v>376</v>
      </c>
      <c r="AF93" s="105" t="s">
        <v>1418</v>
      </c>
      <c r="AG93" s="120" t="s">
        <v>412</v>
      </c>
      <c r="AH93" s="124" t="s">
        <v>1697</v>
      </c>
      <c r="AI93" s="124" t="s">
        <v>1408</v>
      </c>
      <c r="AJ93" s="124" t="s">
        <v>1696</v>
      </c>
      <c r="AK93" s="124" t="s">
        <v>1695</v>
      </c>
      <c r="AL93" s="124" t="s">
        <v>701</v>
      </c>
      <c r="AM93" s="124" t="s">
        <v>1419</v>
      </c>
      <c r="AN93" s="105" t="s">
        <v>1420</v>
      </c>
      <c r="AO93" s="105" t="s">
        <v>1397</v>
      </c>
      <c r="AP93" s="105" t="s">
        <v>1421</v>
      </c>
      <c r="AQ93" s="106">
        <v>45253</v>
      </c>
      <c r="AR93" s="107" t="s">
        <v>640</v>
      </c>
      <c r="AS93" s="108" t="s">
        <v>1422</v>
      </c>
      <c r="AT93" s="109"/>
      <c r="AU93" s="110"/>
      <c r="AV93" s="111"/>
      <c r="AW93" s="109"/>
      <c r="AX93" s="107"/>
      <c r="AY93" s="108"/>
      <c r="AZ93" s="109"/>
      <c r="BA93" s="110"/>
      <c r="BB93" s="111"/>
      <c r="BC93" s="109"/>
      <c r="BD93" s="107"/>
      <c r="BE93" s="108"/>
      <c r="BF93" s="109"/>
      <c r="BG93" s="110"/>
      <c r="BH93" s="111"/>
      <c r="BI93" s="109"/>
      <c r="BJ93" s="107"/>
      <c r="BK93" s="108"/>
      <c r="BL93" s="109"/>
      <c r="BM93" s="110"/>
      <c r="BN93" s="111"/>
      <c r="BO93" s="109"/>
      <c r="BP93" s="107"/>
      <c r="BQ93" s="108"/>
      <c r="BR93" s="109"/>
      <c r="BS93" s="110"/>
      <c r="BT93" s="111"/>
      <c r="BU93" s="109"/>
      <c r="BV93" s="107"/>
      <c r="BW93" s="108"/>
      <c r="BX93" s="109"/>
      <c r="BY93" s="110"/>
      <c r="BZ93" s="112"/>
      <c r="CA93" s="2">
        <f t="shared" si="42"/>
        <v>33</v>
      </c>
      <c r="CB93" s="51" t="s">
        <v>1400</v>
      </c>
      <c r="CC93" s="51" t="s">
        <v>437</v>
      </c>
      <c r="CD93" s="51" t="s">
        <v>1235</v>
      </c>
      <c r="CE93" s="51" t="s">
        <v>388</v>
      </c>
      <c r="CF93" s="51" t="s">
        <v>389</v>
      </c>
      <c r="CG93" s="51" t="s">
        <v>389</v>
      </c>
      <c r="CH93" s="51" t="s">
        <v>390</v>
      </c>
      <c r="CI93" s="51" t="s">
        <v>389</v>
      </c>
      <c r="CJ93" s="51" t="s">
        <v>392</v>
      </c>
      <c r="CK93" s="51"/>
      <c r="CL93" s="51" t="s">
        <v>392</v>
      </c>
      <c r="CM93" s="51" t="s">
        <v>392</v>
      </c>
      <c r="CN93" s="51" t="s">
        <v>392</v>
      </c>
      <c r="CO93" s="51" t="s">
        <v>392</v>
      </c>
      <c r="CP93" s="51" t="s">
        <v>392</v>
      </c>
      <c r="CQ93" s="51" t="s">
        <v>392</v>
      </c>
      <c r="CR93" s="51" t="s">
        <v>1414</v>
      </c>
      <c r="CS93" s="51" t="s">
        <v>392</v>
      </c>
      <c r="CT93" s="51"/>
      <c r="CU93" s="51"/>
      <c r="CV93" s="51"/>
      <c r="CW93" s="51"/>
      <c r="CX93" s="51" t="s">
        <v>392</v>
      </c>
      <c r="CZ93" s="102" t="str">
        <f t="shared" si="43"/>
        <v>Gestión de procesos</v>
      </c>
      <c r="DA93" s="152" t="str">
        <f t="shared" si="44"/>
        <v>Posibilidad de afectación reputacional por resultados no satisfactorios en el avance de la implementación del modelo de Gobierno Abierto de Bogotá en las entidades distritales, debido errores (fallas o deficiencias) en las orientaciones brindadas a las entidades, para la elaboración de guías, lineamientos y manuales que permitan la implementación de los pilares del modelo de gobierno abierto</v>
      </c>
      <c r="DB93" s="152"/>
      <c r="DC93" s="152"/>
      <c r="DD93" s="152"/>
      <c r="DE93" s="152"/>
      <c r="DF93" s="152"/>
      <c r="DG93" s="152"/>
      <c r="DH93" s="102" t="str">
        <f t="shared" si="45"/>
        <v>Moderado</v>
      </c>
      <c r="DI93" s="102" t="str">
        <f t="shared" si="46"/>
        <v>Bajo</v>
      </c>
      <c r="DK93" s="98" t="e">
        <f>SUM(LEN(#REF!)-LEN(SUBSTITUTE(#REF!,"- Preventivo","")))/LEN("- Preventivo")</f>
        <v>#REF!</v>
      </c>
      <c r="DL93" s="98" t="e">
        <f t="shared" si="47"/>
        <v>#REF!</v>
      </c>
      <c r="DM93" s="98" t="e">
        <f>SUM(LEN(#REF!)-LEN(SUBSTITUTE(#REF!,"- Detectivo","")))/LEN("- Detectivo")</f>
        <v>#REF!</v>
      </c>
      <c r="DN93" s="98" t="e">
        <f t="shared" si="48"/>
        <v>#REF!</v>
      </c>
      <c r="DO93" s="98" t="e">
        <f>SUM(LEN(#REF!)-LEN(SUBSTITUTE(#REF!,"- Correctivo","")))/LEN("- Correctivo")</f>
        <v>#REF!</v>
      </c>
      <c r="DP93" s="98" t="e">
        <f t="shared" si="49"/>
        <v>#REF!</v>
      </c>
      <c r="DQ93" s="98" t="e">
        <f t="shared" si="57"/>
        <v>#REF!</v>
      </c>
      <c r="DR93" s="98" t="e">
        <f t="shared" si="50"/>
        <v>#REF!</v>
      </c>
      <c r="DS93" s="98" t="e">
        <f>SUM(LEN(#REF!)-LEN(SUBSTITUTE(#REF!,"- Documentado","")))/LEN("- Documentado")</f>
        <v>#REF!</v>
      </c>
      <c r="DT93" s="98" t="e">
        <f>SUM(LEN(#REF!)-LEN(SUBSTITUTE(#REF!,"- Documentado","")))/LEN("- Documentado")</f>
        <v>#REF!</v>
      </c>
      <c r="DU93" s="98" t="e">
        <f t="shared" si="51"/>
        <v>#REF!</v>
      </c>
      <c r="DV93" s="98" t="e">
        <f>SUM(LEN(#REF!)-LEN(SUBSTITUTE(#REF!,"- Continua","")))/LEN("- Continua")</f>
        <v>#REF!</v>
      </c>
      <c r="DW93" s="98" t="e">
        <f>SUM(LEN(#REF!)-LEN(SUBSTITUTE(#REF!,"- Continua","")))/LEN("- Continua")</f>
        <v>#REF!</v>
      </c>
      <c r="DX93" s="98" t="e">
        <f t="shared" si="52"/>
        <v>#REF!</v>
      </c>
      <c r="DY93" s="98" t="e">
        <f>SUM(LEN(#REF!)-LEN(SUBSTITUTE(#REF!,"- Con registro","")))/LEN("- Con registro")</f>
        <v>#REF!</v>
      </c>
      <c r="DZ93" s="98" t="e">
        <f>SUM(LEN(#REF!)-LEN(SUBSTITUTE(#REF!,"- Con registro","")))/LEN("- Con registro")</f>
        <v>#REF!</v>
      </c>
      <c r="EA93" s="98" t="e">
        <f t="shared" si="53"/>
        <v>#REF!</v>
      </c>
      <c r="EB93" s="101" t="e">
        <f t="shared" si="58"/>
        <v>#REF!</v>
      </c>
      <c r="EC93" s="101" t="e">
        <f t="shared" si="59"/>
        <v>#REF!</v>
      </c>
      <c r="ED93" s="129" t="e">
        <f t="shared" si="60"/>
        <v>#REF!</v>
      </c>
      <c r="EE93" s="149" t="e">
        <f t="shared" si="61"/>
        <v>#REF!</v>
      </c>
      <c r="EF93" s="149"/>
      <c r="EG93" s="149"/>
      <c r="EH93" s="149"/>
      <c r="EI93" s="149"/>
      <c r="EJ93" s="149"/>
      <c r="EK93" s="149"/>
      <c r="EL93" s="149"/>
      <c r="EM93" s="149"/>
      <c r="EN93" s="149"/>
      <c r="EP93" s="115">
        <f t="shared" si="62"/>
        <v>45253</v>
      </c>
      <c r="EQ93" s="116" t="str">
        <f t="shared" si="63"/>
        <v>13 de mayo de 2024</v>
      </c>
      <c r="ER93" s="98" t="str">
        <f t="shared" si="64"/>
        <v>Riesgos</v>
      </c>
      <c r="ES93" s="98" t="str">
        <f t="shared" si="54"/>
        <v>ID_292: Posibilidad de afectación reputacional por resultados no satisfactorios en el avance de la implementación del modelo de Gobierno Abierto de Bogotá en las entidades distritales, debido errores (fallas o deficiencias) en las orientaciones brindadas a las entidades, para la elaboración de guías, lineamientos y manuales que permitan la implementación de los pilares del modelo de gobierno abierto</v>
      </c>
      <c r="ET93" s="98" t="str">
        <f t="shared" si="55"/>
        <v>Ajuste en Identificación del riesgo
Análisis antes de controles
Establecimiento de controles
Evaluación de controles
Tratamiento del riesgo en el Mapa de riesgos de Gobierno Abierto y Relacionamiento con la Ciudadanía</v>
      </c>
      <c r="EU93" s="98" t="str">
        <f t="shared" si="56"/>
        <v>Solicitud de cambio realizada y aprobada por la Oficina Asesora de Planeación a través del Aplicativo DARUMA</v>
      </c>
    </row>
    <row r="94" spans="1:151" ht="399.95" customHeight="1" x14ac:dyDescent="0.2">
      <c r="A94" s="120" t="s">
        <v>1423</v>
      </c>
      <c r="B94" s="105" t="s">
        <v>1424</v>
      </c>
      <c r="C94" s="105" t="s">
        <v>1425</v>
      </c>
      <c r="D94" s="120" t="s">
        <v>1656</v>
      </c>
      <c r="E94" s="121" t="s">
        <v>39</v>
      </c>
      <c r="F94" s="105" t="s">
        <v>1426</v>
      </c>
      <c r="G94" s="121">
        <v>207</v>
      </c>
      <c r="H94" s="121" t="s">
        <v>1576</v>
      </c>
      <c r="I94" s="104" t="s">
        <v>1427</v>
      </c>
      <c r="J94" s="120" t="s">
        <v>64</v>
      </c>
      <c r="K94" s="121" t="s">
        <v>516</v>
      </c>
      <c r="L94" s="105" t="s">
        <v>1657</v>
      </c>
      <c r="M94" s="111" t="s">
        <v>1428</v>
      </c>
      <c r="N94" s="105" t="s">
        <v>1429</v>
      </c>
      <c r="O94" s="105" t="s">
        <v>1430</v>
      </c>
      <c r="P94" s="105" t="s">
        <v>1431</v>
      </c>
      <c r="Q94" s="105" t="s">
        <v>1432</v>
      </c>
      <c r="R94" s="105" t="s">
        <v>652</v>
      </c>
      <c r="S94" s="105" t="s">
        <v>427</v>
      </c>
      <c r="T94" s="105" t="s">
        <v>1433</v>
      </c>
      <c r="U94" s="122" t="s">
        <v>144</v>
      </c>
      <c r="V94" s="123">
        <v>0.2</v>
      </c>
      <c r="W94" s="122" t="s">
        <v>79</v>
      </c>
      <c r="X94" s="123">
        <v>0.8</v>
      </c>
      <c r="Y94" s="66" t="s">
        <v>409</v>
      </c>
      <c r="Z94" s="105" t="s">
        <v>410</v>
      </c>
      <c r="AA94" s="122" t="s">
        <v>144</v>
      </c>
      <c r="AB94" s="127">
        <v>1.210104E-2</v>
      </c>
      <c r="AC94" s="122" t="s">
        <v>79</v>
      </c>
      <c r="AD94" s="127">
        <v>0.8</v>
      </c>
      <c r="AE94" s="66" t="s">
        <v>409</v>
      </c>
      <c r="AF94" s="105" t="s">
        <v>1434</v>
      </c>
      <c r="AG94" s="120" t="s">
        <v>412</v>
      </c>
      <c r="AH94" s="105" t="s">
        <v>1435</v>
      </c>
      <c r="AI94" s="105" t="s">
        <v>1436</v>
      </c>
      <c r="AJ94" s="136" t="s">
        <v>1577</v>
      </c>
      <c r="AK94" s="136" t="s">
        <v>1578</v>
      </c>
      <c r="AL94" s="105" t="s">
        <v>1209</v>
      </c>
      <c r="AM94" s="145" t="s">
        <v>1653</v>
      </c>
      <c r="AN94" s="105" t="s">
        <v>1437</v>
      </c>
      <c r="AO94" s="105" t="s">
        <v>1438</v>
      </c>
      <c r="AP94" s="105" t="s">
        <v>1439</v>
      </c>
      <c r="AQ94" s="106">
        <v>45261</v>
      </c>
      <c r="AR94" s="107" t="s">
        <v>1440</v>
      </c>
      <c r="AS94" s="108" t="s">
        <v>1441</v>
      </c>
      <c r="AT94" s="139"/>
      <c r="AU94" s="110"/>
      <c r="AV94" s="111"/>
      <c r="AW94" s="109"/>
      <c r="AX94" s="107"/>
      <c r="AY94" s="108"/>
      <c r="AZ94" s="109"/>
      <c r="BA94" s="110"/>
      <c r="BB94" s="111"/>
      <c r="BC94" s="109"/>
      <c r="BD94" s="107"/>
      <c r="BE94" s="108"/>
      <c r="BF94" s="109"/>
      <c r="BG94" s="110"/>
      <c r="BH94" s="111"/>
      <c r="BI94" s="109"/>
      <c r="BJ94" s="107"/>
      <c r="BK94" s="108"/>
      <c r="BL94" s="109"/>
      <c r="BM94" s="110"/>
      <c r="BN94" s="111"/>
      <c r="BO94" s="109"/>
      <c r="BP94" s="107"/>
      <c r="BQ94" s="108"/>
      <c r="BR94" s="109"/>
      <c r="BS94" s="110"/>
      <c r="BT94" s="111"/>
      <c r="BU94" s="109"/>
      <c r="BV94" s="107"/>
      <c r="BW94" s="108"/>
      <c r="BX94" s="109"/>
      <c r="BY94" s="110"/>
      <c r="BZ94" s="112"/>
      <c r="CA94" s="2">
        <f t="shared" si="42"/>
        <v>33</v>
      </c>
      <c r="CB94" s="51" t="s">
        <v>1442</v>
      </c>
      <c r="CC94" s="51" t="s">
        <v>1443</v>
      </c>
      <c r="CD94" s="51" t="s">
        <v>1444</v>
      </c>
      <c r="CE94" s="51" t="s">
        <v>388</v>
      </c>
      <c r="CF94" s="51" t="s">
        <v>389</v>
      </c>
      <c r="CG94" s="51" t="s">
        <v>389</v>
      </c>
      <c r="CH94" s="51" t="s">
        <v>390</v>
      </c>
      <c r="CI94" s="51" t="s">
        <v>389</v>
      </c>
      <c r="CJ94" s="51" t="s">
        <v>392</v>
      </c>
      <c r="CK94" s="51"/>
      <c r="CL94" s="51" t="s">
        <v>392</v>
      </c>
      <c r="CM94" s="51" t="s">
        <v>478</v>
      </c>
      <c r="CN94" s="51" t="s">
        <v>392</v>
      </c>
      <c r="CO94" s="51" t="s">
        <v>392</v>
      </c>
      <c r="CP94" s="51" t="s">
        <v>392</v>
      </c>
      <c r="CQ94" s="51" t="s">
        <v>392</v>
      </c>
      <c r="CR94" s="51" t="s">
        <v>1445</v>
      </c>
      <c r="CS94" s="51" t="s">
        <v>392</v>
      </c>
      <c r="CT94" s="51" t="s">
        <v>392</v>
      </c>
      <c r="CU94" s="51" t="s">
        <v>392</v>
      </c>
      <c r="CV94" s="51" t="s">
        <v>392</v>
      </c>
      <c r="CW94" s="51" t="s">
        <v>392</v>
      </c>
      <c r="CX94" s="51" t="s">
        <v>392</v>
      </c>
      <c r="CZ94" s="102" t="str">
        <f t="shared" si="43"/>
        <v>Corrupción</v>
      </c>
      <c r="DA94" s="152" t="str">
        <f t="shared" si="44"/>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v>
      </c>
      <c r="DB94" s="152"/>
      <c r="DC94" s="152"/>
      <c r="DD94" s="152"/>
      <c r="DE94" s="152"/>
      <c r="DF94" s="152"/>
      <c r="DG94" s="152"/>
      <c r="DH94" s="102" t="str">
        <f t="shared" si="45"/>
        <v>Alto</v>
      </c>
      <c r="DI94" s="102" t="str">
        <f t="shared" si="46"/>
        <v>Alto</v>
      </c>
      <c r="DK94" s="98" t="e">
        <f>SUM(LEN(#REF!)-LEN(SUBSTITUTE(#REF!,"- Preventivo","")))/LEN("- Preventivo")</f>
        <v>#REF!</v>
      </c>
      <c r="DL94" s="98" t="e">
        <f t="shared" si="47"/>
        <v>#REF!</v>
      </c>
      <c r="DM94" s="98" t="e">
        <f>SUM(LEN(#REF!)-LEN(SUBSTITUTE(#REF!,"- Detectivo","")))/LEN("- Detectivo")</f>
        <v>#REF!</v>
      </c>
      <c r="DN94" s="98" t="e">
        <f t="shared" si="48"/>
        <v>#REF!</v>
      </c>
      <c r="DO94" s="98" t="e">
        <f>SUM(LEN(#REF!)-LEN(SUBSTITUTE(#REF!,"- Correctivo","")))/LEN("- Correctivo")</f>
        <v>#REF!</v>
      </c>
      <c r="DP94" s="98" t="e">
        <f t="shared" si="49"/>
        <v>#REF!</v>
      </c>
      <c r="DQ94" s="98" t="e">
        <f t="shared" si="57"/>
        <v>#REF!</v>
      </c>
      <c r="DR94" s="98" t="e">
        <f t="shared" si="50"/>
        <v>#REF!</v>
      </c>
      <c r="DS94" s="98" t="e">
        <f>SUM(LEN(#REF!)-LEN(SUBSTITUTE(#REF!,"- Documentado","")))/LEN("- Documentado")</f>
        <v>#REF!</v>
      </c>
      <c r="DT94" s="98" t="e">
        <f>SUM(LEN(#REF!)-LEN(SUBSTITUTE(#REF!,"- Documentado","")))/LEN("- Documentado")</f>
        <v>#REF!</v>
      </c>
      <c r="DU94" s="98" t="e">
        <f t="shared" si="51"/>
        <v>#REF!</v>
      </c>
      <c r="DV94" s="98" t="e">
        <f>SUM(LEN(#REF!)-LEN(SUBSTITUTE(#REF!,"- Continua","")))/LEN("- Continua")</f>
        <v>#REF!</v>
      </c>
      <c r="DW94" s="98" t="e">
        <f>SUM(LEN(#REF!)-LEN(SUBSTITUTE(#REF!,"- Continua","")))/LEN("- Continua")</f>
        <v>#REF!</v>
      </c>
      <c r="DX94" s="98" t="e">
        <f t="shared" si="52"/>
        <v>#REF!</v>
      </c>
      <c r="DY94" s="98" t="e">
        <f>SUM(LEN(#REF!)-LEN(SUBSTITUTE(#REF!,"- Con registro","")))/LEN("- Con registro")</f>
        <v>#REF!</v>
      </c>
      <c r="DZ94" s="98" t="e">
        <f>SUM(LEN(#REF!)-LEN(SUBSTITUTE(#REF!,"- Con registro","")))/LEN("- Con registro")</f>
        <v>#REF!</v>
      </c>
      <c r="EA94" s="98" t="e">
        <f t="shared" si="53"/>
        <v>#REF!</v>
      </c>
      <c r="EB94" s="101" t="e">
        <f t="shared" si="58"/>
        <v>#REF!</v>
      </c>
      <c r="EC94" s="101" t="e">
        <f t="shared" si="59"/>
        <v>#REF!</v>
      </c>
      <c r="ED94" s="129" t="e">
        <f t="shared" si="60"/>
        <v>#REF!</v>
      </c>
      <c r="EE94" s="149" t="e">
        <f t="shared" si="61"/>
        <v>#REF!</v>
      </c>
      <c r="EF94" s="149"/>
      <c r="EG94" s="149"/>
      <c r="EH94" s="149"/>
      <c r="EI94" s="149"/>
      <c r="EJ94" s="149"/>
      <c r="EK94" s="149"/>
      <c r="EL94" s="149"/>
      <c r="EM94" s="149"/>
      <c r="EN94" s="149"/>
      <c r="EP94" s="115">
        <f t="shared" si="62"/>
        <v>45261</v>
      </c>
      <c r="EQ94" s="116" t="str">
        <f t="shared" si="63"/>
        <v>13 de mayo de 2024</v>
      </c>
      <c r="ER94" s="98" t="str">
        <f t="shared" si="64"/>
        <v>Riesgos</v>
      </c>
      <c r="ES94" s="98" t="str">
        <f t="shared" si="54"/>
        <v>ID_207: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v>
      </c>
      <c r="ET94" s="98" t="str">
        <f t="shared" si="55"/>
        <v>Ajuste en Identificación del riesgo
Análisis antes de controles
Establecimiento de controles
Tratamiento del riesgo en el Mapa de riesgos de Paz, Víctimas y Reconciliación</v>
      </c>
      <c r="EU94" s="98" t="str">
        <f t="shared" si="56"/>
        <v>Solicitud de cambio realizada y aprobada por la  Oficina Consejería Distrital de Paz, Víctimas y Reconciliación a través del Aplicativo DARUMA</v>
      </c>
    </row>
    <row r="95" spans="1:151" ht="399.95" customHeight="1" x14ac:dyDescent="0.2">
      <c r="A95" s="120" t="s">
        <v>1423</v>
      </c>
      <c r="B95" s="105" t="s">
        <v>1424</v>
      </c>
      <c r="C95" s="105" t="s">
        <v>1425</v>
      </c>
      <c r="D95" s="120" t="s">
        <v>1656</v>
      </c>
      <c r="E95" s="121" t="s">
        <v>39</v>
      </c>
      <c r="F95" s="105" t="s">
        <v>1446</v>
      </c>
      <c r="G95" s="121">
        <v>268</v>
      </c>
      <c r="H95" s="121" t="s">
        <v>1654</v>
      </c>
      <c r="I95" s="104" t="s">
        <v>1447</v>
      </c>
      <c r="J95" s="120" t="s">
        <v>36</v>
      </c>
      <c r="K95" s="121" t="s">
        <v>365</v>
      </c>
      <c r="L95" s="105" t="s">
        <v>1635</v>
      </c>
      <c r="M95" s="111" t="s">
        <v>1448</v>
      </c>
      <c r="N95" s="105" t="s">
        <v>1449</v>
      </c>
      <c r="O95" s="105" t="s">
        <v>1450</v>
      </c>
      <c r="P95" s="105" t="s">
        <v>1431</v>
      </c>
      <c r="Q95" s="105" t="s">
        <v>1432</v>
      </c>
      <c r="R95" s="105" t="s">
        <v>564</v>
      </c>
      <c r="S95" s="105" t="s">
        <v>427</v>
      </c>
      <c r="T95" s="105" t="s">
        <v>1433</v>
      </c>
      <c r="U95" s="122" t="s">
        <v>52</v>
      </c>
      <c r="V95" s="123">
        <v>1</v>
      </c>
      <c r="W95" s="122" t="s">
        <v>124</v>
      </c>
      <c r="X95" s="123">
        <v>0.4</v>
      </c>
      <c r="Y95" s="66" t="s">
        <v>409</v>
      </c>
      <c r="Z95" s="105" t="s">
        <v>1451</v>
      </c>
      <c r="AA95" s="122" t="s">
        <v>144</v>
      </c>
      <c r="AB95" s="127">
        <v>6.0505200000000009E-2</v>
      </c>
      <c r="AC95" s="122" t="s">
        <v>145</v>
      </c>
      <c r="AD95" s="127">
        <v>0.16875000000000001</v>
      </c>
      <c r="AE95" s="66" t="s">
        <v>376</v>
      </c>
      <c r="AF95" s="105" t="s">
        <v>867</v>
      </c>
      <c r="AG95" s="120" t="s">
        <v>378</v>
      </c>
      <c r="AH95" s="105" t="s">
        <v>379</v>
      </c>
      <c r="AI95" s="105" t="s">
        <v>379</v>
      </c>
      <c r="AJ95" s="105" t="s">
        <v>363</v>
      </c>
      <c r="AK95" s="105" t="s">
        <v>363</v>
      </c>
      <c r="AL95" s="105" t="s">
        <v>379</v>
      </c>
      <c r="AM95" s="105" t="s">
        <v>379</v>
      </c>
      <c r="AN95" s="105" t="s">
        <v>1452</v>
      </c>
      <c r="AO95" s="105" t="s">
        <v>1453</v>
      </c>
      <c r="AP95" s="105" t="s">
        <v>1454</v>
      </c>
      <c r="AQ95" s="106">
        <v>45261</v>
      </c>
      <c r="AR95" s="107" t="s">
        <v>556</v>
      </c>
      <c r="AS95" s="108" t="s">
        <v>1455</v>
      </c>
      <c r="AT95" s="109"/>
      <c r="AU95" s="110"/>
      <c r="AV95" s="111"/>
      <c r="AW95" s="109"/>
      <c r="AX95" s="107"/>
      <c r="AY95" s="108"/>
      <c r="AZ95" s="109"/>
      <c r="BA95" s="110"/>
      <c r="BB95" s="111"/>
      <c r="BC95" s="109"/>
      <c r="BD95" s="107"/>
      <c r="BE95" s="108"/>
      <c r="BF95" s="109"/>
      <c r="BG95" s="110"/>
      <c r="BH95" s="111"/>
      <c r="BI95" s="109"/>
      <c r="BJ95" s="107"/>
      <c r="BK95" s="108"/>
      <c r="BL95" s="109"/>
      <c r="BM95" s="110"/>
      <c r="BN95" s="111"/>
      <c r="BO95" s="109"/>
      <c r="BP95" s="107"/>
      <c r="BQ95" s="108"/>
      <c r="BR95" s="109"/>
      <c r="BS95" s="110"/>
      <c r="BT95" s="111"/>
      <c r="BU95" s="109"/>
      <c r="BV95" s="107"/>
      <c r="BW95" s="108"/>
      <c r="BX95" s="109"/>
      <c r="BY95" s="110"/>
      <c r="BZ95" s="112"/>
      <c r="CA95" s="2">
        <f t="shared" si="42"/>
        <v>33</v>
      </c>
      <c r="CB95" s="51" t="s">
        <v>1442</v>
      </c>
      <c r="CC95" s="51" t="s">
        <v>1443</v>
      </c>
      <c r="CD95" s="51" t="s">
        <v>1444</v>
      </c>
      <c r="CE95" s="51" t="s">
        <v>388</v>
      </c>
      <c r="CF95" s="51" t="s">
        <v>389</v>
      </c>
      <c r="CG95" s="51" t="s">
        <v>389</v>
      </c>
      <c r="CH95" s="51" t="s">
        <v>390</v>
      </c>
      <c r="CI95" s="51" t="s">
        <v>389</v>
      </c>
      <c r="CJ95" s="51" t="s">
        <v>392</v>
      </c>
      <c r="CK95" s="51"/>
      <c r="CL95" s="51" t="s">
        <v>392</v>
      </c>
      <c r="CM95" s="51" t="s">
        <v>392</v>
      </c>
      <c r="CN95" s="51" t="s">
        <v>392</v>
      </c>
      <c r="CO95" s="51" t="s">
        <v>392</v>
      </c>
      <c r="CP95" s="51" t="s">
        <v>392</v>
      </c>
      <c r="CQ95" s="51" t="s">
        <v>392</v>
      </c>
      <c r="CR95" s="51" t="s">
        <v>1445</v>
      </c>
      <c r="CS95" s="51" t="s">
        <v>392</v>
      </c>
      <c r="CT95" s="51" t="s">
        <v>392</v>
      </c>
      <c r="CU95" s="51" t="s">
        <v>392</v>
      </c>
      <c r="CV95" s="51" t="s">
        <v>392</v>
      </c>
      <c r="CW95" s="51" t="s">
        <v>392</v>
      </c>
      <c r="CX95" s="51" t="s">
        <v>392</v>
      </c>
      <c r="CZ95" s="102" t="str">
        <f t="shared" si="43"/>
        <v>Gestión de procesos</v>
      </c>
      <c r="DA95" s="152" t="str">
        <f t="shared" si="44"/>
        <v>Posibilidad de afectación económica (o presupuestal) por sanción de un ente de control, debido a fallas o deficiencias en el otorgamiento de la Atención o Ayuda Humanitaria Inmediata</v>
      </c>
      <c r="DB95" s="152"/>
      <c r="DC95" s="152"/>
      <c r="DD95" s="152"/>
      <c r="DE95" s="152"/>
      <c r="DF95" s="152"/>
      <c r="DG95" s="152"/>
      <c r="DH95" s="102" t="str">
        <f t="shared" si="45"/>
        <v>Alto</v>
      </c>
      <c r="DI95" s="102" t="str">
        <f t="shared" si="46"/>
        <v>Bajo</v>
      </c>
      <c r="DK95" s="98" t="e">
        <f>SUM(LEN(#REF!)-LEN(SUBSTITUTE(#REF!,"- Preventivo","")))/LEN("- Preventivo")</f>
        <v>#REF!</v>
      </c>
      <c r="DL95" s="98" t="e">
        <f t="shared" si="47"/>
        <v>#REF!</v>
      </c>
      <c r="DM95" s="98" t="e">
        <f>SUM(LEN(#REF!)-LEN(SUBSTITUTE(#REF!,"- Detectivo","")))/LEN("- Detectivo")</f>
        <v>#REF!</v>
      </c>
      <c r="DN95" s="98" t="e">
        <f t="shared" si="48"/>
        <v>#REF!</v>
      </c>
      <c r="DO95" s="98" t="e">
        <f>SUM(LEN(#REF!)-LEN(SUBSTITUTE(#REF!,"- Correctivo","")))/LEN("- Correctivo")</f>
        <v>#REF!</v>
      </c>
      <c r="DP95" s="98" t="e">
        <f t="shared" si="49"/>
        <v>#REF!</v>
      </c>
      <c r="DQ95" s="98" t="e">
        <f t="shared" si="57"/>
        <v>#REF!</v>
      </c>
      <c r="DR95" s="98" t="e">
        <f t="shared" si="50"/>
        <v>#REF!</v>
      </c>
      <c r="DS95" s="98" t="e">
        <f>SUM(LEN(#REF!)-LEN(SUBSTITUTE(#REF!,"- Documentado","")))/LEN("- Documentado")</f>
        <v>#REF!</v>
      </c>
      <c r="DT95" s="98" t="e">
        <f>SUM(LEN(#REF!)-LEN(SUBSTITUTE(#REF!,"- Documentado","")))/LEN("- Documentado")</f>
        <v>#REF!</v>
      </c>
      <c r="DU95" s="98" t="e">
        <f t="shared" si="51"/>
        <v>#REF!</v>
      </c>
      <c r="DV95" s="98" t="e">
        <f>SUM(LEN(#REF!)-LEN(SUBSTITUTE(#REF!,"- Continua","")))/LEN("- Continua")</f>
        <v>#REF!</v>
      </c>
      <c r="DW95" s="98" t="e">
        <f>SUM(LEN(#REF!)-LEN(SUBSTITUTE(#REF!,"- Continua","")))/LEN("- Continua")</f>
        <v>#REF!</v>
      </c>
      <c r="DX95" s="98" t="e">
        <f t="shared" si="52"/>
        <v>#REF!</v>
      </c>
      <c r="DY95" s="98" t="e">
        <f>SUM(LEN(#REF!)-LEN(SUBSTITUTE(#REF!,"- Con registro","")))/LEN("- Con registro")</f>
        <v>#REF!</v>
      </c>
      <c r="DZ95" s="98" t="e">
        <f>SUM(LEN(#REF!)-LEN(SUBSTITUTE(#REF!,"- Con registro","")))/LEN("- Con registro")</f>
        <v>#REF!</v>
      </c>
      <c r="EA95" s="98" t="e">
        <f t="shared" si="53"/>
        <v>#REF!</v>
      </c>
      <c r="EB95" s="101" t="e">
        <f t="shared" si="58"/>
        <v>#REF!</v>
      </c>
      <c r="EC95" s="101" t="e">
        <f t="shared" si="59"/>
        <v>#REF!</v>
      </c>
      <c r="ED95" s="129" t="e">
        <f t="shared" si="60"/>
        <v>#REF!</v>
      </c>
      <c r="EE95" s="149" t="e">
        <f t="shared" si="61"/>
        <v>#REF!</v>
      </c>
      <c r="EF95" s="149"/>
      <c r="EG95" s="149"/>
      <c r="EH95" s="149"/>
      <c r="EI95" s="149"/>
      <c r="EJ95" s="149"/>
      <c r="EK95" s="149"/>
      <c r="EL95" s="149"/>
      <c r="EM95" s="149"/>
      <c r="EN95" s="149"/>
      <c r="EP95" s="115">
        <f t="shared" si="62"/>
        <v>45261</v>
      </c>
      <c r="EQ95" s="116" t="str">
        <f t="shared" si="63"/>
        <v>13 de mayo de 2024</v>
      </c>
      <c r="ER95" s="98" t="str">
        <f t="shared" si="64"/>
        <v>Riesgos</v>
      </c>
      <c r="ES95" s="98" t="str">
        <f t="shared" si="54"/>
        <v>ID_268: Posibilidad de afectación económica (o presupuestal) por sanción de un ente de control, debido a fallas o deficiencias en el otorgamiento de la Atención o Ayuda Humanitaria Inmediata</v>
      </c>
      <c r="ET95" s="98" t="str">
        <f t="shared" si="55"/>
        <v>Ajuste en Identificación del riesgo
Análisis antes de controles
Establecimiento de controles
 en el Mapa de riesgos de Paz, Víctimas y Reconciliación</v>
      </c>
      <c r="EU95" s="98" t="str">
        <f t="shared" si="56"/>
        <v>Solicitud de cambio realizada y aprobada por la Oficina Consejería Distrital de Paz, Víctimas y Reconciliación a través del Aplicativo DARUMA</v>
      </c>
    </row>
    <row r="96" spans="1:151" ht="399.95" customHeight="1" x14ac:dyDescent="0.2">
      <c r="A96" s="120" t="s">
        <v>1423</v>
      </c>
      <c r="B96" s="105" t="s">
        <v>1424</v>
      </c>
      <c r="C96" s="105" t="s">
        <v>1425</v>
      </c>
      <c r="D96" s="120" t="s">
        <v>1656</v>
      </c>
      <c r="E96" s="121" t="s">
        <v>39</v>
      </c>
      <c r="F96" s="105" t="s">
        <v>1456</v>
      </c>
      <c r="G96" s="121">
        <v>269</v>
      </c>
      <c r="H96" s="121" t="s">
        <v>1655</v>
      </c>
      <c r="I96" s="104" t="s">
        <v>1457</v>
      </c>
      <c r="J96" s="120" t="s">
        <v>36</v>
      </c>
      <c r="K96" s="121" t="s">
        <v>365</v>
      </c>
      <c r="L96" s="105" t="s">
        <v>1635</v>
      </c>
      <c r="M96" s="111" t="s">
        <v>1458</v>
      </c>
      <c r="N96" s="105" t="s">
        <v>1459</v>
      </c>
      <c r="O96" s="105" t="s">
        <v>1460</v>
      </c>
      <c r="P96" s="105" t="s">
        <v>1431</v>
      </c>
      <c r="Q96" s="105" t="s">
        <v>371</v>
      </c>
      <c r="R96" s="105" t="s">
        <v>564</v>
      </c>
      <c r="S96" s="105" t="s">
        <v>427</v>
      </c>
      <c r="T96" s="105" t="s">
        <v>1433</v>
      </c>
      <c r="U96" s="122" t="s">
        <v>123</v>
      </c>
      <c r="V96" s="123">
        <v>0.4</v>
      </c>
      <c r="W96" s="122" t="s">
        <v>103</v>
      </c>
      <c r="X96" s="123">
        <v>0.6</v>
      </c>
      <c r="Y96" s="66" t="s">
        <v>86</v>
      </c>
      <c r="Z96" s="105" t="s">
        <v>1461</v>
      </c>
      <c r="AA96" s="122" t="s">
        <v>144</v>
      </c>
      <c r="AB96" s="127">
        <v>0.16799999999999998</v>
      </c>
      <c r="AC96" s="122" t="s">
        <v>124</v>
      </c>
      <c r="AD96" s="127">
        <v>0.25312499999999999</v>
      </c>
      <c r="AE96" s="66" t="s">
        <v>376</v>
      </c>
      <c r="AF96" s="105" t="s">
        <v>1462</v>
      </c>
      <c r="AG96" s="120" t="s">
        <v>378</v>
      </c>
      <c r="AH96" s="124" t="s">
        <v>379</v>
      </c>
      <c r="AI96" s="124" t="s">
        <v>379</v>
      </c>
      <c r="AJ96" s="124" t="s">
        <v>363</v>
      </c>
      <c r="AK96" s="124" t="s">
        <v>363</v>
      </c>
      <c r="AL96" s="124" t="s">
        <v>379</v>
      </c>
      <c r="AM96" s="124" t="s">
        <v>379</v>
      </c>
      <c r="AN96" s="105" t="s">
        <v>1463</v>
      </c>
      <c r="AO96" s="105" t="s">
        <v>1464</v>
      </c>
      <c r="AP96" s="105" t="s">
        <v>1465</v>
      </c>
      <c r="AQ96" s="106">
        <v>45261</v>
      </c>
      <c r="AR96" s="107" t="s">
        <v>570</v>
      </c>
      <c r="AS96" s="108" t="s">
        <v>1466</v>
      </c>
      <c r="AT96" s="109"/>
      <c r="AU96" s="110"/>
      <c r="AV96" s="111"/>
      <c r="AW96" s="109"/>
      <c r="AX96" s="107"/>
      <c r="AY96" s="108"/>
      <c r="AZ96" s="109"/>
      <c r="BA96" s="110"/>
      <c r="BB96" s="111"/>
      <c r="BC96" s="109"/>
      <c r="BD96" s="107"/>
      <c r="BE96" s="108"/>
      <c r="BF96" s="109"/>
      <c r="BG96" s="110"/>
      <c r="BH96" s="111"/>
      <c r="BI96" s="109"/>
      <c r="BJ96" s="107"/>
      <c r="BK96" s="108"/>
      <c r="BL96" s="109"/>
      <c r="BM96" s="110"/>
      <c r="BN96" s="111"/>
      <c r="BO96" s="109"/>
      <c r="BP96" s="107"/>
      <c r="BQ96" s="108"/>
      <c r="BR96" s="109"/>
      <c r="BS96" s="110"/>
      <c r="BT96" s="111"/>
      <c r="BU96" s="109"/>
      <c r="BV96" s="107"/>
      <c r="BW96" s="108"/>
      <c r="BX96" s="109"/>
      <c r="BY96" s="110"/>
      <c r="BZ96" s="112"/>
      <c r="CA96" s="2">
        <f t="shared" si="42"/>
        <v>33</v>
      </c>
      <c r="CB96" s="51" t="s">
        <v>1442</v>
      </c>
      <c r="CC96" s="51" t="s">
        <v>1443</v>
      </c>
      <c r="CD96" s="51" t="s">
        <v>1444</v>
      </c>
      <c r="CE96" s="51" t="s">
        <v>388</v>
      </c>
      <c r="CF96" s="51" t="s">
        <v>389</v>
      </c>
      <c r="CG96" s="51" t="s">
        <v>389</v>
      </c>
      <c r="CH96" s="51" t="s">
        <v>390</v>
      </c>
      <c r="CI96" s="51" t="s">
        <v>389</v>
      </c>
      <c r="CJ96" s="51" t="s">
        <v>392</v>
      </c>
      <c r="CK96" s="51"/>
      <c r="CL96" s="51" t="s">
        <v>392</v>
      </c>
      <c r="CM96" s="51" t="s">
        <v>417</v>
      </c>
      <c r="CN96" s="51" t="s">
        <v>392</v>
      </c>
      <c r="CO96" s="51" t="s">
        <v>392</v>
      </c>
      <c r="CP96" s="51" t="s">
        <v>392</v>
      </c>
      <c r="CQ96" s="51" t="s">
        <v>392</v>
      </c>
      <c r="CR96" s="51" t="s">
        <v>1467</v>
      </c>
      <c r="CS96" s="51" t="s">
        <v>392</v>
      </c>
      <c r="CT96" s="51" t="s">
        <v>392</v>
      </c>
      <c r="CU96" s="51" t="s">
        <v>392</v>
      </c>
      <c r="CV96" s="51" t="s">
        <v>392</v>
      </c>
      <c r="CW96" s="51" t="s">
        <v>392</v>
      </c>
      <c r="CX96" s="51" t="s">
        <v>392</v>
      </c>
      <c r="CZ96" s="102" t="str">
        <f t="shared" si="43"/>
        <v>Gestión de procesos</v>
      </c>
      <c r="DA96" s="152" t="str">
        <f t="shared" si="44"/>
        <v>Posibilidad de afectación reputacional por bajo nivel de implementación de la Política Pública de Víctimas en el Distrito Capital, debido a deficiencias en el seguimiento a la implementación del Plan de Acción Distrital a través del SDARIV</v>
      </c>
      <c r="DB96" s="152"/>
      <c r="DC96" s="152"/>
      <c r="DD96" s="152"/>
      <c r="DE96" s="152"/>
      <c r="DF96" s="152"/>
      <c r="DG96" s="152"/>
      <c r="DH96" s="102" t="str">
        <f t="shared" si="45"/>
        <v>Moderado</v>
      </c>
      <c r="DI96" s="102" t="str">
        <f t="shared" si="46"/>
        <v>Bajo</v>
      </c>
      <c r="DK96" s="98" t="e">
        <f>SUM(LEN(#REF!)-LEN(SUBSTITUTE(#REF!,"- Preventivo","")))/LEN("- Preventivo")</f>
        <v>#REF!</v>
      </c>
      <c r="DL96" s="98" t="e">
        <f t="shared" si="47"/>
        <v>#REF!</v>
      </c>
      <c r="DM96" s="98" t="e">
        <f>SUM(LEN(#REF!)-LEN(SUBSTITUTE(#REF!,"- Detectivo","")))/LEN("- Detectivo")</f>
        <v>#REF!</v>
      </c>
      <c r="DN96" s="98" t="e">
        <f t="shared" si="48"/>
        <v>#REF!</v>
      </c>
      <c r="DO96" s="98" t="e">
        <f>SUM(LEN(#REF!)-LEN(SUBSTITUTE(#REF!,"- Correctivo","")))/LEN("- Correctivo")</f>
        <v>#REF!</v>
      </c>
      <c r="DP96" s="98" t="e">
        <f t="shared" si="49"/>
        <v>#REF!</v>
      </c>
      <c r="DQ96" s="98" t="e">
        <f t="shared" si="57"/>
        <v>#REF!</v>
      </c>
      <c r="DR96" s="98" t="e">
        <f t="shared" si="50"/>
        <v>#REF!</v>
      </c>
      <c r="DS96" s="98" t="e">
        <f>SUM(LEN(#REF!)-LEN(SUBSTITUTE(#REF!,"- Documentado","")))/LEN("- Documentado")</f>
        <v>#REF!</v>
      </c>
      <c r="DT96" s="98" t="e">
        <f>SUM(LEN(#REF!)-LEN(SUBSTITUTE(#REF!,"- Documentado","")))/LEN("- Documentado")</f>
        <v>#REF!</v>
      </c>
      <c r="DU96" s="98" t="e">
        <f t="shared" si="51"/>
        <v>#REF!</v>
      </c>
      <c r="DV96" s="98" t="e">
        <f>SUM(LEN(#REF!)-LEN(SUBSTITUTE(#REF!,"- Continua","")))/LEN("- Continua")</f>
        <v>#REF!</v>
      </c>
      <c r="DW96" s="98" t="e">
        <f>SUM(LEN(#REF!)-LEN(SUBSTITUTE(#REF!,"- Continua","")))/LEN("- Continua")</f>
        <v>#REF!</v>
      </c>
      <c r="DX96" s="98" t="e">
        <f t="shared" si="52"/>
        <v>#REF!</v>
      </c>
      <c r="DY96" s="98" t="e">
        <f>SUM(LEN(#REF!)-LEN(SUBSTITUTE(#REF!,"- Con registro","")))/LEN("- Con registro")</f>
        <v>#REF!</v>
      </c>
      <c r="DZ96" s="98" t="e">
        <f>SUM(LEN(#REF!)-LEN(SUBSTITUTE(#REF!,"- Con registro","")))/LEN("- Con registro")</f>
        <v>#REF!</v>
      </c>
      <c r="EA96" s="98" t="e">
        <f t="shared" si="53"/>
        <v>#REF!</v>
      </c>
      <c r="EB96" s="101" t="e">
        <f t="shared" si="58"/>
        <v>#REF!</v>
      </c>
      <c r="EC96" s="101" t="e">
        <f t="shared" si="59"/>
        <v>#REF!</v>
      </c>
      <c r="ED96" s="129" t="e">
        <f t="shared" si="60"/>
        <v>#REF!</v>
      </c>
      <c r="EE96" s="149" t="e">
        <f t="shared" si="61"/>
        <v>#REF!</v>
      </c>
      <c r="EF96" s="149"/>
      <c r="EG96" s="149"/>
      <c r="EH96" s="149"/>
      <c r="EI96" s="149"/>
      <c r="EJ96" s="149"/>
      <c r="EK96" s="149"/>
      <c r="EL96" s="149"/>
      <c r="EM96" s="149"/>
      <c r="EN96" s="149"/>
      <c r="EP96" s="115">
        <f t="shared" si="62"/>
        <v>45261</v>
      </c>
      <c r="EQ96" s="116" t="str">
        <f t="shared" si="63"/>
        <v>13 de mayo de 2024</v>
      </c>
      <c r="ER96" s="98" t="str">
        <f t="shared" si="64"/>
        <v>Riesgos</v>
      </c>
      <c r="ES96" s="98" t="str">
        <f t="shared" si="54"/>
        <v>ID_269: Posibilidad de afectación reputacional por bajo nivel de implementación de la Política Pública de Víctimas en el Distrito Capital, debido a deficiencias en el seguimiento a la implementación del Plan de Acción Distrital a través del SDARIV</v>
      </c>
      <c r="ET96" s="98" t="str">
        <f t="shared" si="55"/>
        <v>Ajuste en Identificación del riesgo
 en el Mapa de riesgos de Paz, Víctimas y Reconciliación</v>
      </c>
      <c r="EU96" s="98" t="str">
        <f t="shared" si="56"/>
        <v>Solicitud de cambio realizada y aprobada por la Oficina Consejería Distrital de Paz, Víctimas y Reconciliación a través del Aplicativo DARUMA</v>
      </c>
    </row>
    <row r="97" spans="1:151" ht="399.95" customHeight="1" x14ac:dyDescent="0.2">
      <c r="A97" s="120" t="s">
        <v>239</v>
      </c>
      <c r="B97" s="105" t="s">
        <v>1468</v>
      </c>
      <c r="C97" s="105" t="s">
        <v>1469</v>
      </c>
      <c r="D97" s="120" t="s">
        <v>1470</v>
      </c>
      <c r="E97" s="121" t="s">
        <v>1471</v>
      </c>
      <c r="F97" s="105" t="s">
        <v>1472</v>
      </c>
      <c r="G97" s="121">
        <v>256</v>
      </c>
      <c r="H97" s="121" t="s">
        <v>1632</v>
      </c>
      <c r="I97" s="104" t="s">
        <v>1473</v>
      </c>
      <c r="J97" s="120" t="s">
        <v>248</v>
      </c>
      <c r="K97" s="121" t="s">
        <v>1474</v>
      </c>
      <c r="L97" s="105" t="s">
        <v>240</v>
      </c>
      <c r="M97" s="126" t="s">
        <v>1475</v>
      </c>
      <c r="N97" s="105" t="s">
        <v>1476</v>
      </c>
      <c r="O97" s="105" t="s">
        <v>1477</v>
      </c>
      <c r="P97" s="105" t="s">
        <v>370</v>
      </c>
      <c r="Q97" s="105" t="s">
        <v>371</v>
      </c>
      <c r="R97" s="105" t="s">
        <v>489</v>
      </c>
      <c r="S97" s="105" t="s">
        <v>427</v>
      </c>
      <c r="T97" s="105" t="s">
        <v>239</v>
      </c>
      <c r="U97" s="122" t="s">
        <v>102</v>
      </c>
      <c r="V97" s="123">
        <v>0.6</v>
      </c>
      <c r="W97" s="122" t="s">
        <v>103</v>
      </c>
      <c r="X97" s="123">
        <v>0.6</v>
      </c>
      <c r="Y97" s="66" t="s">
        <v>86</v>
      </c>
      <c r="Z97" s="105" t="s">
        <v>1478</v>
      </c>
      <c r="AA97" s="122" t="s">
        <v>144</v>
      </c>
      <c r="AB97" s="127">
        <v>0.1512</v>
      </c>
      <c r="AC97" s="122" t="s">
        <v>124</v>
      </c>
      <c r="AD97" s="127">
        <v>0.33749999999999997</v>
      </c>
      <c r="AE97" s="66" t="s">
        <v>376</v>
      </c>
      <c r="AF97" s="105" t="s">
        <v>1479</v>
      </c>
      <c r="AG97" s="120" t="s">
        <v>378</v>
      </c>
      <c r="AH97" s="105" t="s">
        <v>379</v>
      </c>
      <c r="AI97" s="105" t="s">
        <v>379</v>
      </c>
      <c r="AJ97" s="105" t="s">
        <v>363</v>
      </c>
      <c r="AK97" s="105" t="s">
        <v>363</v>
      </c>
      <c r="AL97" s="105" t="s">
        <v>379</v>
      </c>
      <c r="AM97" s="105" t="s">
        <v>379</v>
      </c>
      <c r="AN97" s="105" t="s">
        <v>1480</v>
      </c>
      <c r="AO97" s="105" t="s">
        <v>1481</v>
      </c>
      <c r="AP97" s="105" t="s">
        <v>1482</v>
      </c>
      <c r="AQ97" s="106">
        <v>45246</v>
      </c>
      <c r="AR97" s="107" t="s">
        <v>570</v>
      </c>
      <c r="AS97" s="108" t="s">
        <v>1483</v>
      </c>
      <c r="AT97" s="109"/>
      <c r="AU97" s="110"/>
      <c r="AV97" s="111"/>
      <c r="AW97" s="109"/>
      <c r="AX97" s="107"/>
      <c r="AY97" s="108"/>
      <c r="AZ97" s="109"/>
      <c r="BA97" s="110"/>
      <c r="BB97" s="111"/>
      <c r="BC97" s="109"/>
      <c r="BD97" s="107"/>
      <c r="BE97" s="108"/>
      <c r="BF97" s="109"/>
      <c r="BG97" s="110"/>
      <c r="BH97" s="111"/>
      <c r="BI97" s="109"/>
      <c r="BJ97" s="107"/>
      <c r="BK97" s="108"/>
      <c r="BL97" s="109"/>
      <c r="BM97" s="110"/>
      <c r="BN97" s="111"/>
      <c r="BO97" s="109"/>
      <c r="BP97" s="107"/>
      <c r="BQ97" s="108"/>
      <c r="BR97" s="109"/>
      <c r="BS97" s="110"/>
      <c r="BT97" s="111"/>
      <c r="BU97" s="109"/>
      <c r="BV97" s="107"/>
      <c r="BW97" s="108"/>
      <c r="BX97" s="109"/>
      <c r="BY97" s="110"/>
      <c r="BZ97" s="112"/>
      <c r="CA97" s="2">
        <f t="shared" si="42"/>
        <v>33</v>
      </c>
      <c r="CB97" s="51" t="s">
        <v>1484</v>
      </c>
      <c r="CC97" s="51" t="s">
        <v>1485</v>
      </c>
      <c r="CD97" s="51" t="s">
        <v>1486</v>
      </c>
      <c r="CE97" s="51" t="s">
        <v>388</v>
      </c>
      <c r="CF97" s="51" t="s">
        <v>389</v>
      </c>
      <c r="CG97" s="51" t="s">
        <v>389</v>
      </c>
      <c r="CH97" s="51" t="s">
        <v>439</v>
      </c>
      <c r="CI97" s="51" t="s">
        <v>389</v>
      </c>
      <c r="CJ97" s="51" t="s">
        <v>392</v>
      </c>
      <c r="CK97" s="51"/>
      <c r="CL97" s="51" t="s">
        <v>392</v>
      </c>
      <c r="CM97" s="51" t="s">
        <v>392</v>
      </c>
      <c r="CN97" s="51" t="s">
        <v>392</v>
      </c>
      <c r="CO97" s="51" t="s">
        <v>392</v>
      </c>
      <c r="CP97" s="51" t="s">
        <v>392</v>
      </c>
      <c r="CQ97" s="51" t="s">
        <v>392</v>
      </c>
      <c r="CR97" s="51" t="s">
        <v>1487</v>
      </c>
      <c r="CS97" s="51" t="s">
        <v>392</v>
      </c>
      <c r="CT97" s="51" t="s">
        <v>392</v>
      </c>
      <c r="CU97" s="51" t="s">
        <v>392</v>
      </c>
      <c r="CV97" s="51" t="s">
        <v>392</v>
      </c>
      <c r="CW97" s="51" t="s">
        <v>392</v>
      </c>
      <c r="CX97" s="51" t="s">
        <v>392</v>
      </c>
      <c r="CZ97" s="102" t="str">
        <f t="shared" si="43"/>
        <v>Proyecto de inversión</v>
      </c>
      <c r="DA97" s="152" t="str">
        <f t="shared" si="44"/>
        <v>Posibilidad de afectación reputacional por pérdida de la credibilidad ante las entidades y organismos distritales, debido a fallas al estructurar, articular y orientar la implementación de estrategias</v>
      </c>
      <c r="DB97" s="152"/>
      <c r="DC97" s="152"/>
      <c r="DD97" s="152"/>
      <c r="DE97" s="152"/>
      <c r="DF97" s="152"/>
      <c r="DG97" s="152"/>
      <c r="DH97" s="102" t="str">
        <f t="shared" si="45"/>
        <v>Moderado</v>
      </c>
      <c r="DI97" s="102" t="str">
        <f t="shared" si="46"/>
        <v>Bajo</v>
      </c>
      <c r="DK97" s="98" t="e">
        <f>SUM(LEN(#REF!)-LEN(SUBSTITUTE(#REF!,"- Preventivo","")))/LEN("- Preventivo")</f>
        <v>#REF!</v>
      </c>
      <c r="DL97" s="98" t="e">
        <f t="shared" si="47"/>
        <v>#REF!</v>
      </c>
      <c r="DM97" s="98" t="e">
        <f>SUM(LEN(#REF!)-LEN(SUBSTITUTE(#REF!,"- Detectivo","")))/LEN("- Detectivo")</f>
        <v>#REF!</v>
      </c>
      <c r="DN97" s="98" t="e">
        <f t="shared" si="48"/>
        <v>#REF!</v>
      </c>
      <c r="DO97" s="98" t="e">
        <f>SUM(LEN(#REF!)-LEN(SUBSTITUTE(#REF!,"- Correctivo","")))/LEN("- Correctivo")</f>
        <v>#REF!</v>
      </c>
      <c r="DP97" s="98" t="e">
        <f t="shared" si="49"/>
        <v>#REF!</v>
      </c>
      <c r="DQ97" s="98" t="e">
        <f t="shared" si="57"/>
        <v>#REF!</v>
      </c>
      <c r="DR97" s="98" t="e">
        <f t="shared" si="50"/>
        <v>#REF!</v>
      </c>
      <c r="DS97" s="98" t="e">
        <f>SUM(LEN(#REF!)-LEN(SUBSTITUTE(#REF!,"- Documentado","")))/LEN("- Documentado")</f>
        <v>#REF!</v>
      </c>
      <c r="DT97" s="98" t="e">
        <f>SUM(LEN(#REF!)-LEN(SUBSTITUTE(#REF!,"- Documentado","")))/LEN("- Documentado")</f>
        <v>#REF!</v>
      </c>
      <c r="DU97" s="98" t="e">
        <f t="shared" si="51"/>
        <v>#REF!</v>
      </c>
      <c r="DV97" s="98" t="e">
        <f>SUM(LEN(#REF!)-LEN(SUBSTITUTE(#REF!,"- Continua","")))/LEN("- Continua")</f>
        <v>#REF!</v>
      </c>
      <c r="DW97" s="98" t="e">
        <f>SUM(LEN(#REF!)-LEN(SUBSTITUTE(#REF!,"- Continua","")))/LEN("- Continua")</f>
        <v>#REF!</v>
      </c>
      <c r="DX97" s="98" t="e">
        <f t="shared" si="52"/>
        <v>#REF!</v>
      </c>
      <c r="DY97" s="98" t="e">
        <f>SUM(LEN(#REF!)-LEN(SUBSTITUTE(#REF!,"- Con registro","")))/LEN("- Con registro")</f>
        <v>#REF!</v>
      </c>
      <c r="DZ97" s="98" t="e">
        <f>SUM(LEN(#REF!)-LEN(SUBSTITUTE(#REF!,"- Con registro","")))/LEN("- Con registro")</f>
        <v>#REF!</v>
      </c>
      <c r="EA97" s="98" t="e">
        <f t="shared" si="53"/>
        <v>#REF!</v>
      </c>
      <c r="EB97" s="101" t="e">
        <f t="shared" si="58"/>
        <v>#REF!</v>
      </c>
      <c r="EC97" s="101" t="e">
        <f t="shared" si="59"/>
        <v>#REF!</v>
      </c>
      <c r="ED97" s="129" t="e">
        <f t="shared" si="60"/>
        <v>#REF!</v>
      </c>
      <c r="EE97" s="149" t="e">
        <f t="shared" si="61"/>
        <v>#REF!</v>
      </c>
      <c r="EF97" s="149"/>
      <c r="EG97" s="149"/>
      <c r="EH97" s="149"/>
      <c r="EI97" s="149"/>
      <c r="EJ97" s="149"/>
      <c r="EK97" s="149"/>
      <c r="EL97" s="149"/>
      <c r="EM97" s="149"/>
      <c r="EN97" s="149"/>
      <c r="EP97" s="115">
        <f t="shared" si="62"/>
        <v>45246</v>
      </c>
      <c r="EQ97" s="116" t="str">
        <f t="shared" si="63"/>
        <v>13 de mayo de 2024</v>
      </c>
      <c r="ER97" s="98" t="str">
        <f t="shared" si="64"/>
        <v>Riesgos</v>
      </c>
      <c r="ES97" s="98" t="str">
        <f t="shared" si="54"/>
        <v>ID_256: Posibilidad de afectación reputacional por pérdida de la credibilidad ante las entidades y organismos distritales, debido a fallas al estructurar, articular y orientar la implementación de estrategias</v>
      </c>
      <c r="ET97" s="98" t="str">
        <f t="shared" si="55"/>
        <v>Ajuste en Identificación del riesgo
 en el Mapa de riesgos de 7868 Desarrollo institucional para una gestión pública eficiente</v>
      </c>
      <c r="EU97" s="98" t="str">
        <f t="shared" si="56"/>
        <v>Solicitud de cambio realizada y aprobada por la Subsecretaría Distrital de Fortalecimiento Institucional a través del Aplicativo DARUMA</v>
      </c>
    </row>
    <row r="98" spans="1:151" ht="399.95" customHeight="1" x14ac:dyDescent="0.2">
      <c r="A98" s="120" t="s">
        <v>239</v>
      </c>
      <c r="B98" s="105" t="s">
        <v>1468</v>
      </c>
      <c r="C98" s="105" t="s">
        <v>1469</v>
      </c>
      <c r="D98" s="120" t="s">
        <v>1470</v>
      </c>
      <c r="E98" s="121" t="s">
        <v>1471</v>
      </c>
      <c r="F98" s="105" t="s">
        <v>1488</v>
      </c>
      <c r="G98" s="121">
        <v>258</v>
      </c>
      <c r="H98" s="121" t="s">
        <v>1643</v>
      </c>
      <c r="I98" s="104" t="s">
        <v>1489</v>
      </c>
      <c r="J98" s="120" t="s">
        <v>248</v>
      </c>
      <c r="K98" s="121" t="s">
        <v>1474</v>
      </c>
      <c r="L98" s="105" t="s">
        <v>240</v>
      </c>
      <c r="M98" s="126" t="s">
        <v>1490</v>
      </c>
      <c r="N98" s="105" t="s">
        <v>1491</v>
      </c>
      <c r="O98" s="105" t="s">
        <v>1492</v>
      </c>
      <c r="P98" s="105" t="s">
        <v>370</v>
      </c>
      <c r="Q98" s="105" t="s">
        <v>371</v>
      </c>
      <c r="R98" s="105" t="s">
        <v>489</v>
      </c>
      <c r="S98" s="105" t="s">
        <v>427</v>
      </c>
      <c r="T98" s="105" t="s">
        <v>239</v>
      </c>
      <c r="U98" s="122" t="s">
        <v>102</v>
      </c>
      <c r="V98" s="123">
        <v>0.6</v>
      </c>
      <c r="W98" s="122" t="s">
        <v>103</v>
      </c>
      <c r="X98" s="123">
        <v>0.6</v>
      </c>
      <c r="Y98" s="66" t="s">
        <v>86</v>
      </c>
      <c r="Z98" s="105" t="s">
        <v>1493</v>
      </c>
      <c r="AA98" s="122" t="s">
        <v>144</v>
      </c>
      <c r="AB98" s="127">
        <v>9.0719999999999995E-2</v>
      </c>
      <c r="AC98" s="122" t="s">
        <v>124</v>
      </c>
      <c r="AD98" s="127">
        <v>0.33749999999999997</v>
      </c>
      <c r="AE98" s="66" t="s">
        <v>376</v>
      </c>
      <c r="AF98" s="105" t="s">
        <v>1494</v>
      </c>
      <c r="AG98" s="120" t="s">
        <v>378</v>
      </c>
      <c r="AH98" s="105" t="s">
        <v>379</v>
      </c>
      <c r="AI98" s="105" t="s">
        <v>379</v>
      </c>
      <c r="AJ98" s="105" t="s">
        <v>363</v>
      </c>
      <c r="AK98" s="105" t="s">
        <v>363</v>
      </c>
      <c r="AL98" s="105" t="s">
        <v>379</v>
      </c>
      <c r="AM98" s="105" t="s">
        <v>379</v>
      </c>
      <c r="AN98" s="105" t="s">
        <v>1495</v>
      </c>
      <c r="AO98" s="105" t="s">
        <v>1481</v>
      </c>
      <c r="AP98" s="105" t="s">
        <v>1496</v>
      </c>
      <c r="AQ98" s="106">
        <v>45246</v>
      </c>
      <c r="AR98" s="107" t="s">
        <v>570</v>
      </c>
      <c r="AS98" s="108" t="s">
        <v>1483</v>
      </c>
      <c r="AT98" s="109"/>
      <c r="AU98" s="110"/>
      <c r="AV98" s="111"/>
      <c r="AW98" s="109"/>
      <c r="AX98" s="107"/>
      <c r="AY98" s="108"/>
      <c r="AZ98" s="109"/>
      <c r="BA98" s="110"/>
      <c r="BB98" s="111"/>
      <c r="BC98" s="109"/>
      <c r="BD98" s="107"/>
      <c r="BE98" s="108"/>
      <c r="BF98" s="109"/>
      <c r="BG98" s="110"/>
      <c r="BH98" s="111"/>
      <c r="BI98" s="109"/>
      <c r="BJ98" s="107"/>
      <c r="BK98" s="108"/>
      <c r="BL98" s="109"/>
      <c r="BM98" s="110"/>
      <c r="BN98" s="111"/>
      <c r="BO98" s="109"/>
      <c r="BP98" s="107"/>
      <c r="BQ98" s="108"/>
      <c r="BR98" s="109"/>
      <c r="BS98" s="110"/>
      <c r="BT98" s="111"/>
      <c r="BU98" s="109"/>
      <c r="BV98" s="107"/>
      <c r="BW98" s="108"/>
      <c r="BX98" s="109"/>
      <c r="BY98" s="110"/>
      <c r="BZ98" s="112"/>
      <c r="CA98" s="2">
        <f t="shared" si="42"/>
        <v>33</v>
      </c>
      <c r="CB98" s="51" t="s">
        <v>1484</v>
      </c>
      <c r="CC98" s="51" t="s">
        <v>1485</v>
      </c>
      <c r="CD98" s="51" t="s">
        <v>1486</v>
      </c>
      <c r="CE98" s="51" t="s">
        <v>388</v>
      </c>
      <c r="CF98" s="51" t="s">
        <v>389</v>
      </c>
      <c r="CG98" s="51" t="s">
        <v>389</v>
      </c>
      <c r="CH98" s="51" t="s">
        <v>439</v>
      </c>
      <c r="CI98" s="51" t="s">
        <v>389</v>
      </c>
      <c r="CJ98" s="51" t="s">
        <v>392</v>
      </c>
      <c r="CK98" s="51"/>
      <c r="CL98" s="51" t="s">
        <v>392</v>
      </c>
      <c r="CM98" s="51" t="s">
        <v>392</v>
      </c>
      <c r="CN98" s="51" t="s">
        <v>392</v>
      </c>
      <c r="CO98" s="51" t="s">
        <v>392</v>
      </c>
      <c r="CP98" s="51" t="s">
        <v>392</v>
      </c>
      <c r="CQ98" s="51" t="s">
        <v>392</v>
      </c>
      <c r="CR98" s="51" t="s">
        <v>1487</v>
      </c>
      <c r="CS98" s="51" t="s">
        <v>392</v>
      </c>
      <c r="CT98" s="51" t="s">
        <v>392</v>
      </c>
      <c r="CU98" s="51" t="s">
        <v>392</v>
      </c>
      <c r="CV98" s="51" t="s">
        <v>392</v>
      </c>
      <c r="CW98" s="51" t="s">
        <v>392</v>
      </c>
      <c r="CX98" s="51" t="s">
        <v>392</v>
      </c>
      <c r="CZ98" s="102" t="str">
        <f t="shared" si="43"/>
        <v>Proyecto de inversión</v>
      </c>
      <c r="DA98" s="152" t="str">
        <f t="shared" si="44"/>
        <v>Posibilidad de afectación reputacional por pérdida de confianza de las entidades distritales, debido a que los productos y servicios del proyecto generen impactos adversos en la gestión para las entidades</v>
      </c>
      <c r="DB98" s="152"/>
      <c r="DC98" s="152"/>
      <c r="DD98" s="152"/>
      <c r="DE98" s="152"/>
      <c r="DF98" s="152"/>
      <c r="DG98" s="152"/>
      <c r="DH98" s="102" t="str">
        <f t="shared" si="45"/>
        <v>Moderado</v>
      </c>
      <c r="DI98" s="102" t="str">
        <f t="shared" si="46"/>
        <v>Bajo</v>
      </c>
      <c r="DK98" s="98" t="e">
        <f>SUM(LEN(#REF!)-LEN(SUBSTITUTE(#REF!,"- Preventivo","")))/LEN("- Preventivo")</f>
        <v>#REF!</v>
      </c>
      <c r="DL98" s="98" t="e">
        <f t="shared" si="47"/>
        <v>#REF!</v>
      </c>
      <c r="DM98" s="98" t="e">
        <f>SUM(LEN(#REF!)-LEN(SUBSTITUTE(#REF!,"- Detectivo","")))/LEN("- Detectivo")</f>
        <v>#REF!</v>
      </c>
      <c r="DN98" s="98" t="e">
        <f t="shared" si="48"/>
        <v>#REF!</v>
      </c>
      <c r="DO98" s="98" t="e">
        <f>SUM(LEN(#REF!)-LEN(SUBSTITUTE(#REF!,"- Correctivo","")))/LEN("- Correctivo")</f>
        <v>#REF!</v>
      </c>
      <c r="DP98" s="98" t="e">
        <f t="shared" si="49"/>
        <v>#REF!</v>
      </c>
      <c r="DQ98" s="98" t="e">
        <f t="shared" si="57"/>
        <v>#REF!</v>
      </c>
      <c r="DR98" s="98" t="e">
        <f t="shared" si="50"/>
        <v>#REF!</v>
      </c>
      <c r="DS98" s="98" t="e">
        <f>SUM(LEN(#REF!)-LEN(SUBSTITUTE(#REF!,"- Documentado","")))/LEN("- Documentado")</f>
        <v>#REF!</v>
      </c>
      <c r="DT98" s="98" t="e">
        <f>SUM(LEN(#REF!)-LEN(SUBSTITUTE(#REF!,"- Documentado","")))/LEN("- Documentado")</f>
        <v>#REF!</v>
      </c>
      <c r="DU98" s="98" t="e">
        <f t="shared" si="51"/>
        <v>#REF!</v>
      </c>
      <c r="DV98" s="98" t="e">
        <f>SUM(LEN(#REF!)-LEN(SUBSTITUTE(#REF!,"- Continua","")))/LEN("- Continua")</f>
        <v>#REF!</v>
      </c>
      <c r="DW98" s="98" t="e">
        <f>SUM(LEN(#REF!)-LEN(SUBSTITUTE(#REF!,"- Continua","")))/LEN("- Continua")</f>
        <v>#REF!</v>
      </c>
      <c r="DX98" s="98" t="e">
        <f t="shared" si="52"/>
        <v>#REF!</v>
      </c>
      <c r="DY98" s="98" t="e">
        <f>SUM(LEN(#REF!)-LEN(SUBSTITUTE(#REF!,"- Con registro","")))/LEN("- Con registro")</f>
        <v>#REF!</v>
      </c>
      <c r="DZ98" s="98" t="e">
        <f>SUM(LEN(#REF!)-LEN(SUBSTITUTE(#REF!,"- Con registro","")))/LEN("- Con registro")</f>
        <v>#REF!</v>
      </c>
      <c r="EA98" s="98" t="e">
        <f t="shared" si="53"/>
        <v>#REF!</v>
      </c>
      <c r="EB98" s="101" t="e">
        <f t="shared" si="58"/>
        <v>#REF!</v>
      </c>
      <c r="EC98" s="101" t="e">
        <f t="shared" si="59"/>
        <v>#REF!</v>
      </c>
      <c r="ED98" s="129" t="e">
        <f t="shared" si="60"/>
        <v>#REF!</v>
      </c>
      <c r="EE98" s="149" t="e">
        <f t="shared" si="61"/>
        <v>#REF!</v>
      </c>
      <c r="EF98" s="149"/>
      <c r="EG98" s="149"/>
      <c r="EH98" s="149"/>
      <c r="EI98" s="149"/>
      <c r="EJ98" s="149"/>
      <c r="EK98" s="149"/>
      <c r="EL98" s="149"/>
      <c r="EM98" s="149"/>
      <c r="EN98" s="149"/>
      <c r="EP98" s="115">
        <f t="shared" si="62"/>
        <v>45246</v>
      </c>
      <c r="EQ98" s="116" t="str">
        <f t="shared" si="63"/>
        <v>13 de mayo de 2024</v>
      </c>
      <c r="ER98" s="98" t="str">
        <f t="shared" si="64"/>
        <v>Riesgos</v>
      </c>
      <c r="ES98" s="98" t="str">
        <f t="shared" si="54"/>
        <v>ID_258: Posibilidad de afectación reputacional por pérdida de confianza de las entidades distritales, debido a que los productos y servicios del proyecto generen impactos adversos en la gestión para las entidades</v>
      </c>
      <c r="ET98" s="98" t="str">
        <f t="shared" si="55"/>
        <v>Ajuste en Identificación del riesgo
 en el Mapa de riesgos de 7868 Desarrollo institucional para una gestión pública eficiente</v>
      </c>
      <c r="EU98" s="98" t="str">
        <f t="shared" si="56"/>
        <v>Solicitud de cambio realizada y aprobada por la Subsecretaría Distrital de Fortalecimiento Institucional a través del Aplicativo DARUMA</v>
      </c>
    </row>
    <row r="99" spans="1:151" ht="399.95" customHeight="1" x14ac:dyDescent="0.2">
      <c r="A99" s="120" t="s">
        <v>239</v>
      </c>
      <c r="B99" s="105" t="s">
        <v>1468</v>
      </c>
      <c r="C99" s="105" t="s">
        <v>1469</v>
      </c>
      <c r="D99" s="120" t="s">
        <v>1470</v>
      </c>
      <c r="E99" s="121" t="s">
        <v>1471</v>
      </c>
      <c r="F99" s="105" t="s">
        <v>1497</v>
      </c>
      <c r="G99" s="121">
        <v>259</v>
      </c>
      <c r="H99" s="121" t="s">
        <v>1642</v>
      </c>
      <c r="I99" s="104" t="s">
        <v>1498</v>
      </c>
      <c r="J99" s="120" t="s">
        <v>248</v>
      </c>
      <c r="K99" s="121" t="s">
        <v>1474</v>
      </c>
      <c r="L99" s="105" t="s">
        <v>240</v>
      </c>
      <c r="M99" s="111" t="s">
        <v>1499</v>
      </c>
      <c r="N99" s="105" t="s">
        <v>1500</v>
      </c>
      <c r="O99" s="105" t="s">
        <v>1501</v>
      </c>
      <c r="P99" s="105" t="s">
        <v>370</v>
      </c>
      <c r="Q99" s="105" t="s">
        <v>371</v>
      </c>
      <c r="R99" s="105" t="s">
        <v>489</v>
      </c>
      <c r="S99" s="105" t="s">
        <v>427</v>
      </c>
      <c r="T99" s="105" t="s">
        <v>239</v>
      </c>
      <c r="U99" s="122" t="s">
        <v>123</v>
      </c>
      <c r="V99" s="123">
        <v>0.4</v>
      </c>
      <c r="W99" s="122" t="s">
        <v>103</v>
      </c>
      <c r="X99" s="123">
        <v>0.6</v>
      </c>
      <c r="Y99" s="66" t="s">
        <v>86</v>
      </c>
      <c r="Z99" s="105" t="s">
        <v>1502</v>
      </c>
      <c r="AA99" s="122" t="s">
        <v>144</v>
      </c>
      <c r="AB99" s="127">
        <v>0.16799999999999998</v>
      </c>
      <c r="AC99" s="122" t="s">
        <v>124</v>
      </c>
      <c r="AD99" s="127">
        <v>0.33749999999999997</v>
      </c>
      <c r="AE99" s="66" t="s">
        <v>376</v>
      </c>
      <c r="AF99" s="105" t="s">
        <v>1503</v>
      </c>
      <c r="AG99" s="120" t="s">
        <v>378</v>
      </c>
      <c r="AH99" s="105" t="s">
        <v>379</v>
      </c>
      <c r="AI99" s="105" t="s">
        <v>379</v>
      </c>
      <c r="AJ99" s="105" t="s">
        <v>363</v>
      </c>
      <c r="AK99" s="105" t="s">
        <v>363</v>
      </c>
      <c r="AL99" s="105" t="s">
        <v>379</v>
      </c>
      <c r="AM99" s="105" t="s">
        <v>379</v>
      </c>
      <c r="AN99" s="105" t="s">
        <v>1504</v>
      </c>
      <c r="AO99" s="105" t="s">
        <v>1481</v>
      </c>
      <c r="AP99" s="105" t="s">
        <v>1505</v>
      </c>
      <c r="AQ99" s="106">
        <v>45246</v>
      </c>
      <c r="AR99" s="107" t="s">
        <v>570</v>
      </c>
      <c r="AS99" s="108" t="s">
        <v>1483</v>
      </c>
      <c r="AT99" s="109"/>
      <c r="AU99" s="110"/>
      <c r="AV99" s="111"/>
      <c r="AW99" s="109"/>
      <c r="AX99" s="107"/>
      <c r="AY99" s="108"/>
      <c r="AZ99" s="109"/>
      <c r="BA99" s="110"/>
      <c r="BB99" s="111"/>
      <c r="BC99" s="109"/>
      <c r="BD99" s="107"/>
      <c r="BE99" s="108"/>
      <c r="BF99" s="109"/>
      <c r="BG99" s="110"/>
      <c r="BH99" s="111"/>
      <c r="BI99" s="109"/>
      <c r="BJ99" s="107"/>
      <c r="BK99" s="108"/>
      <c r="BL99" s="109"/>
      <c r="BM99" s="110"/>
      <c r="BN99" s="111"/>
      <c r="BO99" s="109"/>
      <c r="BP99" s="107"/>
      <c r="BQ99" s="108"/>
      <c r="BR99" s="109"/>
      <c r="BS99" s="110"/>
      <c r="BT99" s="111"/>
      <c r="BU99" s="109"/>
      <c r="BV99" s="107"/>
      <c r="BW99" s="108"/>
      <c r="BX99" s="109"/>
      <c r="BY99" s="110"/>
      <c r="BZ99" s="112"/>
      <c r="CA99" s="2">
        <f t="shared" si="42"/>
        <v>33</v>
      </c>
      <c r="CB99" s="51" t="s">
        <v>1484</v>
      </c>
      <c r="CC99" s="51" t="s">
        <v>1485</v>
      </c>
      <c r="CD99" s="51" t="s">
        <v>1486</v>
      </c>
      <c r="CE99" s="51" t="s">
        <v>388</v>
      </c>
      <c r="CF99" s="51" t="s">
        <v>389</v>
      </c>
      <c r="CG99" s="51" t="s">
        <v>389</v>
      </c>
      <c r="CH99" s="51" t="s">
        <v>439</v>
      </c>
      <c r="CI99" s="51" t="s">
        <v>389</v>
      </c>
      <c r="CJ99" s="51" t="s">
        <v>392</v>
      </c>
      <c r="CK99" s="51"/>
      <c r="CL99" s="51" t="s">
        <v>392</v>
      </c>
      <c r="CM99" s="51" t="s">
        <v>392</v>
      </c>
      <c r="CN99" s="51" t="s">
        <v>392</v>
      </c>
      <c r="CO99" s="51" t="s">
        <v>392</v>
      </c>
      <c r="CP99" s="51" t="s">
        <v>392</v>
      </c>
      <c r="CQ99" s="51" t="s">
        <v>392</v>
      </c>
      <c r="CR99" s="51" t="s">
        <v>1487</v>
      </c>
      <c r="CS99" s="51" t="s">
        <v>392</v>
      </c>
      <c r="CT99" s="51" t="s">
        <v>392</v>
      </c>
      <c r="CU99" s="51" t="s">
        <v>392</v>
      </c>
      <c r="CV99" s="51" t="s">
        <v>392</v>
      </c>
      <c r="CW99" s="51" t="s">
        <v>392</v>
      </c>
      <c r="CX99" s="51" t="s">
        <v>392</v>
      </c>
      <c r="CZ99" s="102" t="str">
        <f t="shared" si="43"/>
        <v>Proyecto de inversión</v>
      </c>
      <c r="DA99" s="152" t="str">
        <f t="shared" si="44"/>
        <v>Posibilidad de afectación reputacional por incumplimiento en la ejecución de las actividades del proyecto, debido a una deficiente gestión en la planeación y seguimiento de las metas del proyecto</v>
      </c>
      <c r="DB99" s="152"/>
      <c r="DC99" s="152"/>
      <c r="DD99" s="152"/>
      <c r="DE99" s="152"/>
      <c r="DF99" s="152"/>
      <c r="DG99" s="152"/>
      <c r="DH99" s="102" t="str">
        <f t="shared" si="45"/>
        <v>Moderado</v>
      </c>
      <c r="DI99" s="102" t="str">
        <f t="shared" si="46"/>
        <v>Bajo</v>
      </c>
      <c r="DK99" s="98" t="e">
        <f>SUM(LEN(#REF!)-LEN(SUBSTITUTE(#REF!,"- Preventivo","")))/LEN("- Preventivo")</f>
        <v>#REF!</v>
      </c>
      <c r="DL99" s="98" t="e">
        <f t="shared" si="47"/>
        <v>#REF!</v>
      </c>
      <c r="DM99" s="98" t="e">
        <f>SUM(LEN(#REF!)-LEN(SUBSTITUTE(#REF!,"- Detectivo","")))/LEN("- Detectivo")</f>
        <v>#REF!</v>
      </c>
      <c r="DN99" s="98" t="e">
        <f t="shared" si="48"/>
        <v>#REF!</v>
      </c>
      <c r="DO99" s="98" t="e">
        <f>SUM(LEN(#REF!)-LEN(SUBSTITUTE(#REF!,"- Correctivo","")))/LEN("- Correctivo")</f>
        <v>#REF!</v>
      </c>
      <c r="DP99" s="98" t="e">
        <f t="shared" si="49"/>
        <v>#REF!</v>
      </c>
      <c r="DQ99" s="98" t="e">
        <f t="shared" si="57"/>
        <v>#REF!</v>
      </c>
      <c r="DR99" s="98" t="e">
        <f t="shared" si="50"/>
        <v>#REF!</v>
      </c>
      <c r="DS99" s="98" t="e">
        <f>SUM(LEN(#REF!)-LEN(SUBSTITUTE(#REF!,"- Documentado","")))/LEN("- Documentado")</f>
        <v>#REF!</v>
      </c>
      <c r="DT99" s="98" t="e">
        <f>SUM(LEN(#REF!)-LEN(SUBSTITUTE(#REF!,"- Documentado","")))/LEN("- Documentado")</f>
        <v>#REF!</v>
      </c>
      <c r="DU99" s="98" t="e">
        <f t="shared" si="51"/>
        <v>#REF!</v>
      </c>
      <c r="DV99" s="98" t="e">
        <f>SUM(LEN(#REF!)-LEN(SUBSTITUTE(#REF!,"- Continua","")))/LEN("- Continua")</f>
        <v>#REF!</v>
      </c>
      <c r="DW99" s="98" t="e">
        <f>SUM(LEN(#REF!)-LEN(SUBSTITUTE(#REF!,"- Continua","")))/LEN("- Continua")</f>
        <v>#REF!</v>
      </c>
      <c r="DX99" s="98" t="e">
        <f t="shared" si="52"/>
        <v>#REF!</v>
      </c>
      <c r="DY99" s="98" t="e">
        <f>SUM(LEN(#REF!)-LEN(SUBSTITUTE(#REF!,"- Con registro","")))/LEN("- Con registro")</f>
        <v>#REF!</v>
      </c>
      <c r="DZ99" s="98" t="e">
        <f>SUM(LEN(#REF!)-LEN(SUBSTITUTE(#REF!,"- Con registro","")))/LEN("- Con registro")</f>
        <v>#REF!</v>
      </c>
      <c r="EA99" s="98" t="e">
        <f t="shared" si="53"/>
        <v>#REF!</v>
      </c>
      <c r="EB99" s="101" t="e">
        <f t="shared" si="58"/>
        <v>#REF!</v>
      </c>
      <c r="EC99" s="101" t="e">
        <f t="shared" si="59"/>
        <v>#REF!</v>
      </c>
      <c r="ED99" s="129" t="e">
        <f t="shared" si="60"/>
        <v>#REF!</v>
      </c>
      <c r="EE99" s="149" t="e">
        <f t="shared" si="61"/>
        <v>#REF!</v>
      </c>
      <c r="EF99" s="149"/>
      <c r="EG99" s="149"/>
      <c r="EH99" s="149"/>
      <c r="EI99" s="149"/>
      <c r="EJ99" s="149"/>
      <c r="EK99" s="149"/>
      <c r="EL99" s="149"/>
      <c r="EM99" s="149"/>
      <c r="EN99" s="149"/>
      <c r="EP99" s="115">
        <f t="shared" si="62"/>
        <v>45246</v>
      </c>
      <c r="EQ99" s="116" t="str">
        <f t="shared" si="63"/>
        <v>13 de mayo de 2024</v>
      </c>
      <c r="ER99" s="98" t="str">
        <f t="shared" si="64"/>
        <v>Riesgos</v>
      </c>
      <c r="ES99" s="98" t="str">
        <f t="shared" si="54"/>
        <v>ID_259: Posibilidad de afectación reputacional por incumplimiento en la ejecución de las actividades del proyecto, debido a una deficiente gestión en la planeación y seguimiento de las metas del proyecto</v>
      </c>
      <c r="ET99" s="98" t="str">
        <f t="shared" si="55"/>
        <v>Ajuste en Identificación del riesgo
 en el Mapa de riesgos de 7868 Desarrollo institucional para una gestión pública eficiente</v>
      </c>
      <c r="EU99" s="98" t="str">
        <f t="shared" si="56"/>
        <v>Solicitud de cambio realizada y aprobada por la Subsecretaría Distrital de Fortalecimiento Institucional a través del Aplicativo DARUMA</v>
      </c>
    </row>
    <row r="100" spans="1:151" x14ac:dyDescent="0.2">
      <c r="AJ100" s="130"/>
    </row>
  </sheetData>
  <sheetProtection formatColumns="0" formatRows="0" autoFilter="0"/>
  <autoFilter ref="A11:EU99">
    <filterColumn colId="104" showButton="0"/>
    <filterColumn colId="105" showButton="0"/>
    <filterColumn colId="106" showButton="0"/>
    <filterColumn colId="107" showButton="0"/>
    <filterColumn colId="108" showButton="0"/>
    <filterColumn colId="109" showButton="0"/>
    <filterColumn colId="131" showButton="0"/>
    <filterColumn colId="132" showButton="0"/>
    <filterColumn colId="133" showButton="0"/>
    <filterColumn colId="134" showButton="0"/>
    <filterColumn colId="135" showButton="0"/>
    <filterColumn colId="136" showButton="0"/>
    <filterColumn colId="137" showButton="0"/>
    <filterColumn colId="138" showButton="0"/>
    <filterColumn colId="139" showButton="0"/>
    <filterColumn colId="140" showButton="0"/>
    <filterColumn colId="141" showButton="0"/>
    <filterColumn colId="142" showButton="0"/>
  </autoFilter>
  <mergeCells count="204">
    <mergeCell ref="EP2:EP4"/>
    <mergeCell ref="EQ2:EQ4"/>
    <mergeCell ref="ES2:ES4"/>
    <mergeCell ref="AG9:AP9"/>
    <mergeCell ref="AQ9:BZ10"/>
    <mergeCell ref="AH10:AM10"/>
    <mergeCell ref="A1:AE1"/>
    <mergeCell ref="M9:O10"/>
    <mergeCell ref="P9:T10"/>
    <mergeCell ref="U9:V9"/>
    <mergeCell ref="W9:Z10"/>
    <mergeCell ref="AA9:AF10"/>
    <mergeCell ref="A2:AE4"/>
    <mergeCell ref="A5:AE5"/>
    <mergeCell ref="CV10:CW10"/>
    <mergeCell ref="AN10:AP10"/>
    <mergeCell ref="CN10:CO10"/>
    <mergeCell ref="CP10:CQ10"/>
    <mergeCell ref="CL10:CM10"/>
    <mergeCell ref="CG10:CH10"/>
    <mergeCell ref="CD10:CE10"/>
    <mergeCell ref="CI10:CK10"/>
    <mergeCell ref="CR10:CS10"/>
    <mergeCell ref="CT10:CU10"/>
    <mergeCell ref="DA16:DG16"/>
    <mergeCell ref="DA17:DG17"/>
    <mergeCell ref="DA18:DG18"/>
    <mergeCell ref="DA19:DG19"/>
    <mergeCell ref="DA20:DG20"/>
    <mergeCell ref="DA11:DG11"/>
    <mergeCell ref="DA12:DG12"/>
    <mergeCell ref="DA13:DG13"/>
    <mergeCell ref="DA14:DG14"/>
    <mergeCell ref="DA15:DG15"/>
    <mergeCell ref="DA26:DG26"/>
    <mergeCell ref="DA27:DG27"/>
    <mergeCell ref="DA28:DG28"/>
    <mergeCell ref="DA29:DG29"/>
    <mergeCell ref="DA30:DG30"/>
    <mergeCell ref="DA21:DG21"/>
    <mergeCell ref="DA22:DG22"/>
    <mergeCell ref="DA23:DG23"/>
    <mergeCell ref="DA24:DG24"/>
    <mergeCell ref="DA25:DG25"/>
    <mergeCell ref="DA36:DG36"/>
    <mergeCell ref="DA37:DG37"/>
    <mergeCell ref="DA38:DG38"/>
    <mergeCell ref="DA39:DG39"/>
    <mergeCell ref="DA40:DG40"/>
    <mergeCell ref="DA31:DG31"/>
    <mergeCell ref="DA32:DG32"/>
    <mergeCell ref="DA33:DG33"/>
    <mergeCell ref="DA34:DG34"/>
    <mergeCell ref="DA35:DG35"/>
    <mergeCell ref="DA46:DG46"/>
    <mergeCell ref="DA47:DG47"/>
    <mergeCell ref="DA48:DG48"/>
    <mergeCell ref="DA49:DG49"/>
    <mergeCell ref="DA50:DG50"/>
    <mergeCell ref="DA41:DG41"/>
    <mergeCell ref="DA42:DG42"/>
    <mergeCell ref="DA43:DG43"/>
    <mergeCell ref="DA44:DG44"/>
    <mergeCell ref="DA45:DG45"/>
    <mergeCell ref="DA56:DG56"/>
    <mergeCell ref="DA57:DG57"/>
    <mergeCell ref="DA58:DG58"/>
    <mergeCell ref="DA59:DG59"/>
    <mergeCell ref="DA60:DG60"/>
    <mergeCell ref="DA51:DG51"/>
    <mergeCell ref="DA52:DG52"/>
    <mergeCell ref="DA53:DG53"/>
    <mergeCell ref="DA54:DG54"/>
    <mergeCell ref="DA55:DG55"/>
    <mergeCell ref="DA66:DG66"/>
    <mergeCell ref="DA67:DG67"/>
    <mergeCell ref="DA68:DG68"/>
    <mergeCell ref="DA69:DG69"/>
    <mergeCell ref="DA70:DG70"/>
    <mergeCell ref="DA61:DG61"/>
    <mergeCell ref="DA62:DG62"/>
    <mergeCell ref="DA63:DG63"/>
    <mergeCell ref="DA64:DG64"/>
    <mergeCell ref="DA65:DG65"/>
    <mergeCell ref="DA99:DG99"/>
    <mergeCell ref="DA90:DG90"/>
    <mergeCell ref="DA91:DG91"/>
    <mergeCell ref="DA92:DG92"/>
    <mergeCell ref="DA93:DG93"/>
    <mergeCell ref="DA94:DG94"/>
    <mergeCell ref="DA86:DG86"/>
    <mergeCell ref="DA87:DG87"/>
    <mergeCell ref="DA88:DG88"/>
    <mergeCell ref="DA89:DG89"/>
    <mergeCell ref="DK10:DR10"/>
    <mergeCell ref="EB11:EN11"/>
    <mergeCell ref="EE12:EN12"/>
    <mergeCell ref="EE13:EN13"/>
    <mergeCell ref="EE14:EN14"/>
    <mergeCell ref="DA95:DG95"/>
    <mergeCell ref="DA96:DG96"/>
    <mergeCell ref="DA97:DG97"/>
    <mergeCell ref="DA98:DG98"/>
    <mergeCell ref="DA81:DG81"/>
    <mergeCell ref="DA82:DG82"/>
    <mergeCell ref="DA83:DG83"/>
    <mergeCell ref="DA84:DG84"/>
    <mergeCell ref="DA85:DG85"/>
    <mergeCell ref="DA76:DG76"/>
    <mergeCell ref="DA77:DG77"/>
    <mergeCell ref="DA78:DG78"/>
    <mergeCell ref="DA79:DG79"/>
    <mergeCell ref="DA80:DG80"/>
    <mergeCell ref="DA71:DG71"/>
    <mergeCell ref="DA72:DG72"/>
    <mergeCell ref="DA73:DG73"/>
    <mergeCell ref="DA74:DG74"/>
    <mergeCell ref="DA75:DG75"/>
    <mergeCell ref="EE20:EN20"/>
    <mergeCell ref="EE21:EN21"/>
    <mergeCell ref="EE22:EN22"/>
    <mergeCell ref="EE23:EN23"/>
    <mergeCell ref="EE24:EN24"/>
    <mergeCell ref="EE15:EN15"/>
    <mergeCell ref="EE16:EN16"/>
    <mergeCell ref="EE17:EN17"/>
    <mergeCell ref="EE18:EN18"/>
    <mergeCell ref="EE19:EN19"/>
    <mergeCell ref="EE30:EN30"/>
    <mergeCell ref="EE31:EN31"/>
    <mergeCell ref="EE32:EN32"/>
    <mergeCell ref="EE33:EN33"/>
    <mergeCell ref="EE34:EN34"/>
    <mergeCell ref="EE25:EN25"/>
    <mergeCell ref="EE26:EN26"/>
    <mergeCell ref="EE27:EN27"/>
    <mergeCell ref="EE28:EN28"/>
    <mergeCell ref="EE29:EN29"/>
    <mergeCell ref="EE40:EN40"/>
    <mergeCell ref="EE41:EN41"/>
    <mergeCell ref="EE42:EN42"/>
    <mergeCell ref="EE43:EN43"/>
    <mergeCell ref="EE44:EN44"/>
    <mergeCell ref="EE35:EN35"/>
    <mergeCell ref="EE36:EN36"/>
    <mergeCell ref="EE37:EN37"/>
    <mergeCell ref="EE38:EN38"/>
    <mergeCell ref="EE39:EN39"/>
    <mergeCell ref="EE50:EN50"/>
    <mergeCell ref="EE51:EN51"/>
    <mergeCell ref="EE52:EN52"/>
    <mergeCell ref="EE53:EN53"/>
    <mergeCell ref="EE54:EN54"/>
    <mergeCell ref="EE45:EN45"/>
    <mergeCell ref="EE46:EN46"/>
    <mergeCell ref="EE47:EN47"/>
    <mergeCell ref="EE48:EN48"/>
    <mergeCell ref="EE49:EN49"/>
    <mergeCell ref="EE60:EN60"/>
    <mergeCell ref="EE61:EN61"/>
    <mergeCell ref="EE62:EN62"/>
    <mergeCell ref="EE63:EN63"/>
    <mergeCell ref="EE64:EN64"/>
    <mergeCell ref="EE55:EN55"/>
    <mergeCell ref="EE56:EN56"/>
    <mergeCell ref="EE57:EN57"/>
    <mergeCell ref="EE58:EN58"/>
    <mergeCell ref="EE59:EN59"/>
    <mergeCell ref="EE78:EN78"/>
    <mergeCell ref="EE79:EN79"/>
    <mergeCell ref="EE70:EN70"/>
    <mergeCell ref="EE71:EN71"/>
    <mergeCell ref="EE72:EN72"/>
    <mergeCell ref="EE73:EN73"/>
    <mergeCell ref="EE74:EN74"/>
    <mergeCell ref="EE65:EN65"/>
    <mergeCell ref="EE66:EN66"/>
    <mergeCell ref="EE67:EN67"/>
    <mergeCell ref="EE68:EN68"/>
    <mergeCell ref="EE69:EN69"/>
    <mergeCell ref="U6:AF6"/>
    <mergeCell ref="EE99:EN99"/>
    <mergeCell ref="EE94:EN94"/>
    <mergeCell ref="EE95:EN95"/>
    <mergeCell ref="EE96:EN96"/>
    <mergeCell ref="EE97:EN97"/>
    <mergeCell ref="EE98:EN98"/>
    <mergeCell ref="EE89:EN89"/>
    <mergeCell ref="EE90:EN90"/>
    <mergeCell ref="EE91:EN91"/>
    <mergeCell ref="EE92:EN92"/>
    <mergeCell ref="EE93:EN93"/>
    <mergeCell ref="EE85:EN85"/>
    <mergeCell ref="EE86:EN86"/>
    <mergeCell ref="EE87:EN87"/>
    <mergeCell ref="EE88:EN88"/>
    <mergeCell ref="EE80:EN80"/>
    <mergeCell ref="EE81:EN81"/>
    <mergeCell ref="EE82:EN82"/>
    <mergeCell ref="EE83:EN83"/>
    <mergeCell ref="EE84:EN84"/>
    <mergeCell ref="EE75:EN75"/>
    <mergeCell ref="EE76:EN76"/>
    <mergeCell ref="EE77:EN77"/>
  </mergeCells>
  <conditionalFormatting sqref="Y12:Y74 Y77:Y97">
    <cfRule type="cellIs" dxfId="35" priority="593" operator="equal">
      <formula>"Bajo"</formula>
    </cfRule>
    <cfRule type="cellIs" dxfId="34" priority="594" operator="equal">
      <formula>"Alto"</formula>
    </cfRule>
    <cfRule type="cellIs" dxfId="33" priority="595" operator="equal">
      <formula>"Extremo"</formula>
    </cfRule>
    <cfRule type="cellIs" dxfId="32" priority="596" operator="equal">
      <formula>"Moderado"</formula>
    </cfRule>
  </conditionalFormatting>
  <conditionalFormatting sqref="Y75:Y76">
    <cfRule type="cellIs" dxfId="31" priority="189" operator="equal">
      <formula>"Bajo"</formula>
    </cfRule>
    <cfRule type="cellIs" dxfId="30" priority="190" operator="equal">
      <formula>"Alto"</formula>
    </cfRule>
    <cfRule type="cellIs" dxfId="29" priority="191" operator="equal">
      <formula>"Extremo"</formula>
    </cfRule>
    <cfRule type="cellIs" dxfId="28" priority="192" operator="equal">
      <formula>"Moderado"</formula>
    </cfRule>
  </conditionalFormatting>
  <conditionalFormatting sqref="Y98:Y99">
    <cfRule type="cellIs" dxfId="27" priority="69" operator="equal">
      <formula>"Bajo"</formula>
    </cfRule>
    <cfRule type="cellIs" dxfId="26" priority="70" operator="equal">
      <formula>"Alto"</formula>
    </cfRule>
    <cfRule type="cellIs" dxfId="25" priority="71" operator="equal">
      <formula>"Extremo"</formula>
    </cfRule>
    <cfRule type="cellIs" dxfId="24" priority="72" operator="equal">
      <formula>"Moderado"</formula>
    </cfRule>
  </conditionalFormatting>
  <conditionalFormatting sqref="AE12:AE74 AE77:AE97">
    <cfRule type="cellIs" dxfId="23" priority="589" operator="equal">
      <formula>"Alto"</formula>
    </cfRule>
    <cfRule type="cellIs" dxfId="22" priority="590" operator="equal">
      <formula>"Moderado"</formula>
    </cfRule>
    <cfRule type="cellIs" dxfId="21" priority="591" operator="equal">
      <formula>"Extremo"</formula>
    </cfRule>
    <cfRule type="cellIs" dxfId="20" priority="592" operator="equal">
      <formula>"Bajo"</formula>
    </cfRule>
  </conditionalFormatting>
  <conditionalFormatting sqref="AE75:AE76">
    <cfRule type="cellIs" dxfId="19" priority="185" operator="equal">
      <formula>"Alto"</formula>
    </cfRule>
    <cfRule type="cellIs" dxfId="18" priority="186" operator="equal">
      <formula>"Moderado"</formula>
    </cfRule>
    <cfRule type="cellIs" dxfId="17" priority="187" operator="equal">
      <formula>"Extremo"</formula>
    </cfRule>
    <cfRule type="cellIs" dxfId="16" priority="188" operator="equal">
      <formula>"Bajo"</formula>
    </cfRule>
  </conditionalFormatting>
  <conditionalFormatting sqref="AE98:AE99">
    <cfRule type="cellIs" dxfId="15" priority="65" operator="equal">
      <formula>"Alto"</formula>
    </cfRule>
    <cfRule type="cellIs" dxfId="14" priority="66" operator="equal">
      <formula>"Moderado"</formula>
    </cfRule>
    <cfRule type="cellIs" dxfId="13" priority="67" operator="equal">
      <formula>"Extremo"</formula>
    </cfRule>
    <cfRule type="cellIs" dxfId="12" priority="68" operator="equal">
      <formula>"Bajo"</formula>
    </cfRule>
  </conditionalFormatting>
  <pageMargins left="0.19685039370078741" right="0.19685039370078741" top="0.39370078740157483" bottom="0.39370078740157483" header="0.31496062992125984" footer="0.31496062992125984"/>
  <pageSetup scale="10" orientation="portrait" horizontalDpi="1200" verticalDpi="1200" r:id="rId1"/>
  <headerFooter>
    <oddFooter>&amp;C&amp;G
&amp;"Arial,Normal"&amp;8 4202000-FT-1079 Versión 5</oddFooter>
  </headerFooter>
  <colBreaks count="2" manualBreakCount="2">
    <brk id="33" max="121" man="1"/>
    <brk id="75" max="112" man="1"/>
  </colBreaks>
  <drawing r:id="rId2"/>
  <legacyDrawingHF r:id="rId3"/>
  <extLst>
    <ext xmlns:x14="http://schemas.microsoft.com/office/spreadsheetml/2009/9/main" uri="{78C0D931-6437-407d-A8EE-F0AAD7539E65}">
      <x14:conditionalFormattings>
        <x14:conditionalFormatting xmlns:xm="http://schemas.microsoft.com/office/excel/2006/main">
          <x14:cfRule type="cellIs" priority="193" operator="equal" id="{A6230C20-FD9E-4FF0-A43C-45767721E8B1}">
            <xm:f>'C:\Users\Cesar Arcos\Desktop\Alcaldía Bogotá\Metodología riesgos Alcaldía\Instrumento\Formatos\2021\Nuevos\[2210111-FT-471 Mapa de riesgos del proceso o proyecto de inversión V6.xlsx]Datos'!#REF!</xm:f>
            <x14:dxf>
              <fill>
                <patternFill>
                  <bgColor rgb="FF92D050"/>
                </patternFill>
              </fill>
            </x14:dxf>
          </x14:cfRule>
          <x14:cfRule type="cellIs" priority="194" operator="equal" id="{385B62D5-2D51-4695-85BD-966C94BD1704}">
            <xm:f>'C:\Users\Cesar Arcos\Desktop\Alcaldía Bogotá\Metodología riesgos Alcaldía\Instrumento\Formatos\2021\Nuevos\[2210111-FT-471 Mapa de riesgos del proceso o proyecto de inversión V6.xlsx]Datos'!#REF!</xm:f>
            <x14:dxf>
              <fill>
                <patternFill>
                  <bgColor rgb="FFFFFF00"/>
                </patternFill>
              </fill>
            </x14:dxf>
          </x14:cfRule>
          <x14:cfRule type="cellIs" priority="195" operator="equal" id="{12A220E1-F347-4846-92B7-61604BE75035}">
            <xm:f>'C:\Users\Cesar Arcos\Desktop\Alcaldía Bogotá\Metodología riesgos Alcaldía\Instrumento\Formatos\2021\Nuevos\[2210111-FT-471 Mapa de riesgos del proceso o proyecto de inversión V6.xlsx]Datos'!#REF!</xm:f>
            <x14:dxf>
              <fill>
                <patternFill>
                  <bgColor rgb="FFFFC000"/>
                </patternFill>
              </fill>
            </x14:dxf>
          </x14:cfRule>
          <x14:cfRule type="cellIs" priority="196" operator="equal" id="{B275A181-F7C2-4E79-86BC-D524E7972E4B}">
            <xm:f>'C:\Users\Cesar Arcos\Desktop\Alcaldía Bogotá\Metodología riesgos Alcaldía\Instrumento\Formatos\2021\Nuevos\[2210111-FT-471 Mapa de riesgos del proceso o proyecto de inversión V6.xlsx]Datos'!#REF!</xm:f>
            <x14:dxf>
              <fill>
                <patternFill>
                  <bgColor rgb="FFFF0000"/>
                </patternFill>
              </fill>
            </x14:dxf>
          </x14:cfRule>
          <xm:sqref>Y12:Y74 AE12:AE74 Y77:Y97 AE77:AE97</xm:sqref>
        </x14:conditionalFormatting>
        <x14:conditionalFormatting xmlns:xm="http://schemas.microsoft.com/office/excel/2006/main">
          <x14:cfRule type="cellIs" priority="181" operator="equal" id="{66F524E9-866A-4934-A375-C3A6538F367D}">
            <xm:f>'C:\Users\Cesar Arcos\Desktop\Alcaldía Bogotá\Metodología riesgos Alcaldía\Instrumento\Formatos\2021\Nuevos\[2210111-FT-471 Mapa de riesgos del proceso o proyecto de inversión V6.xlsx]Datos'!#REF!</xm:f>
            <x14:dxf>
              <fill>
                <patternFill>
                  <bgColor rgb="FF92D050"/>
                </patternFill>
              </fill>
            </x14:dxf>
          </x14:cfRule>
          <x14:cfRule type="cellIs" priority="182" operator="equal" id="{CB6F43A8-3254-46CE-B338-5F3D56C65129}">
            <xm:f>'C:\Users\Cesar Arcos\Desktop\Alcaldía Bogotá\Metodología riesgos Alcaldía\Instrumento\Formatos\2021\Nuevos\[2210111-FT-471 Mapa de riesgos del proceso o proyecto de inversión V6.xlsx]Datos'!#REF!</xm:f>
            <x14:dxf>
              <fill>
                <patternFill>
                  <bgColor rgb="FFFFFF00"/>
                </patternFill>
              </fill>
            </x14:dxf>
          </x14:cfRule>
          <x14:cfRule type="cellIs" priority="183" operator="equal" id="{CD7F8AF4-6BA9-467A-AEA5-CCDC273BE20F}">
            <xm:f>'C:\Users\Cesar Arcos\Desktop\Alcaldía Bogotá\Metodología riesgos Alcaldía\Instrumento\Formatos\2021\Nuevos\[2210111-FT-471 Mapa de riesgos del proceso o proyecto de inversión V6.xlsx]Datos'!#REF!</xm:f>
            <x14:dxf>
              <fill>
                <patternFill>
                  <bgColor rgb="FFFFC000"/>
                </patternFill>
              </fill>
            </x14:dxf>
          </x14:cfRule>
          <x14:cfRule type="cellIs" priority="184" operator="equal" id="{2A838B35-6FBC-42C6-A501-759A1C6A3079}">
            <xm:f>'C:\Users\Cesar Arcos\Desktop\Alcaldía Bogotá\Metodología riesgos Alcaldía\Instrumento\Formatos\2021\Nuevos\[2210111-FT-471 Mapa de riesgos del proceso o proyecto de inversión V6.xlsx]Datos'!#REF!</xm:f>
            <x14:dxf>
              <fill>
                <patternFill>
                  <bgColor rgb="FFFF0000"/>
                </patternFill>
              </fill>
            </x14:dxf>
          </x14:cfRule>
          <xm:sqref>Y75:Y76 AE75:AE76</xm:sqref>
        </x14:conditionalFormatting>
        <x14:conditionalFormatting xmlns:xm="http://schemas.microsoft.com/office/excel/2006/main">
          <x14:cfRule type="cellIs" priority="61" operator="equal" id="{1F9331E3-EB79-40A5-9F4B-2AE0107D0E13}">
            <xm:f>'C:\Users\Cesar Arcos\Desktop\Alcaldía Bogotá\Metodología riesgos Alcaldía\Instrumento\Formatos\2021\Nuevos\[2210111-FT-471 Mapa de riesgos del proceso o proyecto de inversión V6.xlsx]Datos'!#REF!</xm:f>
            <x14:dxf>
              <fill>
                <patternFill>
                  <bgColor rgb="FF92D050"/>
                </patternFill>
              </fill>
            </x14:dxf>
          </x14:cfRule>
          <x14:cfRule type="cellIs" priority="62" operator="equal" id="{865A5101-A0F2-49C5-8CBE-FCBE9705061F}">
            <xm:f>'C:\Users\Cesar Arcos\Desktop\Alcaldía Bogotá\Metodología riesgos Alcaldía\Instrumento\Formatos\2021\Nuevos\[2210111-FT-471 Mapa de riesgos del proceso o proyecto de inversión V6.xlsx]Datos'!#REF!</xm:f>
            <x14:dxf>
              <fill>
                <patternFill>
                  <bgColor rgb="FFFFFF00"/>
                </patternFill>
              </fill>
            </x14:dxf>
          </x14:cfRule>
          <x14:cfRule type="cellIs" priority="63" operator="equal" id="{7F1AAAAF-FE11-4532-AC84-0AB60C6C3434}">
            <xm:f>'C:\Users\Cesar Arcos\Desktop\Alcaldía Bogotá\Metodología riesgos Alcaldía\Instrumento\Formatos\2021\Nuevos\[2210111-FT-471 Mapa de riesgos del proceso o proyecto de inversión V6.xlsx]Datos'!#REF!</xm:f>
            <x14:dxf>
              <fill>
                <patternFill>
                  <bgColor rgb="FFFFC000"/>
                </patternFill>
              </fill>
            </x14:dxf>
          </x14:cfRule>
          <x14:cfRule type="cellIs" priority="64" operator="equal" id="{30A11ABC-3A75-41CF-B37B-F36F774E80FD}">
            <xm:f>'C:\Users\Cesar Arcos\Desktop\Alcaldía Bogotá\Metodología riesgos Alcaldía\Instrumento\Formatos\2021\Nuevos\[2210111-FT-471 Mapa de riesgos del proceso o proyecto de inversión V6.xlsx]Datos'!#REF!</xm:f>
            <x14:dxf>
              <fill>
                <patternFill>
                  <bgColor rgb="FFFF0000"/>
                </patternFill>
              </fill>
            </x14:dxf>
          </x14:cfRule>
          <xm:sqref>Y98:Y99 AE98:AE99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28</vt:i4>
      </vt:variant>
    </vt:vector>
  </HeadingPairs>
  <TitlesOfParts>
    <vt:vector size="32" baseType="lpstr">
      <vt:lpstr>Datos</vt:lpstr>
      <vt:lpstr>Listas</vt:lpstr>
      <vt:lpstr>DinámicaTipología_Categoría</vt:lpstr>
      <vt:lpstr>Mapa_riesgos</vt:lpstr>
      <vt:lpstr>Agente_generador_externas</vt:lpstr>
      <vt:lpstr>Agente_generador_internas</vt:lpstr>
      <vt:lpstr>Amenazas</vt:lpstr>
      <vt:lpstr>Mapa_riesgos!Área_de_impresión</vt:lpstr>
      <vt:lpstr>Calificación_control</vt:lpstr>
      <vt:lpstr>Categorías_Corrupción</vt:lpstr>
      <vt:lpstr>Categorías_Gestión</vt:lpstr>
      <vt:lpstr>Debilidades</vt:lpstr>
      <vt:lpstr>Dependencias</vt:lpstr>
      <vt:lpstr>Detecta_efectos</vt:lpstr>
      <vt:lpstr>Ejecución</vt:lpstr>
      <vt:lpstr>Escalas_impacto</vt:lpstr>
      <vt:lpstr>Escalas_probabilidad</vt:lpstr>
      <vt:lpstr>Evidencia</vt:lpstr>
      <vt:lpstr>Fechas_terminacion_acciones</vt:lpstr>
      <vt:lpstr>Fuente</vt:lpstr>
      <vt:lpstr>Mitiga_causas</vt:lpstr>
      <vt:lpstr>Otros_procesos_afectados</vt:lpstr>
      <vt:lpstr>Preposiciones</vt:lpstr>
      <vt:lpstr>Procesos</vt:lpstr>
      <vt:lpstr>Propósito_impacto</vt:lpstr>
      <vt:lpstr>Propósito_probabilidad</vt:lpstr>
      <vt:lpstr>Respuestas</vt:lpstr>
      <vt:lpstr>Riesgos_estratégicos</vt:lpstr>
      <vt:lpstr>Tipo_riesgo</vt:lpstr>
      <vt:lpstr>Trámites_y_OPAs</vt:lpstr>
      <vt:lpstr>X</vt:lpstr>
      <vt:lpstr>Zonas_riesgo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Cesar Arcos</dc:creator>
  <cp:keywords/>
  <dc:description/>
  <cp:lastModifiedBy>Sandra Patricia Ortiz Barrera</cp:lastModifiedBy>
  <cp:revision/>
  <dcterms:created xsi:type="dcterms:W3CDTF">2019-02-01T14:35:23Z</dcterms:created>
  <dcterms:modified xsi:type="dcterms:W3CDTF">2024-05-28T19:18:16Z</dcterms:modified>
  <cp:category/>
  <cp:contentStatus/>
</cp:coreProperties>
</file>