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etquintero\Downloads\"/>
    </mc:Choice>
  </mc:AlternateContent>
  <xr:revisionPtr revIDLastSave="0" documentId="13_ncr:1_{2FA2FB81-7C98-4D00-9A70-36F8060A451D}" xr6:coauthVersionLast="47" xr6:coauthVersionMax="47" xr10:uidLastSave="{00000000-0000-0000-0000-000000000000}"/>
  <bookViews>
    <workbookView xWindow="-120" yWindow="-120" windowWidth="29040" windowHeight="15840" activeTab="1" xr2:uid="{00000000-000D-0000-FFFF-FFFF00000000}"/>
  </bookViews>
  <sheets>
    <sheet name="Inversión" sheetId="5" r:id="rId1"/>
    <sheet name="Operación" sheetId="7" r:id="rId2"/>
  </sheets>
  <definedNames>
    <definedName name="_xlnm._FilterDatabase" localSheetId="0" hidden="1">Inversión!$A$7:$Q$7</definedName>
    <definedName name="_xlnm.Print_Area" localSheetId="0">Inversión!$A$1:$Q$195</definedName>
    <definedName name="_xlnm.Print_Area" localSheetId="1">Operación!$A$1:$Q$86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5" i="5" l="1"/>
  <c r="I134" i="5"/>
  <c r="I14" i="7" l="1"/>
  <c r="I172" i="5"/>
  <c r="I160" i="5"/>
  <c r="I52" i="7"/>
  <c r="I8" i="7"/>
  <c r="K70" i="7"/>
  <c r="I70" i="7" s="1"/>
  <c r="I60" i="7"/>
  <c r="I64" i="7"/>
  <c r="I34" i="7"/>
  <c r="I30" i="7"/>
  <c r="J24" i="7"/>
  <c r="I24" i="7" s="1"/>
  <c r="I46" i="7"/>
  <c r="I50" i="7"/>
  <c r="I32" i="7"/>
  <c r="J26" i="7"/>
  <c r="I26" i="7"/>
  <c r="J25" i="7"/>
  <c r="I25" i="7" s="1"/>
  <c r="I28" i="7"/>
  <c r="I31" i="7"/>
  <c r="I55" i="7"/>
  <c r="I56" i="7"/>
  <c r="I38" i="7"/>
</calcChain>
</file>

<file path=xl/sharedStrings.xml><?xml version="1.0" encoding="utf-8"?>
<sst xmlns="http://schemas.openxmlformats.org/spreadsheetml/2006/main" count="607" uniqueCount="179">
  <si>
    <t>PLAN ESTRATÉGICO DE TECNOLOGÍA DE INFORMACIÓN  PETI 2020-2024
VIGENCIA 2024
PROGRAMACIÓN / EJECUCIÓN 
SEGUIMIENTO Cuarto Trimestre</t>
  </si>
  <si>
    <t>No</t>
  </si>
  <si>
    <t>Objetivo Estratégico al que aporta</t>
  </si>
  <si>
    <t>Responsable /
Dependencia
Radicado avance</t>
  </si>
  <si>
    <t>Proyecto Alto Componente Tic / Hitos Importantes a Desarrollar</t>
  </si>
  <si>
    <t>Líder</t>
  </si>
  <si>
    <t xml:space="preserve">Meta Cuatrienio </t>
  </si>
  <si>
    <r>
      <t xml:space="preserve">Ejecución Acumulada a Dic. </t>
    </r>
    <r>
      <rPr>
        <b/>
        <u/>
        <sz val="10"/>
        <rFont val="Arial"/>
        <family val="2"/>
      </rPr>
      <t>2023</t>
    </r>
  </si>
  <si>
    <t>Programación/Ejecución</t>
  </si>
  <si>
    <t>Avances de cada Hito / Observaciones</t>
  </si>
  <si>
    <t>1er Trim</t>
  </si>
  <si>
    <t>2do Trim</t>
  </si>
  <si>
    <t>3er Trim</t>
  </si>
  <si>
    <t>4to Trim</t>
  </si>
  <si>
    <t xml:space="preserve"> Programa: Gestionar y mantener el modelo de seguridad y privacidad de la información.</t>
  </si>
  <si>
    <t>Promover procesos de
transformación digital
en la Secretaría
General para aportar a
la gestión pública
eficiente
Meta: Implementar en un 100% el modelo de Seguridad y Privacidad de la Información</t>
  </si>
  <si>
    <t>Oficina Tecnologías de la Información y las Comunicaciones</t>
  </si>
  <si>
    <t>Implementación Modelo de Seguridad y Privacidad de la Información
Cont 130 de 2024
Radicado 3-2024-29533</t>
  </si>
  <si>
    <t>Lourdes Acuña</t>
  </si>
  <si>
    <t>Programado</t>
  </si>
  <si>
    <t xml:space="preserve">Se realizaron actividades para el fortalecimiento del Modelo de seguridad y privacidad de la información:
-Se definió, aprobó y publicó el plan de seguridad y privacidad de la información de la Entidad
- Se definió y aprobó el plan de sensibilización y capacitación de seguridad y privacidad de la información 
- Se realizó la revisión de los documentos para actualizar alineados al programa integral de gestión de datos personales
- se realizó la actualización de 60 bases de datos ante el RNBD de la SIC
- Se atendieron los requerimientos respecto al tratamiento de datos personales solicitados por titulares de la información
- Se realizó la actualización de la guía de gestión de incidentes de seguridad y privacidad de la información y gestión de vulnerabilidades
- Se inició  la actualización de la guía metodológica de riesgos de seguridad digital y formatos asociados
- Se definió e iniciaron actividades del cronograma del proceso de gestión de activos de información
- Se realizó el escaneo de vulnerabilidades de servicios solicitados
-  Se realizó charla de seguridad relacionada con Inteligencia artificial y se remitieron piezas de seguridad para divulgación  (política de seguridad digital y herramientas de cifrado)
- Se realizó el monitoreo de riesgos de seguridad del II semestre del 2023
- Se realizó la gestión de 11 casos - eventos de seguridad y privacidad de la información los cuales se encuentran documentados en la herramienta de GLPI.
- Se realizó seguimiento a los indicadores del proceso de gestión de seguridad y privacidad de la información.
</t>
  </si>
  <si>
    <r>
      <t xml:space="preserve">Durante el segundo trimestre se adelantaron las siguientes actividades:
</t>
    </r>
    <r>
      <rPr>
        <b/>
        <sz val="10"/>
        <rFont val="Arial"/>
        <family val="2"/>
      </rPr>
      <t xml:space="preserve">CUMPLIMIENTO DEL PLAN DE SEGURIDAD Y PRIVACIDAD DE LA INFORMACÓN SGA
</t>
    </r>
    <r>
      <rPr>
        <sz val="10"/>
        <rFont val="Arial"/>
        <family val="2"/>
      </rPr>
      <t xml:space="preserve">Seguimiento al plan de seguridad y privacidad de la información , el cual tuvo cumplimento de actividades del 99,97%, A la fecha se encuentra aprobado el plan detallado de seguridad y privacidad de la información, en el cual se definió la revisión de los siguientes dominios: A.5 Políticas De Seguridad De La Información;A.8 Gestión Activos 
A.10 Criptografía; A.14 Adquisición, Desarrollo y Mantenimiento de Sistemas; A.16 Gestión De Incidentes De Seguridad De La Información; A.17 Aspectos de seguridad de la información en la continuidad del negocio; A.18 Cumplimiento
</t>
    </r>
    <r>
      <rPr>
        <b/>
        <sz val="10"/>
        <rFont val="Arial"/>
        <family val="2"/>
      </rPr>
      <t>EVALUACIÓN DEL MSPI</t>
    </r>
    <r>
      <rPr>
        <sz val="10"/>
        <rFont val="Arial"/>
        <family val="2"/>
      </rPr>
      <t xml:space="preserve">
Efectividad de controles de seguridad del 94,25% , aumento del 2,39% 
</t>
    </r>
    <r>
      <rPr>
        <b/>
        <sz val="10"/>
        <rFont val="Arial"/>
        <family val="2"/>
      </rPr>
      <t xml:space="preserve">GESTIÓN DOCUMENTAL
</t>
    </r>
    <r>
      <rPr>
        <sz val="10"/>
        <rFont val="Arial"/>
        <family val="2"/>
      </rPr>
      <t xml:space="preserve">Actualización de los siguientes documentos: Manual de Políticas y controles de seguridad y privacidad de la información; Guía de riesgos de seguridad digital; Formato de activos de información / riesgos; Guía borrado seguro; 
Guía de cambios; Formatos de entrega de credenciales; Formato de acuerdo de confidencialidad; Instrumento de Ciclo de vida del dato personal; Protocolo de Atención de Ataques cibernéticos
</t>
    </r>
    <r>
      <rPr>
        <b/>
        <sz val="10"/>
        <rFont val="Arial"/>
        <family val="2"/>
      </rPr>
      <t xml:space="preserve">INDICADORES 
</t>
    </r>
    <r>
      <rPr>
        <sz val="10"/>
        <rFont val="Arial"/>
        <family val="2"/>
      </rPr>
      <t xml:space="preserve">* CUMPLIMIENTO DELPLAN SEGURIDAD  - VSI01: Porcentaje ejecutado de las actividades detalladas definidas en el Plan de seguridad y Privacidad de la Información / VSI02: Porcentaje planeado de las actividades detalladas definidas en el Plan de seguridad y Privacidad de la Información * 100; 24,06% / 23,60%; Cumplimiento – 101,95%
* CUMPLIMIENTO PLAN DE SENSIBILIZACION: VSI03: Total de sensibilizaciones ejecutadas / VSI04: Total sensibilizaciones programadas * 100; 6 sensibilizaciones ejecutadas / 6 sensibilizaciones programadas Cumplimiento – 100%; Nota. NO se presentaron retrasos desde la OTIC, sino en el proceso de divulgación por parte de comunicaciones.
* TRATAMIENTO DE INCIDENTES DE SEGURIDAD DE LA INFORMACIÓN: VSI06: Número de casos categorizados como eventos e incidentes de seguridad y privacidad de la información gestionados. /VSI07: Número de casos categorizados como eventos e incidentes de seguridad * 100; 5 casos categorizados como eventos de seguridad de la información gestionados / 5 casos categorizados como eventos e incidentes de seguridad; Cumplimiento – 100%
* INCIDENTES DE SEGURIDAD: a la fecha se han presentado 27 casos, de los cuales 2 que corresponden al 8%, están asociados al posible uso indebido de activos de información, estos se relacionan con filtración de credenciales,  reporte remitido por la Oficina Consejería Distrital de TIC,  6 casos que corresponden al 22% que fueron identificados como falsos positivos y  el resto han sido reportados como correos con contenido malicioso y/o no deseado, con un porcentaje al corte del mes de junio del 70% correspondiente a 19 casos.
* Dentro de las actividades que se realizan por parte de seguridad de la información para la gestión de los casos, se definen las siguientes: Indicaciones al administrador de la plataforma de office para que se realice el bloqueo de las cuentas de correo, recogida y purga de los correos que hayan ingresado a las bandejas de los usuarios, lo anterior con el fin que no vaya a materializarse un riesgo al interior de la entidad. (cuando aplica); Indicaciones al equipo de infraestructura para el bloqueo de países y direcciones IP; Análisis (cuando aplica) de archivos adjuntos o enlaces contenidos en el correo; Solicitud de archivo .eml para verificación (cuando aplique); Revisión de cuentas de correo comprometidas y equipos de usuarios; Recomendaciones para remitir a usuario final relacionadas con el uso del correo y con el establecimiento de contraseñas; Siempre reportar el correo a la mesa de servicios; Realizar el bloqueo del remitente desde la herramienta de Outlook (se dan indicaciones); No abrir archivos adjuntos ni urls de correos donde no se conozca la procedencia; No registrar el correo de la entidad en sitios que no tengan que ver con temas laborales.
* Para crear una contraseña segura ten en cuenta: Mínimo de 8 caracteres; Combina números, letras mayúsculas, minúsculas, caracteres especiales; Usa una frase que tenga un significado para ti;	No utilizar nombres, apellidos, nombre de familiares y fechas especiales; Recomendaciones adicionales: No dejes la contraseña a la vista de personal no autorizado; Cambia contraseña con regularidad; NO uses la misma contraseña en los diferentes servicios; NO utilices las contraseñas en servicios que no son institucionales; Por último, y con el fin de continuar atendiendo y mitigando la presentación de riesgos relacionados con este tipo de correos se debe continuar las actividades relacionadas con: Procesos de concienciación a usuarios por medio de piezas gráficas remitidas por la plataforma de soy 10; Charlas de seguridad relacionada con el manejo de este tipo de incidentes; 	Recomendaciones dadas desde el nivel de la mesa de servicios, lo anterior con el fin de prevenir la materialización de riesgos relacionados con la pérdida de confidencialidad o disponibilidad de la información por la presencia de este tipo de eventos.
</t>
    </r>
    <r>
      <rPr>
        <b/>
        <sz val="10"/>
        <rFont val="Arial"/>
        <family val="2"/>
      </rPr>
      <t xml:space="preserve">ACTIVOS DE INFORMACIÓN 
</t>
    </r>
    <r>
      <rPr>
        <sz val="10"/>
        <rFont val="Arial"/>
        <family val="2"/>
      </rPr>
      <t xml:space="preserve">Se ha ejecutado el cronograma de activos de información / riesgos de seguridad y planes de tratamiento conforme con lo planeado con los grupos 1,2,3. Se han realizado las reuniones y mesas de trabajo de apoyo a los enlaces de seguridad. Se han gestionado los memorandos correspondientes.
</t>
    </r>
    <r>
      <rPr>
        <b/>
        <sz val="10"/>
        <rFont val="Arial"/>
        <family val="2"/>
      </rPr>
      <t xml:space="preserve">SENSIBILIZACIONES DE SEGURIDAD
</t>
    </r>
    <r>
      <rPr>
        <sz val="10"/>
        <rFont val="Arial"/>
        <family val="2"/>
      </rPr>
      <t xml:space="preserve">Durante el segundo trimestre se remitieron dos piezas de seguridad / privacidad de la información para ser divulgadas en la plataforma de soy 10. Sin embargo al corte del 30 de junio se divulgo la relacionada con tratamiento de datos personales.  Por otra parte de realizó socialización de control de etiquetado y cifrado a equipo de la OTIC y se invito a evento relacionado con el Dia Internacional del WIFI.(Participación{en de 3510 funcionarios de la OTIC respectivamente)
</t>
    </r>
    <r>
      <rPr>
        <b/>
        <sz val="10"/>
        <rFont val="Arial"/>
        <family val="2"/>
      </rPr>
      <t xml:space="preserve">GESTIÓN DE VULNERABILIDADES
</t>
    </r>
    <r>
      <rPr>
        <sz val="10"/>
        <rFont val="Arial"/>
        <family val="2"/>
      </rPr>
      <t xml:space="preserve">* Presentación de resultados del escaneo del servicio SAT web y servidores a donde apunta
*Gestión de casos en GLPI asociados al escaneo de vulnerabilidades realizado de:  SAT web; SIBI; Portal Secretaria General; Definición de Cronograma inicial de vulnerabilidades; Gestión de casos reportados – vulnerabilidades; Sesiones de trabajo con proveedor de Nessus para revisión de escaneos realizados y reportes de la herramienta.; Se realizaron reuniones para revisar y reprogramar el escaneo del servicio del portal de la secretaria general; Presentar resultados de retest Portal SGA; Entrega de resultados escaneo Portal Bogotá; Se programó y realizó escaneo en herramienta de gestión de vulnerabilidades de: Portal Bogotá, Servidores de aplicación (Linux) priorizados; Se realizó el escaneo de servidores de aplicación priorizados (Linux). Se socializaron resultados; Se realizó escaneo de servidores de Bases de datos 
</t>
    </r>
    <r>
      <rPr>
        <b/>
        <sz val="10"/>
        <rFont val="Arial"/>
        <family val="2"/>
      </rPr>
      <t xml:space="preserve">OTRAS ACTIVIDADES
* </t>
    </r>
    <r>
      <rPr>
        <sz val="10"/>
        <rFont val="Arial"/>
        <family val="2"/>
      </rPr>
      <t>Reuniones para revisión, configuración y pruebas del control de etiquetado de documentos y correo electrónico en usuarios con cuentas E3. 
- Reuniones para revisión del control – Prueba de continuidad
- Se realizó Escaneo de servicio Presupuestos participativos - Ambiente pre productivo
- Se realizó prueba de concepto de Modulo ASM de Tennable.
-Revisión Control de monitoreo de activos de información
- Revisión Control de Credenciales
- Implementación Comité de control de cambios</t>
    </r>
  </si>
  <si>
    <r>
      <t xml:space="preserve">Se ejecutó al 100% el contrato 130-2024 del proyecto 7872, se da continuidad en el nuevo proyecto 8110 según contrato 948-2024. Lo anterior en armonización con el Plan de Desarrollo Distrital 2024-2027.
Durante el periodo se adelantaron las siguientes actividades para dar cumplimiento a realizar el seguimiento a la implementación del Modelo de Seguridad y Privacidad de la Información en la Entidad: 
</t>
    </r>
    <r>
      <rPr>
        <b/>
        <sz val="10"/>
        <rFont val="Arial"/>
        <family val="2"/>
      </rPr>
      <t xml:space="preserve">EVALUACIÓN MSPI: </t>
    </r>
    <r>
      <rPr>
        <sz val="10"/>
        <rFont val="Arial"/>
        <family val="2"/>
      </rPr>
      <t xml:space="preserve">El plan de seguridad y privacidad de la información aprobado se encuentra alineado con el Modelo de Seguridad y Privacidad de la Información (MSPI) definido por el Ministerio de Tecnologías de la Información y las Comunicaciones. En la tabla siguiente se detalla la línea base actual de cómo se encontraban los 14 dominios al inicio del proyecto de inversión 8110 (1 de julio de 2024), los cuales deberán mantenerse en el nivel optimizado para la vigencia 2024-2027, para ello la calificación debe permanecer o mejorar entre los periodos reportados. 
El mantenimiento y mejoramiento del MSPI se ve reflejado en el aumento paulatino del porcentaje en la efectividad de los controles de seguridad, que actualmente se encuentran en el 94,96%.
*Gestión documental: Actualización y formalización del procedimiento de gestión de seguridad y privacidad de la información, manual de políticas y controles de seguridad y privacidad de la información, guía de copias de respaldo; 
* Implementación de control de autorización de tratamiento de datos personales;  *Implementación de control de etiquetado y cifrado (OTIC)
*Inicio de actividades en Dirección de Talento Humano, Oficina Jurídica, Oficina de Control Disciplinario Interno, Oficina Consejería Distrital de Paz Víctimas y Reconciliación), para socializar el control correspondiente.
*Activación Plan de Recuperación de Desastres - DRP: Se realizó  sesión de trabajo con los profesionales encargados para iniciar las actividades que permitan activar la opción de DRP en la infraestructura de Azure para los servicios de portal Bogotá y Secretaria General.
*Sensibilizaciones en seguridad ye ingeniería social y phishing: Con una participación de tan solo 45 funcionarios de la entidad en el mes de julio se realizó la presentación de una charla sobre riesgos relacionados con ingeniería social y phishing.
* Charla de seguridad y privacidad para los funcionarios de la Oficina Jurídica;  Charla de ciberseguridad,  charla sobre delitos cibernéticos realizada por Intendente del Centro Cibernético Policial.
* Gestión de piezas de seguridad de la información - gestión de accesos y de protección de datos personales - Lineamientos de datos personales para sistemas de IA
*  Activos de información: Gestión de activos con las dependencias de la Entidad
* Desarrollo de reuniones iniciales para la identificación de riesgos de seguridad y definición de planes de tratamiento 
* Reuniones iniciales y mesas de trabajo con los enlaces de seguridad de la información con el fin de apoyar con el proceso de identificación y/o actualización de activos de información / riesgos de seguridad y planes de tratamiento.
* Gestión y seguimiento a la aprobación de matrices OAP - OCI - DDDI-STDI
* Gestión de memorandos 
</t>
    </r>
    <r>
      <rPr>
        <b/>
        <sz val="10"/>
        <rFont val="Arial"/>
        <family val="2"/>
      </rPr>
      <t xml:space="preserve">VULNERABILIDADES: </t>
    </r>
    <r>
      <rPr>
        <sz val="10"/>
        <rFont val="Arial"/>
        <family val="2"/>
      </rPr>
      <t xml:space="preserve">Dentro de las actividades realizadas relacionadas con la gestión de vulnerabilidades, se realizó mesa de seguimiento para la revisión de actividades para atender el plan de remediación de las vulnerabilidades encontradas en servidores de aplicación y de bases de datos.
</t>
    </r>
    <r>
      <rPr>
        <b/>
        <sz val="10"/>
        <rFont val="Arial"/>
        <family val="2"/>
      </rPr>
      <t xml:space="preserve">INCIDENTES DE SEGURIDAD: </t>
    </r>
    <r>
      <rPr>
        <sz val="10"/>
        <rFont val="Arial"/>
        <family val="2"/>
      </rPr>
      <t xml:space="preserve">En septiembre se realizó la revisión, gestión y seguimiento de 11 casos clasificados como eventos de seguridad, de los cuales 1 correspondía al mes de agosto. Las categorías de los eventos gestionados que fueron creados en septiembre son las siguientes: correos maliciosos y/o correo no deseado; Posible Uso Indebido de activos de información; Falsos Positivos.
</t>
    </r>
    <r>
      <rPr>
        <b/>
        <sz val="10"/>
        <rFont val="Arial"/>
        <family val="2"/>
      </rPr>
      <t>OTROS CONTROLES DE SEGURIDAD: Co</t>
    </r>
    <r>
      <rPr>
        <sz val="10"/>
        <rFont val="Arial"/>
        <family val="2"/>
      </rPr>
      <t xml:space="preserve">nfiguración de protocolos de seguridad en correos electrónicos:  Revisión de dominios web y Depuración de usuarios.
</t>
    </r>
  </si>
  <si>
    <t>Finalizado</t>
  </si>
  <si>
    <t>Ejecutado</t>
  </si>
  <si>
    <t>Presupuesto asociado</t>
  </si>
  <si>
    <t>Presupuesto Inicial</t>
  </si>
  <si>
    <t>Presupuesto Programado Actual</t>
  </si>
  <si>
    <t>Ejecutado / Comprometido</t>
  </si>
  <si>
    <t>Girado</t>
  </si>
  <si>
    <t>Prestar servicios profesionales para realizar acompañamiento y apoyo en la gestión de los servicios dispuestos por la Oficina de Tecnología de la Información y las Comunicaciones de la Secretaría General, en el marco de Gestionar y mantener el modelo de seguridad y privacidad de la información
Radicados
3-2024-29762
3-2024-29923</t>
  </si>
  <si>
    <t>Raúl Camacho
Zulma Galeano</t>
  </si>
  <si>
    <t>* Se realizaron actividades de apoyo en los servicios dispuestos por la OTIC en las áreas estratégicas de la Secretaría General, en el marco de Gestionar y mantener el modelo de seguridad y privacidad de la información de la entidad .
* Se realizaron actividades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  * Se ejecutaron contratos 551-2023 y 396-2023  con fecha final el 31 de marzo de 2024, dando cumplimiento a las obligaciones pactadas. Pendiente pago el cual se realizará en el mes de Abril de 2024.
* Se realizaron actividades de coordinación y apoyo al liderazgo de las actividades requeridas para la operación de la infraestructura de sistemas de misión crítica relacionada con redes, procesamiento, almacenamiento y seguridad, y acompañamiento técnico para la adquisición de componente tecnológico a nivel de software y hardware que permita la operatividad de la infraestructura de sistemas de la Secretaria General de la Alcaldía Mayor de Bogotá D.C.</t>
  </si>
  <si>
    <t xml:space="preserve">* Se realizaron actividades  para la administración y mantenimiento en la red LAN y WAN, servicios de virtualización bajo VMWARE y hyperV, servicios de almacenamiento en la infraestructura tecnológica, en el marco de Gestionar y mantener el modelo de seguridad y privacidad de la información de la entidad.  
* Se realizaron actividades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  
* Se realizaron actividades  de instalación, soporte, mantenimiento, administración y monitoreo de las plataformas tecnológicas basadas en Linux de los diferentes ambientes de trabajo (producción, preproducción, pruebas y contingencia), aportando a la implementación del modelo de seguridad y privacidad de la información de la Secretaría General de la Alcaldía Mayor de Bogotá D.C. 
*Se realizaron actividades para  la administración, diseño e implementación de soluciones tecnológicas basadas en los servicios de nube publica, así como afinamiento al balanceador de carga, en el marco de Gestionar y mantener el modelo de seguridad y privacidad de la información de la entidad. 
</t>
  </si>
  <si>
    <t>Se ejecutaron al 100% los contratos del proyecto 7872, se dará continuidad en el nuevo proyecto 8110. Lo anterior en armonización con el Plan de Desarrollo Distrital 2024-2027</t>
  </si>
  <si>
    <t xml:space="preserve"> Programa: Actualizar la plataforma de seguridad de la información.</t>
  </si>
  <si>
    <t xml:space="preserve">Adquirir la extensión de garantía para el sistema Store Once que se encuentren  fuera de garantía y que hacen parte de la infraestructura tecnológica de la  Secretaría General.
Cont. 131 de 2024 
</t>
  </si>
  <si>
    <t>No aplica</t>
  </si>
  <si>
    <t>Se logró la totalidad de documentos precontractuales y se publicó el proceso por medio de la plataforma SECOP, para lo cual se establecieron las diferentes etapas contractuales para la adjudicación del proceso.
En el mes de febrero se suscribió el contrato, durante marzo las pólizas y la ejecución. Acta de requerimiento.
Durante el siguiente trimestre se realizarán la ejecución de actividades y pagos correspondientes a la ejecución.</t>
  </si>
  <si>
    <t>Se realizó la firma del contrato, entrega de garantías y aprobación de las mismas para el  contrato 4204000-485-2024, se elaboró el acta de requerimiento de entrega y ejecutaron las actividades y entrega de extensiones de garantías.</t>
  </si>
  <si>
    <t>Adquisición, instalación y configuración de Firma electrónicas.</t>
  </si>
  <si>
    <t>No programado para este trimestre</t>
  </si>
  <si>
    <t xml:space="preserve">Se implementó certificado digital para documentos en SIGA y documentos expedidos por personal directivo. Dando cumplimiento al 100% de la actividad programada. </t>
  </si>
  <si>
    <t>Adquisición, Instalación y puesta en funcionamiento de una solución o sistema Firewalle. Adquirir la extensión de garantía para equipos FirewallWAF que se encuentren fuera de garantía y que hacen parte de la infraestructura tecnológica de la Secretaría General
Radicado
3-2024-29762</t>
  </si>
  <si>
    <t>Raúl Camacho</t>
  </si>
  <si>
    <t>Las actividades se desarrollan dentro del proyecto de inversión 8110, contrato número 648- 2024, con los siguientes avances en la renovación de soporte y garantía de los equipos de seguridad perimetral fortigate y firewall, así como el suministro y puesta en funcionamiento del Fortianalizer y Sandbox. Lo anterior en armonización con el Plan de Desarrollo Distrital 2024-2027</t>
  </si>
  <si>
    <t>Renovación del Software Nexpose y Metasploit encargado de detectar vulnerabilidades, para los equipos de infraestructura tecnológica de la Secretaría General de la Alcaldía Mayor de Bogotá. Adquisición, instalación, configuración y puesta en funcionamiento de una solución para la gestión de vulnerabilidades
Radicado
3-2024-29533</t>
  </si>
  <si>
    <t>Las actividades se desarrollan dentro del proyecto de inversión 8110, contrato número 1218- 2024 Proveedor CCD, con los siguientes avances: se adquirió la renovación de la herramienta de vulnerabilidades Tennable One por 1 año. Lo anterior en armonización con el Plan de Desarrollo Distrital 2024-2027</t>
  </si>
  <si>
    <t>Adquirir la extensión de garantía para una librería robot de cintas que se encuentren fuera de garantía y que hacen parte de la infraestructura tecnológica de la Secretaría General.  / Adquirir la extensión de garantía para 
dos (2) librerías DELL robot de cintas que
se encuentren fuera de garantía y que 
hacen parte de la infraestructura 
tecnológica de la Secretaría General.
Cont. 485 de 2024</t>
  </si>
  <si>
    <t>Se realizó la firma del contrato, entrega de garantías y aprobación de las mismas para el proceso SGA-SASI-003-2024, se suscribe el contrato 4204000-485-2024, se elabora el acta de requerimiento de entrega y ejecutan las actividades de levantamiento de inventarios de los equipos, mantenimiento de las  librerías y entrega de extensiones de garantías.</t>
  </si>
  <si>
    <t xml:space="preserve"> Programa: Actualizar y ampliar los servicios tecnológicos de la Secretaria General. </t>
  </si>
  <si>
    <t>Promover procesos de
transformación digital
en la Secretaría
General para aportar a
la gestión pública
eficiente
Meta: Mantener una plataforma tecnológica y de redes de la Secretaría General actualizada</t>
  </si>
  <si>
    <t>Adquirir la Actualización y soporte del Licenciamiento de productos Oracle a través del Instrumento de Agregación por Demanda CCE-139-IAD-2020
Cont 23 de 2024</t>
  </si>
  <si>
    <t>Se realiza la actualización y soporte del Licenciamiento de productos Oracle a través del Instrumento de Agregación por Demanda</t>
  </si>
  <si>
    <t>Servicios de nube pública en el segmento Microsoft a través del Acuerdo Marco de Precios No. CCE-908-1- AMP-2019, para la Secretaría General de la Alcaldía Mayor de Bogotá D.C/ Acuerdo Marco de Precios No. CCE-241-AMP2021
Cont 572 de 2024
Radicado
3-2024-29762</t>
  </si>
  <si>
    <t>Se generó la orden de compra OC-128591 en la tienda virtual del estado colombiano el 10 de mayo de 2024, y se da inicio al contrato 4204000-572-2024.</t>
  </si>
  <si>
    <t>Se realizó el pago una vez cumplidas todas las actividades. Se realizó el cargue de créditos en la nube por servicios, dando cumplimiento al 100%</t>
  </si>
  <si>
    <t>Adquirir la extensión de garantía y licenciamiento para equipos de Hiperconvergencia que se encuentren fuera de garantía y que hacen parte de la infraestructura tecnológica de la Secretaría General
Radicado
3-2024-29762</t>
  </si>
  <si>
    <t>Las actividades se desarrollan dentro del proyecto de inversión 8110, Lo anterior en armonización con el Plan de Desarrollo Distrital 2024-2027</t>
  </si>
  <si>
    <t>Adquirir la extensión de garantía o soporte  a los equipos de procesamiento M1000 que hacen parte de la infraestructura tecnológica de la Secretaría General. 
Radicado
3-2024-29762</t>
  </si>
  <si>
    <t xml:space="preserve">No se adelanta este proyecto para esta vigencia, teniendo en cuenta que actualmente se encuentra en ejecución el contrato 660-2024 con el cual se garantizará el nuevo procesamiento que soportará la infraestructura y sistemas de información de la Entidad, para lo cual la adquisición de la garantía del procesamiento M1000  no es viable en consideración a que el nuevo procesamiento adquirido es nueva tecnología y cubre las necesidades requeridas por la Entidad. </t>
  </si>
  <si>
    <t>Adquirir la extensión de garantía o soporte  a los equipos de almacenamiento Compellent  que hacen parte de la infraestructura tecnológica de la Secretaría General. 
Radicado
3-2024-29762</t>
  </si>
  <si>
    <t>No se adelanta este proyecto para esta vigencia, teniendo en cuenta que se ampliará la capacidad de almacenamiento de la infraestructura adquirida en la vigencia 2022 y la obsolescencia de la infraestructura COMPELLENT lo cual no hace viable su adquisición. De tal forma que se garantizará la infraestructura de TI requerida para la Entidad.</t>
  </si>
  <si>
    <t>Adquisición, instalación, configuración y puesta en funcionamiento de equipos de cómputo, software e infraestructura de tecnología de información y comunicaciones para renovar y/o fortalecer la plataforma tecnológica de la Secretaria general de la Alcaldía mayor de Bogotá D.C Y de los proyectos o programas que esta ejecute
Cont 662 de 2024
Cont. 623 de 2024
Radicado
3-2024-29762</t>
  </si>
  <si>
    <t>Se realizó el proceso por Colombia compra, Acuerdo Marco. Durante el trimestre se realizó la evaluación técnica respectiva para los procesos y se estima firmar los contratos respectivos en el mes de julio.</t>
  </si>
  <si>
    <t>Las actividades se desarrollan dentro del proyecto de inversión 8110, contrato número 662 y 663 de 2024, con los siguientes avances: se elaboró acta de requerimiento de entrega y los dos proveedores informan que necesitan mínimo 45 días hábiles para entregar los elementos, se espera recibir los elementos en el último trimestre del año para proceder al pago. Lo anterior en armonización con el Plan de Desarrollo Distrital 2024-2027</t>
  </si>
  <si>
    <t>Suministro, instalación, configuración, puesta a punto, soporte y garantía de un sistema de procesamiento para la infraestructura tecnológica de la Secretaría General. 
Radicado
3-2024-29762</t>
  </si>
  <si>
    <t>Se realizó la publicación del proceso SASI-007-2024,  se adelantaron las actividades según el cronograma, etapas del proceso, publicación del proyecto de pliego de condiciones, respuesta a observaciones, publicación del pliego de condiciones definitivo y expedición y publicación acto administrativo de apertura de proceso de selección.</t>
  </si>
  <si>
    <t>Las actividades se desarrollan dentro del proyecto de inversión 8110, contrato número 660 de 2024, con los siguientes avances: suministro, ingreso a almacén e instalación de la solución de procesamiento. Lo anterior en armonización con el Plan de Desarrollo Distrital 2024-2027</t>
  </si>
  <si>
    <t xml:space="preserve">Prestar servicio integral de soporte, upgrade y actualización de versionamiento del software que maneja el  sistema Acceso de la  manzana Liévano de la Secretaría General de la Alcaldía Mayor de Bogotá D.C </t>
  </si>
  <si>
    <t xml:space="preserve">Se mantiene la operación del sistema de acceso de la Manzana Liévano durante el trimestre. </t>
  </si>
  <si>
    <t>Adquirir la Actualización y soporte del Licenciamiento de  la Herramienta ELASTIC para arquitectura empresarial (incluido capacitación)</t>
  </si>
  <si>
    <t xml:space="preserve">En este trimestre se implementó una herramienta de software libre para realizar el monitoreo de la infraestructura, denominada ZABBIX. Se cumple con el objetivo de la actividad, ejecutándose en un 100%. </t>
  </si>
  <si>
    <t>Adquirir productos y servicios Microsoft, para dar continuidad a las aplicaciones a través del instrumento de Agregación de demanda CCE-139-IAD-2020 para la Secretaría General
Cont 364 de 2024
Radicado
3-2024-29923</t>
  </si>
  <si>
    <t>Zulma Galeano</t>
  </si>
  <si>
    <t>Se realizó el proceso para la adquisición de las licencias en Colombia compra, a 30 de marzo esta la orden de compra con Contrato 364-2024, aun no hay acta de inicio.</t>
  </si>
  <si>
    <t>Se está ejecutando la orden de compra y se realizó el pago respectivo, activando las licencias correspondientes.</t>
  </si>
  <si>
    <t>Se pusieron en uso todas las licencias contratadas, cumpliendo así con el 100% de las actividades programadas</t>
  </si>
  <si>
    <t>Contratar el soporte, mantenimiento, upgrade y actualización -SMUA- a la licencia a perpetuidad de Abbyy FineReader  server de la Secretaría General de la Alcaldía Mayor de Bogotá.
Cont 218 de 2024</t>
  </si>
  <si>
    <t>Se firmó contrato 218-2024  con la firma Indexa Soluciones,  se realizó actualización de la herramienta y se envió a financiera para pago correspondiente que se hará en el segundo trimestre</t>
  </si>
  <si>
    <t>Se realizó pago en el segundo trimestre correspondiente al total del contrato.</t>
  </si>
  <si>
    <t>Renovar licenciamiento, servicio SaaS y soporte (por 2 años) a la solución de gestionar y administrar el Sistema de Gestión de Calidad (DARUMA) de la Secretaría General de la Alcaldía Mayor de Bogotá D.C
Cont. 59 de 2024</t>
  </si>
  <si>
    <t xml:space="preserve"> No aplica</t>
  </si>
  <si>
    <t xml:space="preserve">Se realizó la renovación  licenciamiento, servicio SaaS y soporte (por 2 años) a la solución de gestionar y administrar el Sistema de Gestión de Calidad (DARUMA) </t>
  </si>
  <si>
    <t xml:space="preserve"> Programa: Optimizar sistemas de información y de gestión de datos de la Secretaria General. </t>
  </si>
  <si>
    <t>Servicios de apoyo para implementar soluciones de software, brindar soporte técnico y gestionar los sistemas de información que estén bajo la responsabilidad técnica de la Oficina de Tecnologías de la Información y las Comunicaciones de la Secretaria General. (Incluye plataforma si@apital (SAE/SAI, hoja de vida vehículos-SHV, gestión contractual, presupuesto, financieros, facturación y su interoperabilidad, personal y nómina PERNO, Contabilidad LIMAY y su interoperabilidad)
Radicados
3-2024-29923
3-2024-29762
3-2024-29403</t>
  </si>
  <si>
    <t>Zulma Galeano
Raúl Camacho</t>
  </si>
  <si>
    <t>* Actualizaciones a los Portales WEB y Sistemas de Información, en concordancia al control y seguimiento realizado a los planes de trabajo del personal que ejerce labores de apoyo a la gestión de la OTIC (contratistas).
* Se ejecutaron los contratos 140-2023 y 578-2003 para los aplicativos Gestión contractual, SIPRES, Regalías, SAI SAE, Hvvy Limay, cumpliendo las obligaciones en su totalidad.
* Se realizaron actividades de apoyo técnico para identificar las causas y ejecutar las posibles soluciones de forma eficiente e integral a solicitudes técnicas de la infraestructura tecnológica, principalmente aquellas de ámbitos eléctricos y/o de cableado estructurado en las sedes de la Secretaría General de la Alcaldía Mayor de Bogotá D.C.
* Los contratos cumplieron con sus objetos contractuales y finalizaron en el primer trimestre de 2024. Pendiente lo correspondiente a pagos que se realizarán en el mes de Abril.
Atrasos: Contratación inició a partir de Marzo de 2024,</t>
  </si>
  <si>
    <t>Se realizan actualizaciones a los Portales WEB y Sistemas de Información, en concordancia al control y seguimiento realizado a los planes de trabajo del personal que ejerce labores de apoyo a la gestión de la OTIC (contratistas).</t>
  </si>
  <si>
    <t xml:space="preserve"> Programa: Fortalecer la Gobernalidad de TI en la Secretaria General. </t>
  </si>
  <si>
    <t>Mesa de ayuda, impresión, mantenimiento preventivo y correctivo con bolsa de repuestos, para los elementos informáticos en la RED CADE y las diferentes sedes de la Secretaría General de la Alcaldía Mayor de Bogotá
Cont 807 de 2021
Radicado
3-2024-29749</t>
  </si>
  <si>
    <t>Angélica Espitia</t>
  </si>
  <si>
    <t>Se presta el servicio de impresión de la siguiente forma 
Enero: 63283
Febrero: 68234
Marzo: 57427</t>
  </si>
  <si>
    <t>Se presta el servicio de impresión de la siguiente forma: 
Abril: 39154
Mayo: 51816
Junio: 44591</t>
  </si>
  <si>
    <t>Se presta el servicio de impresión de la siguiente forma:
Julio: 44483
Agosto: 40774
Septiembre: 52456</t>
  </si>
  <si>
    <t>Gestión, tratamiento, aplicación de las tablas de retención documental ¿ TRD de la documentación, para el fortalecimiento de la Gobernalidad de TI de la Secretaria General de la Alcaldía Mayor de Bogotá D.C.
Prestar servicios profesionales a la Oficina de Tecnologías de la Información y las Comunicaciones, para el acompañamiento en la ejecución de  proceso de  conocimiento en la  entidad y plan de  comunicación de la 
oficina, fortaleciendo el desarrollo de las 
actividades de  documentación garantizando la debida clasificación, almacenamiento 
seguro, acceso
Cont 144 de 2024
Radicado
3-2024-29761</t>
  </si>
  <si>
    <t xml:space="preserve">* Presentación sobre el proceso realizado en Gestión del Conocimiento ante la nueva jefe de la OTIC.
* Presentaron avances en Uso y Apropiación, así como el plan de comunicaciones del 2024. 
* Revisión procesos y procedimientos vigentes para el año 2024. Como resultado de esta revisión, se procedió a crear las carpetas correspondientes en el Repositorio 2024 y la asignación de permisos correspondientes.
* Se llevó a cabo una reunión para presentar y discutir las metodologías de colaboración entre la Oficina de Consejería de Comunicaciones (OCC) y la Oficina de Tecnologías de la Información y de las Comunicaciones (OTIC) en todos los asuntos relacionados con las comunicaciones. 
* Desarrollar un plan integral de comunicaciones. Se creó y compartió un archivo colaborativo para que cada funcionario pudiera contribuir con sus actividades específicas.
* Se realizaron diversas solicitudes a la Oficina de Consejería de Comunicaciones, que incluyeron la creación de piezas de comunicación para:  Ventana de Mantenimiento;  Divulgación Charla de Seguridad / Inteligencia Artificial; Política de Seguridad Digital; Herramienta de Cifrado e  Invitación participación cursos Autogestión.
* Se solicitó a la Oficina de Consejería de Comunicaciones  para revisión el Catálogo de Servicios OTIC. Se realizarán ajustes y solicitudes de cambios en la pieza gráfica.
* Designación  Gestora de Integridad de la Oficina de Tecnologías de la Información y de las Comunicaciones (OTIC) </t>
  </si>
  <si>
    <t xml:space="preserve">ACTIVIDADES GESTOR DE INTEGRIDAD Y ÉTICA:
Se participó en la primera capacitación dirigida a los Gestores de Ética, la cual fue organizada y dirigida por el equipo de Bienestar Integral Talento Humano, también en la propuesta de modificación y ajuste al Programa de Transparencia y Ética Pública y se llevó a cabo la elección del funcionario de la OTIC que representara el valor del compromiso, realizaron las siguientes actividades: Solicitud de información a los representantes sobre el valor del compromiso; Respuesta a la solicitud de los representantes sobre el valor del compromiso; Creación de formularios para seleccionar al funcionario que mejor representa el compromiso; Correo electrónico para seleccionar al funcionario que resalte el valor del compromiso; Invitación por WhatsApp para completar la encuesta
• Envío de correo electrónico a la OTIC informando sobre el primer puesto y destacando al funcionario con mayor votación; Envío de correo electrónico informando al ganador y adjuntando las pruebas correspondientes;
ACTIVIDADES GENERALES
Sesión sobre Almacenamiento NAS; Reunión programada por la Ing. Stephanie para revisar la solicitud de puntos de auditoría; Reunión de revisión final de puntos de auditoría; Explicación sobre FURAG; Instrucciones de diligenciamiento de la Evaluación FURAG_2023; Revisiones de respuestas FURAG; Se recibe Capacitación SIBI por parte del ingeniero Jasson Mora; Se entrega la Presentación SIBI para revisión; Se realiza primera reunión para desarrollar la Estrategia Uso y Apropiación / VPN, con los ingenieros Jeiver, Lourdes, Raúl, Erika y Dumar, en la cual se entrega una primera propuesta y se corrige con el equipo de trabajo; Se realiza reunión con los ingenieros Jefferson e Isabel, en la cual se trabaja el tema de Uso y Apropiación SIBI – SIAB; Se crea el Cronograma SIAB con los ingenieros Jefferson e Isabel. 
• Se presenta Propuesta Estrategia Uso y Apropiación – VPN a los ingenieros Raúl y Dumar; Se presenta el plan de trabajo a la Oficina de Gestión Ambiental de la Estrategia de Uso y Apropiación de la VPN.; Se trabaja en el Cronograma de SIBI con los ingenieros Augusto, Isabel, Jefferson y Jasson; El ingeniero Jasson impartió una capacitación sobre SIBI – OTIC al grupo de trabajo, los ingenieros Augusto, Isabel y Jefferson; OTIC_Solicitud Avance Actividades FURAG MAYO 2024; Revisión Riesgo de Seguridad; Revisión Herramienta Evaluación Madurez Gestión Proyectos de TI - Arquitectura Empresarial; Evaluación Madurez; Uso y Apropiación – VPN – Encuesta;  Socialización- Publicación oportuna en el SECOP II; Revisión Riesgos de Seguridad / Planes de tratamiento OTIC; Reunión Evaluación Madurez Gobierno y Gestión de TI; Capacitación- Gestión y Trámite de Actos Administrativos; Documento Estructura Administrativa – xls; Socialización del control de etiquetado / cifrado; Diligenciamiento herramienta madurez
• Reunión de Control de Cambios TI (Junio 19); Reunión de Control de Cambios TI (Junio 26)
• Continuación Revisión Sistema de Información SIBI / GLOBO; Continuación Revisión Sistema de Información SIBI / GLOBO; Revisión Ajustes SIBI / GLOBO; OTIC_Inicio Auditoria de PORCENTAJE DE CUMPLIMIENTO DEL PLAN DE ACCIONES DE FORMACIÓN PARA USO Y APROPIACIÓN DE TI;  Revisión puntos Auditoría  OTIC- Revisión Informe preliminar Auditoría Uso y Apropiación 2023; Se envía mail a quienes no han ejecutado la encuesta recordando el diligenciamiento de la misma.; Resultado y Análisis de la Encuesta. Se realiza el análisis de los resultados de la encuesta del uso de la VPN y de entrega a los ing. de infraestructura; Revisión charlas temas de seguridad; OTIC_Revisión de Avance ACCIONES VPN Y AHORRO RECURSOS; Entrega del reporte de las acciones realizadas desde Uso y Apropiación de la VPN – One Drive; Análisis del cumplimiento del Cronograma de Actividades de Uso y Apropiación de la VPN; Seguimiento ajustes de Soluciones tecnológicas del archivo de Bogotá.; Seguimiento ajustes de Soluciones tecnológicas del archivo de Bogotá. </t>
  </si>
  <si>
    <r>
      <rPr>
        <b/>
        <sz val="10"/>
        <rFont val="Arial"/>
        <family val="2"/>
      </rPr>
      <t>GESTIÓN DEL CONOCIMIENTO</t>
    </r>
    <r>
      <rPr>
        <sz val="10"/>
        <rFont val="Arial"/>
        <family val="2"/>
      </rPr>
      <t xml:space="preserve">
Durante el trimestre analizado, se llevaron a cabo varias actividades clave en el ámbito del gestor del conocimiento: 
* Administración de Carpetas en el Repositorio de la OTIC
* Gestión de la documentación de buenas prácticas y lecciones aprendidas 
* Participación en la sesión virtual asincrónica de la Mesa Técnica de Apoyo a la Gestión del Conocimiento y la Innovación, así como en la gestión de la información estadística (GESCO).
* Finalización documentación de lecciones aprendidas y buenas prácticas, asegurando que toda la información relevante estuviera debidamente registrada y disponible para futuras consultas.
</t>
    </r>
    <r>
      <rPr>
        <b/>
        <sz val="10"/>
        <rFont val="Arial"/>
        <family val="2"/>
      </rPr>
      <t>ACTIVIDADES CON LA OFICINA DE CONSEJERÍA DE COMUNICACIONES</t>
    </r>
    <r>
      <rPr>
        <sz val="10"/>
        <rFont val="Arial"/>
        <family val="2"/>
      </rPr>
      <t xml:space="preserve">
Durante el trimestre, se gestionaron diversas solicitudes ante la Oficina de Consejería de Comunicaciones (OCC). Estas solicitudes abarcaron la creación y publicación de diferentes piezas de comunicación, organizadas de la siguiente manera: Gestión de Prioridades; Piezas de Comunicación: Seguridad,Tips Servicios TIC, Solicitudes OTIC, Paz y Salvo, Capacitación del Sistema de Gestión Contractual; Solicitudes de Piezas de Seguridad y Privacidad; Solicitudes divulgación Alertas Urgentes; Creación y publicación de piezas: Invitación a la Inscripción de Sensibilización sobre Datos Abiertos, Invitación para el Sistema de Gestión Contractual, Entrega de propuesta de personaje OTIC y solicitud de logros 2023 y proyectos 2024 a la OCC; Publicaciones realizadas:  Pieza de Sensibilización sobre Datos Abiertos; Pieza de Capacitación del Sistema de Gestión Contractual; Solicitudes para la creación de subcarpetas en la intranet y materiales de uso y apropiación; Creación y publicación de piezas sobre cursos autogestionables en One Drive.
</t>
    </r>
    <r>
      <rPr>
        <b/>
        <sz val="10"/>
        <rFont val="Arial"/>
        <family val="2"/>
      </rPr>
      <t xml:space="preserve">ACTIVIDADES GESTOR DE INTEGRIDAD Y ÉTICA
</t>
    </r>
    <r>
      <rPr>
        <sz val="10"/>
        <rFont val="Arial"/>
        <family val="2"/>
      </rPr>
      <t>Durante este trimestre, se realizaron las siguientes actividades en el marco de la gestión de ética:
* Asistencia a Reunión de Gestores de Ética: Asistí a la reunión de Gestores de Ética con el objetivo de participar en la elección del representante ante la Secretaría General de Gestores de Ética; participación en la capacitación "Cualificación C3", específicamente en el Módulo 1: Ética y Transparencia,.</t>
    </r>
  </si>
  <si>
    <t>Definición, acompañamiento, seguimiento y gestión de los planes de mejoramiento, indicadores de gestión, y los riesgos de los procesos relacionados con Tecnologías de la Información, para el fortalecimiento de la Gobernalidad de TI de la Secretaria General de la Alcaldía Mayor de Bogotá D.C
Prestar servicios profesionales a la 
Oficina de Tecnologías de la Información
y las Comunicaciones, para el 
acompañamiento en la implementación 
de los planes institucionales estratégicos
como: modelo integrado de Planeación y
Gestión MIPG-FURAG, Plan 
Anticorrupción y de Atención al 
Ciudadano, plan de acción integrado, 
haciendo seguimiento y gestión de los 
planes de mejoramiento, incluyendo 
indicadores de gestión y riesgos de 
procesos relacionados con Tecnologías 
de la Información, gestión de calidad 
para el fortal
Cont 128 de 2024
Radicado
3-2024-29759</t>
  </si>
  <si>
    <t xml:space="preserve">Se ejecutó al 100% el contrato 128-2024 del proyecto 7872, se da continuidad en el nuevo proyecto 8110. Lo anterior en armonización con el Plan de Desarrollo Distrital 2024-2027.
*Seguimiento a los indicadores de gestión  e internos a cargo de la Oficina TIC y retroalimentado los resultados, formulando acciones de mejora para los meses de JULIO,AGOSTO Y SEPTIEMBRE 2024.
* Gestión y seguimiento mensual de las acciones de: Plan de ajuste y sostenibilidad a MIPG con seguimiento mensual para las 16 acciones definidas en los meses de JULIO,AGOSTO Y SEPTIEMBRE 2024; Plan de Acción Integrado – PAI, con seguimiento mensual para las 4 acciones definidas en los meses de  JULIO,AGOSTO Y SEPTIEMBRE 2024;  Plan Anticorrupción y de Atención al Ciudadano (PAAC) con seguimiento mensual para las 5 acciones definidas en los meses de   JULIO,AGOSTO Y SEPTIEMBRE 2024;  Plan institucional de participación ciudadana-PIPC con seguimiento mensual para las 5 acciones definidas en los meses de    JULIO,AGOSTO Y SEPTIEMBRE 2024; Plan Operativo Fortalecimiento Institucional  con seguimiento mensual para las 1 acciones definidas en los meses de  AGOSTO
*Seguimiento cuatrimestral de riesgos de gestión en el mes de SEPTIEMBRE
* Atención de 6 auditorias para el trimestre (Auditoria Gestión Sistema PERNO, Auditoria Calidad GESTION DE SERVICIOS ADMIN Y TI, Auditoria Calidad GESTION DE RECURSOS FISICOS, Auditoria Calidad FORTALECIMIENTO INSTITUCIONAL, Auditoria Gestión INTEGRAL DEL RIESGO,
* Formulación y efectuar seguimiento a los planes de mejoramiento: Total de acciones abiertas 10; Total acciones cerradas :20
* Elaboración, modificación, anulación y publicación de documentación, de procesos y procedimientos, conforme al procedimiento establecido por la Oficina Asesora de Planeación que requiera la Oficina de Tecnologías de la Información y las Comunicaciones. Para los procesos se han modificado 7 Documentos
*Gestión y control a  3 peticiones ciudadanas allegadas a la OTIC para los meses AGOSTO  Y SEPTIEMBRE y 2 solicitudes de Control Interno Disciplinario
* Participación en 2 publicaciones de la Oficina TIC en el sitio web de la secretaria General de la Alcaldía Mayor de Bogotá  en  AGOSTO
*No se han presentado retrasos ni dificultades para la ejecución de las actividades </t>
  </si>
  <si>
    <t xml:space="preserve">Prestar servicios profesionales  especializados para apoyar la definición e implementación de lineamientos TIC y la gestión de actividades de estructuración y ejecución de proyectos en materia de Tecnologías de la  Información y las  Comunicaciones, con el fin de evolucionar y fortalecer la implementación de las estrategias establecidas en el PETI.
Cont 361 de 2024
</t>
  </si>
  <si>
    <t>Erika Quintero</t>
  </si>
  <si>
    <t>* Apoyó la estructuración del anexo técnico de Adquisición, instalación, configuración, puesta a punto, soporte y garantía de un sistema de procesamiento para la infraestructura tecnológica de la Secretaría General, para publicación del evento de cotización en Secop. 
* Apoyó la estructuración de los anexos técnicos de las siguientes contrataciones para publicación de los eventos de cotización en Secop: Prestación de servicios de adecuación e instalación del cableado estructurado de voz, datos y eléctrico, normal y regulado, para los puestos de trabajo de las sedes de la Secretaría General de la Alcaldía Mayor de Bogotá D.C; Prestar el servicio integral de una solución tecnológica de internet e interconexión para las sedes de la Secretaria General de la Alcaldía Mayor de Bogotá. D.C.; Prestación de servicios de mesa de servicio, impresión, mantenimiento preventivo y correctivo con bolsa de repuestos, para los elementos informáticos para las sedes de la Secretaría General de la Alcaldía Mayor de Bogotá D.C.
* Apoyó en la evaluación de las cotizaciones presentadas por los interesados al proceso de mesa de servicios, al cual se solicitó alcance a las cotizaciones presentadas en el ítem de mantenimientos.
* Apoyó en la gestión del anexo técnico y evento de cotización de Adquirir Servicios de nube pública en el segmento Microsoft a través del Acuerdo Marco de Precios No. CCE-241-AMP2021, para la Secretaría General de la Alcaldía
Mayor de Bogotá D.C.
* Apoyó la construcción de la guía de gestión de cambios tecnológicos que establece la administración y control sobre los requerimientos de cambios normales y de emergencia que surgen a partir de las necesidades de mantenimiento y actualización de los servicios de TI,
* Apoyó la revisión de la guía y formato de gestión de proyectos TI, en cumplimiento de la actividad 35 FURAG relacionada con la inclusión del capítulo de riesgos en esta guía.
* Apoyó el seguimiento al cronograma de pruebas de continuidad de sistemas de información críticos para dar cumplimiento a lo establecido en el autodiagnóstico MSPI y FURAG.
*  Apoyó la planeación de diferentes proyectos estratégico de tecnologías de Ia información de la entidad relacionados con Gobierno de Datos, entre los cuales se encuentran:  Confianza, participación y corresponsabilidad en el relacionamiento con la ciudadanía; Estrategia de Integridad en contratos de prestación de servicios para el Distrito; Analítica avanzada en informe de auditoría; Fortalecimiento de la gestión, la innovación y la creatividad en la administración distrital
* Apoyó el desarrollo de los siguientes proyectos de Gobierno de Datos: Confianza, participación y corresponsabilidad en el relacionamiento con la ciudadanía: Se han realizado sesiones con las áreas temáticas para la presentación del proyecto y la identificación de las fuentes de información. Analítica avanzada en informe de auditoría: Se han realizado sesiones con los actores involucrados donde se identificó la necesidad, así mismo se han realizado sesiones de seguimiento al desarrollo del prototipo, de su entrenamiento y mejora de acuerdo con las observaciones del equipo de trabajo.
* Realizó acompañamiento a las sesiones de seguimiento de las actividades establecidas en el cronograma del modelo de gobierno de datos, y dar cumplimiento del mismo
* Revisión de la guía Metodológica para la gestión de riesgos de seguridad digital y el formato Identificación, Valoración y  planes de Tratamiento de los Activos de Información.
* Apoyó con la gestión de solicitud de información a la OAP y TH relacionadas con las preguntas del FURAG correspondientes a las políticas de Gobierno y Seguridad Digital.
 * Apoyó la construcción del cronograma para cumplimiento y cierre de observaciones de la auditoria al sistema SIAB 2023.
* Apoyó la elaboración del cronograma de pruebas de continuidad de sistemas de información críticos para dar cumplimiento a lo establecido en el autodiagnóstico MSPI
* Apoyó en las siguientes actividades relacionadas con la sostenibilidad del Sistema de Gestión de Seguridad de la  información, estas fueron: Definición de criterios para categorizar la asignación de licencias E1 y E3; Pruebas del control de seguridad de clasificación y etiquetado de correos electrónicos y documentos; Revisión de los instrumentos relacionados con el ciclo de vida del dato personal; Revisión de los activos a escaneas para la realización de los escaneos de vulnerabilidades
* Apoyó en la gestión Seguimiento PETI Trimestre I 2024
* Apoyó en la identificación y establecimiento del caso de uso (cades 2.0) para presentar como primer proyecto de la Secretaria General de acuerdo con el Decreto Distrital 575 de 2023.
* Apoyó en la revisión y actualización del proyecto de Decreto relacionado con las funciones la OTIC, donde se establece una nueva función: Dirigir y coordinar la unidad de gestión de datos e información de la entidad y el sector, así como desarrollar estrategias para garantizar la calidad, integridad, disponibilidad, pertinencia, oportunidad e intercambio seguro de los datos y la información; optimizando los recursos y generando valor para la toma decisiones
* Apoyó con la revisión de piezas de comunicación sobre herramientas de cifrado y pasos para el cifrado en correos electrónicos.
*Apoyó la verificación del cronograma de vulnerabilidades, que incluye los pasos a seguir para escanear los activos definidos y entre otras las actividades de identificación y remediación de las brechas de seguridad.
* Apoyó en el diligenciamiento del cuestionario gestión de seguridad de la información
* Se realizaron actividades asignadas por el supervisor del contrato:  Construcción del informe de unidad de gestión de datos e información;  Construcción del cronograma de uso y apropiación para sistemas de información;  Construcción de la propuesta de uso y apropiación para OneDrive y VPN;  Revisión de encuesta de Teletrabajadores OTIC.</t>
  </si>
  <si>
    <t>* Apoyó en la estructuración de los anexos técnicos de las siguientes contrataciones para publicación de los  eventos de cotización en Secop: -Cableado estructurado de voz, datos y eléctrico, normal y regulado. - servicio integral de una solución tecnológica de internet e interconexión para las sedes - servicios de mesa de servicio, impresión, mantenimiento preventivo y correctivo con bolsa de repuestos.
* Apoyó en las evaluaciones de cotizaciones presentadas por los interesados al proceso de mesa de servicios, al cual se solicitó alcance a las cotizaciones presentadas en el ítem de mantenimientos.
* Apoyó en la proyección de respuestas a las observaciones allegadas al proceso de selección SGA-SASI-007-2024 y en la evaluación del proceso por parte del comité evaluador técnico, del cual hizo parte.
* Apoyó en la estructuración de las obligaciones de los contratistas de la Oficina de Tecnologías de la  información y las comunicaciones y la revisión de los estudios previos.
* Apoyó en la construcción de la guía de gestión de cambios tecnológicos que establece la administración y control sobre los requerimientos de cambios normales y de emergencia que surgen a partir de las necesidades de mantenimiento y actualización de los servicios de TI, con el fin de asegurar que estos se ejecuten en entornos controlados, se minimice el impacto y se logre administrar eficientemente los recursos requeridos para su ejecución.
* Apoyó la revisión de la guía y formato de gestión de proyectos TI, en cumplimiento de la actividad 35 FURAG relacionada con la inclusión del capítulo de riesgos en esta guía.
*Revisión y actualización del procedimiento 204000-PR-106 Gestión para la adquisición de infraestructura tecnológica, el desarrollo o adquisición de nuevas soluciones tecnológicas y se atendieron las observaciones de planeación sobre la guía de gestión de cambios de TI.
* Apoyó en el seguimiento al cronograma de pruebas de continuidad de sistemas de información críticos para  dar cumplimiento a lo establecido en el autodiagnóstico MSPI y FURAG. Así como, la planeación de la prueba de activación del disaster recovery azure para el portal.
* Apoyó en la revisión del informe de usabilidad y accesibilidad 2024 como evidencia de la OTIC para el crograma de Transparencia y Ética Pública.
* Apoyó en la planeación de diferentes proyectos estratégico de tecnologías de Ia información de la entidad relacionados con Gobierno de Datos, entre los cuales se encuentran: Proyecto SG No 1 – Confianza, participación y corresponsabilidad en el relacionamiento con la ciudadanía; Proyecto SG No 2 – Estrategia de Integridad en contratos de prestación de servicios para el Distrito; Proyecto SG No 3 – Analítica avanzada en informe de auditoria; Proyecto SG No 4 – Fortalecimiento de la gestión, la innovación y la creatividad en la ministración distrital.
* Apoyó la gestión de conocimiento mediante la grabación de las sesiones de control de cambios de TI, las cuales se guardaron en el repositorio de la Oficina de TIC, así como, cada una de las solicitudes de cambios recibidas.
* Apoyó con las siguientes actividades relacionadas con la sostenibilidad del Sistema de Gestión de Seguridad de la Información, estas fueron: Definición de criterios para categorizar la asignación de licencias E1 y E3; Pruebas del control de seguridad de clasificación y etiquetado de correos electrónicos y documentos; Revisión de los instrumentos relacionados con el ciclo de vida del dato personal; revisión de los activos a escaneas para la realización de los escaneos de vulnerabilidades. Revisión y ajustes a la guía de borrado seguro; pruebas del control de cifrado, clasificación y etiquetado de información institucional mediante las herramientas de ofimática y el correo electrónico; revisión y actualización de la política de software operacional, autorización para el tratamiento de datos personales de menores de edad; definición de lineamientos para la terminación de contratos y la Circular Redes Sociales.
* Apoyó los requerimientos técnicos designados: Seguimiento al análisis de informes de regularidad con inteligencia artificial; Presentación de seguimiento con la Consejería Distrital de TIC respecto a  los proyectos datos de la Secretaría General; Seguimiento a las fuentes de información para el proyecto de datos de servicio a la ciudadanía; Seguimiento a la activación de Licencias E3; Revisión y ajustes del anexo técnico y el estudio de mercado del proceso chatico, que tiene por objeto: “Proveer una plataforma omnicanal de orquestación que incluya chatbot, tableros de control, permita pagos e integración de servicios distritales y facilite el escalamiento técnico de la plataforma Gobierno Abierto Bogotá para potenciar los pilares de transparencia, participación, colaboración y servicios”. 
* Apoyó los requerimientos técnicos designados por el supervisor, relacionados con la revisión de: • Informes del Contrato ETB 748 y Consorcio 761R; Informe Ciencia, Tecnología e Innovación I semestre 2024</t>
  </si>
  <si>
    <t>Nombre Elaboro:</t>
  </si>
  <si>
    <t>Consolidado por: Oscar Cardona Vargas</t>
  </si>
  <si>
    <t>Nombre del Jefe</t>
  </si>
  <si>
    <t>Ingeniera Arleth Patricia Saurith Contreras</t>
  </si>
  <si>
    <t>Firma Elaboro:</t>
  </si>
  <si>
    <t>Digital</t>
  </si>
  <si>
    <t>Fecha:</t>
  </si>
  <si>
    <t xml:space="preserve">Firma del Jefe: </t>
  </si>
  <si>
    <t>PLAN ESTRATÉGICO DE TECNOLOGÍA DE INFORMACIÓN  PETI 2020-2024
VIGENCIA 2024
PROGRAMACIÓN / EJECUCIÓN 
SEGUIMIENTO  CUARTO TRIMESTRE</t>
  </si>
  <si>
    <t>Meta TI: Desarrollar los lineamientos en materia tecnológica, así como las estrategias y prácticas que habiliten la gestión de la entidad y del Sector Gestión Pública</t>
  </si>
  <si>
    <t>Fortalecer la presentación del servicio de la ciudadanía con oportunidad, eficiencia y transparencia a través del uso de la tecnología y la cualificación de los servidores.</t>
  </si>
  <si>
    <t>Definición e implementación estrategia de uso y apropiación de tecnologías de la información
Radicado
3-2024-29761</t>
  </si>
  <si>
    <t>Briseth Martínez</t>
  </si>
  <si>
    <t>Se realizaron las siguientes actividades:
* Elaboración plan de comunicaciones, especificando las siguientes actividades como estrategia de comunicación de la OTIC: Potenciar las habilidades. Promoción de los cursos de Autogestión; Charlas de Seguridad y Privacidad de la Información; Mantenimientos Generales; Gama de Soluciones: Catálogo de Servicios; Logros, proyectos y Socialización PETI; Logros proyectos TI - Ejecutados 2024; Alertas de Seguridad; Tips de Seguridad y Privacidad de la Información; Canales de Atención Integral para Usuarios; Presentación Sistemas de Información; Taller: Identificación de Datos Abiertos; Encuesta de Satisfacción Mesa de ayuda; Mantenimientos Preventivos. Elementos Ofimáticos; Encuesta Uso y apropiación de TI
* Solicitudes SOY 10. Se solicitan las siguientes piezas y publicaciones:  Apoyo Divulgación charla de seguridad  Marzo (publicada por Soy 10); Piezas de seguridad / privacidad para publicación II bimestre  Abril (pendiente); Invitación para participar en los cursos autogestionables (pieza solo informativa)  Marzo (no la publicaron, será publicada en el mes de abril); Capacitación Inteligencia Artificial
* Capacitaciones: Capacitación  sobre Inteligencia Artificial</t>
  </si>
  <si>
    <r>
      <rPr>
        <b/>
        <sz val="10"/>
        <color theme="1"/>
        <rFont val="Arial"/>
        <family val="2"/>
      </rPr>
      <t xml:space="preserve">ACTIVIDADES GESTOR DEL CONOCIMIENTO </t>
    </r>
    <r>
      <rPr>
        <sz val="10"/>
        <color theme="1"/>
        <rFont val="Arial"/>
        <family val="2"/>
      </rPr>
      <t xml:space="preserve">
Se asistió a la charla introductoria titulada 'El conocimiento: el activo más valioso', centrada en la Gestión del Conocimiento.
Se completó el formulario de Identificación de Buenas Prácticas o Lecciones Aprendidas, el cual se enfocaba en destacar las buenas prácticas y lecciones aprendidas dentro de la OTIC. Este formulario fue enviado por la Oficina de Planeación. 
Y se asistió a la reunión organizada por la oficina de Planeación sobre "Documentación de Buenas Prácticas y/o Lecciones Aprendidas".
Se crea y asignan permisos a diferentes carpetas para llevar a cabo actividades de la OTIC. Estas actividades incluyen: Ventana de Mantenimiento para pruebas; Soporte Cumplimiento de Cláusulas ambientales; Proyecto Inteligencia Artificial – Hojas de Vida; Documento: Compromisos Líderes Seguimiento; Planeación Estratégica; Documentos Jeiver Jiménez; Carpetas Contratistas
Se creó una carpeta en SharePoint llamada "Gestión del Conocimiento - Capacitaciones". Esto busca respaldar la transferencia de conocimientos y tener la información disponible para futuras réplicas cuando sea necesario. En esta carpeta, se está cargando material visual para su reutilización, como capacitaciones y material relacionado con sistemas de información. El objetivo principal de esta iniciativa es respaldar la transferencia de conocimientos y garantizar que la información esté disponible para futuras réplicas cuando sea necesario.
</t>
    </r>
    <r>
      <rPr>
        <b/>
        <sz val="10"/>
        <color theme="1"/>
        <rFont val="Arial"/>
        <family val="2"/>
      </rPr>
      <t>ACTIVIDADES CON LA OFICINA DE CONSEJERÍA DE COMUNICACIONES</t>
    </r>
    <r>
      <rPr>
        <sz val="10"/>
        <color theme="1"/>
        <rFont val="Arial"/>
        <family val="2"/>
      </rPr>
      <t xml:space="preserve">
Se gestionaron diversas solicitudes ante la Oficina de Consejería de Comunicaciones. Estas solicitudes abarcaron la creación de piezas de comunicación para: invitación para participar en Cursos Autogestinables; curso Autogestionable One Drive; Curso Autogestionable SharePoint; Pieza de herramientas de cifrado; Pieza Políticas de Seguridad; Pieza ventana de mantenimiento; Pieza Alerta Cibernética WhatsApp; Pieza Control de seguridad – Correo Cifrado; Ventana de Mantenimiento – Antivirus; Reunión explicación Correo Cifrado; Curso Autogestionable de Teams; Curso Autogestionable de Planner; Publicación en Soy 10 del Curso Autogestionable – Teams; Solicitud de Material Visual – OTIC; Reunión OCC para revisión de temas OTIC; Solicitud de Publicación Charlas de Junio; Publicación Charla Consejería TIC – Día del Wifi; Solicitud de creación de Infografías por parte de la Oficial de Seguridad; Solicitud de creación de Infografías OCC; Solicitud de creación de folleto Logros 2023 / Proyectos 2024; Solicitud a comunicaciones – Creación y publicación; Revisión de Infografía Etiquetado / Cifrado; Publicación en Soy 10 – Cuatro Recomendaciones para el correcto tratamiento de datos personales; Solicitud de creación y publicación de catálogo de servicios
</t>
    </r>
    <r>
      <rPr>
        <b/>
        <sz val="10"/>
        <color theme="1"/>
        <rFont val="Arial"/>
        <family val="2"/>
      </rPr>
      <t>Actividades Uso y Apropiación 1er Semestre:</t>
    </r>
    <r>
      <rPr>
        <sz val="10"/>
        <color theme="1"/>
        <rFont val="Arial"/>
        <family val="2"/>
      </rPr>
      <t xml:space="preserve"> Capacitación One Drive; Uso y Apropiación – SIAB; Uso y Apropiación – VPN; Uso y Apropiación – SIGA; Reunión Revisión Sistema de información OCRI; Verificación Información Uso y Apropiación SIAB; Verificación Información Uso y Apropiación VPN; Desarrollo de la estrategia y entrega de material – Uso y Apropiación – SIGA; Revisión Formulario – Identificación Uso VPN; Uso y Apropiación – SIBI / GLOBO; Revisión Actualidad SIBI / GLOBO; Continuación Revisión Ajustes – Sistemas de Información SIBI / GLOBO; Preparación respuesta SIBI / GLOBO; Continuación Revisión Sistema de Información SIBI / GLOBO;• Avance Sistema de Información SIBI / GLOBO; Uso y Apropiación – VPN. Y se participó en reuniones semanales de líderes de la OTIC, como líder de Uso y Apropiación, a 13 reuniones con todos los líderes, donde se revisaron compromisos y se informa de las actividades a realizar durante la semana. 
</t>
    </r>
  </si>
  <si>
    <r>
      <rPr>
        <b/>
        <sz val="10"/>
        <color rgb="FF000000"/>
        <rFont val="Arial"/>
        <family val="2"/>
      </rPr>
      <t xml:space="preserve">ACTIVIDADES CON LA OFICINA DE CONSEJERÍA DE COMUNICACIONES
</t>
    </r>
    <r>
      <rPr>
        <sz val="10"/>
        <color rgb="FF000000"/>
        <rFont val="Arial"/>
        <family val="2"/>
      </rPr>
      <t xml:space="preserve">Durante el trimestre, se gestionaron diversas solicitudes ante la Oficina de Consejería de Comunicaciones (OCC). Estas solicitudes abarcaron la creación y publicación de diferentes piezas de comunicación, organizadas de la siguiente manera:
1. Gestión de Prioridades: Se envió un correo a la OCC estableciendo el orden de prioridad de las piezas pendientes por entregar y publicar.
2. Piezas de Comunicación:
• Se envió un correo con la información necesaria para la creación de una pieza sobre Seguridad.
• Se solicitaron y publicaron los siguientes materiales: Pieza Tips Servicios TIC; Publicación de Solicitudes OTIC; Entrega y Aprobación de la Pieza Paz y Salvo; Aprobación para la publicación de la Pieza Paz y Salvo; Publicación de "Soy 10 – Pieza Paz y Salvo; Publicación de la Pieza sobre Capacitación del Sistema de Gestión Contractual;
3. Solicitudes de Piezas de Seguridad y Privacidad:
• Se realizaron dos solicitudes de creación de piezas de Seguridad y de Privacidad para el Proceso de Divulgación en Soy 10: Pieza 1; Pieza 2; Ambas piezas fueron posteriormente publicadas.
4. Mantenimiento de Sistemas: Se recibió un mensaje informando sobre una Ventana de Mantenimiento por parte de la Oficina de Tecnologías de la Información y de las Comunicaciones; Se realizó la solicitud de publicación de dicha ventana a la OCC.
5. Alertas Urgentes: Se solicitó la divulgación urgente de una Alerta de Seguridad; Se publicó el aviso "Soy 10 – ¡Ten cuidado con este tipo de correos y reporta de inmediato!" como una medida urgente.
6. Creación y publicación de piezas: Invitación a la Inscripción de Sensibilización sobre Datos Abiertos; Invitación para el Sistema de Gestión Contractual; Entrega de propuesta de personaje OTIC y solicitud de logros 2023 y proyectos 2024 a la OCC.
• Publicaciones realizadas:
• Pieza de Sensibilización sobre Datos Abiertos.
• Pieza de Capacitación del Sistema de Gestión Contractual.
• Solicitudes para la creación de subcarpetas en la intranet y materiales de uso y apropiación.
• Creación y publicación de piezas sobre cursos autogestionables en One Drive.
</t>
    </r>
  </si>
  <si>
    <t>Análisis e implementación de Arquitectura Empresarial y Gestión de TI, para el fortalecimiento de la Gobernabilidad de TI de la Secretaría General de la Alcaldía Mayor de Bogotá 
Radicados
3-2024-29403
3-2024-29409</t>
  </si>
  <si>
    <t>Oscar Cardona (Arquitectura Empresarial)
 Fanny González (Gobierno TI)</t>
  </si>
  <si>
    <r>
      <rPr>
        <b/>
        <u/>
        <sz val="10"/>
        <rFont val="Arial"/>
        <family val="2"/>
      </rPr>
      <t xml:space="preserve">Gobierno TI: </t>
    </r>
    <r>
      <rPr>
        <sz val="10"/>
        <rFont val="Arial"/>
        <family val="2"/>
      </rPr>
      <t xml:space="preserve">Se adelantaron las siguientes actividades:
1.	En las diferentes reuniones de acercamiento con los nuevos jefes de las dependencias se ha dejado claro que las áreas expresar los requerimiento funcional o necesidades en el formato 264 y enviarlo a la OTIC, y de acuerdo a eso la OTIC definiría los requerimientos técnicos a que haya a lugar.
2.	En concordancia con lo anterior también se acordó que la OTIC será un aliado de las dependencias para brindar soluciones a los requerimientos y necesidades, y por ello es necesario el trabajo conjunto y mancomunado.
3.	Para lograr lo anterior se realizaron e instauraron:  a. Lideres para temas como: - Infraestructura, - Sistemas de Información, - ERP,  - Uso y Apropiación, - Seguridad y Privacidad de la Información, - Calidad y mejora continua,  y   b. se implementaron Reuniones semanales de lideres para realizar seguimiento a compromisos.
</t>
    </r>
    <r>
      <rPr>
        <b/>
        <u/>
        <sz val="10"/>
        <rFont val="Arial"/>
        <family val="2"/>
      </rPr>
      <t>Arquitectura Empresarial:</t>
    </r>
    <r>
      <rPr>
        <sz val="10"/>
        <rFont val="Arial"/>
        <family val="2"/>
      </rPr>
      <t xml:space="preserve"> * Se dio inicio al entendimiento y diligenciamiento de la herramienta Evaluación Nivel de Madurez de la AE propuesta por el MINTIC.
* Se elabora cronograma para el diagnóstico y actualización de la AE durante el primer semestre de 2024.
* Inicia el proceso de contratación de recurso humano para el desarrollo del ejercicio de actualización de AE</t>
    </r>
  </si>
  <si>
    <r>
      <rPr>
        <b/>
        <sz val="10"/>
        <rFont val="Arial"/>
        <family val="2"/>
      </rPr>
      <t>Gobierno TI:</t>
    </r>
    <r>
      <rPr>
        <sz val="10"/>
        <rFont val="Arial"/>
        <family val="2"/>
      </rPr>
      <t xml:space="preserve"> Se adelantaron las siguientes actividades:
En el segundo trimestre se trabajo en la formulación del nuevo proyecto de inversión 8110 denominado "FORTALECIMIENTO TECNOLOGÍAS DE LA INFORMACIÓN Y LAS COMUNICACIONES EN EL SECTOR GESTIÓN PÚBLICA BOGOTA D.C."  dejando explicito 2 metas que apuntan a Gobernabilidad de TI:    Meta "Implementar 1 Modelo de Gobierno de Datos en el sector de la Gestión Pública a partir de la definición de políticas y uso de Inteligencia Artificial y analítica de datos para la toma de decisiones estratégicas", incluyendo la actividad de "Implementar el modelo operativo del gobierno de datos que permita una mejor gestión y uso de la información bajo los lineamientos del modelo de  gobernanza Distrital" y    la Meta "Implementar 3 proyectos  de transformación digital, que articulen, integren y armonicen la información de los procesos y procedimientos de la Secretaría General generando confianza en la Gestión Pública"  incluyendo  la actividad  "Desarrollar ejercicio de Arquitectura Empresarial Institucional a través de la alineación de los procesos, sistemas y recursos de la Secretaría General de la Alcaldía Mayor de Bogotá",   garantizando así el presupuesto para realizar la función  transversal de TI   para responder adecuadamente a las necesidades de usuarios internos (otras dependencias) como externos (otras entidades distritales y ciudadanía en general) con servicios TI que generen valor público. 
</t>
    </r>
    <r>
      <rPr>
        <b/>
        <sz val="10"/>
        <rFont val="Arial"/>
        <family val="2"/>
      </rPr>
      <t>Arquitectura Empresarial:</t>
    </r>
    <r>
      <rPr>
        <sz val="10"/>
        <rFont val="Arial"/>
        <family val="2"/>
      </rPr>
      <t xml:space="preserve"> 
* Finalizó el diligenciamiento de la herramienta de Evaluación Nivel de Madurez de la AE propuesta por el MINTIC. 
* Se elabora documento de diagnóstico de modelo de Gobierno de Datos, en el cual se encuentra el análisis del AS IS y el análisis TO Be, así como la hoja de ruta para la definición e implementación del modelo en la Entidad.
* Se realizó seguimiento a la ejecución de los contratos de recurso humano.
* Se desarrollaron tableros de control para la visualización de datos para análisis y toma de decisiones.
* Se realizó un diagnóstico para la actualización de un DataWarehouse en la Entidad.
* Se realizaron ejercicios de IA para respuesta a Derechos de Petición de Congreso en el Distrito, para la identificación de sobrecostos en informes de auditoría, y la identificación y selección de hojas de vida para contratación de prestación de servicios profesionales.
* Se dio inicio a proyecto de participación y corresponsabilidad en el relacionamiento con la ciudadanía cuyo objetivo es identificar las necesidades e intereses de la ciudadanía con respecto a los canales de atención presencial y virtual mediante el uso de herramientas de analítica avanzada para mejorar las estrategias de relacionamiento. 
* Se retoma el uso de la herramienta de Arquitectura Empresarial, a partir de la instalación de la licencia, para su posterior capacitación.
* Se realizó propuesta para la publicación de logros y proyectos PETI en la plataforma institucional de comunicación. 
* Se solicitó la modificación del Procedimiento para la Elaboración del PETI.</t>
    </r>
  </si>
  <si>
    <t>Meta TI: Implementar y mantener la infraestructura tecnológica y elementos ofimáticos.</t>
  </si>
  <si>
    <t>Promover procesos de transformación digital en la Secretaria General para aportar la gestión pública y eficiente.</t>
  </si>
  <si>
    <t>Prestación de servicios de mesa de ayuda, impresión, mantenimiento preventivo y correctivo con bolsa de repuestos, para los elementos informáticos en la RED CADE y las diferentes sedes de la Secretaría General de la Alcaldía Mayor de Bogotá D.C.
Cont 807 de 2021
Radicado
3-2024-29749</t>
  </si>
  <si>
    <t>Se prestan de forma continua el servicio de mesa de Ayuda que se componen de Servicios Asignados (Nivel 0) y Servicios solucionados:
Enero:   2154 - 784
Febrero:  2324 - 810
Marzo: 1859 -624</t>
  </si>
  <si>
    <t>Se presta de forma continua el servicio de mesa de ayuda que se componen de Servicios Asignados (Nivel 0) y Servicios solucionados:
Abril   2110 - 805
Mayo:  2524 - 1103
Junio: 2044 -1139</t>
  </si>
  <si>
    <t>Se presta de forma continua el servicio de mesa de ayuda que se componen de Servicios Asignados (Nivel 0) y servicios solucionados:
Julio   3701 - 713
Agosto:  3086 - 765
Septiembre: 2187 -843</t>
  </si>
  <si>
    <t>Prestación de servicios de mantenimiento preventivo y  correctivo, con bolsa de repuestos, para las UPS que  se encuentran instaladas en la Secretaría General.
Radicado
3-2024-29762</t>
  </si>
  <si>
    <t>Se realizó el estudio de mercado con los nuevos requerimientos, se ajustan las cantidades y alcance, se realiza la radicación a Dirección de Contratación y se adelanta la publicación del proceso.</t>
  </si>
  <si>
    <t>Prestación de servicios de mantenimiento preventivo  y/o correctivo con repuestos  a los Aires de  precisión de los datacenter de las diferentes sedes de  la Secretaria General.
Cont. 624 
Radicado
3-2024-29762</t>
  </si>
  <si>
    <t>Se adelantan las actividades de mantenimiento a los aires de precisión, se realiza la jornada de mantenimiento acorde al cronograma</t>
  </si>
  <si>
    <t>Prestación de servicios de adecuación e instalación del cableado estructurado de voz, datos y eléctrico, normal y regulado, para los puestos de trabajo de las sedes de la Secretaría General de la Alcaldía Mayor de Bogotá D.C.
Radicado
3-2024-29762</t>
  </si>
  <si>
    <t>Se encuentra en  etapa precontractual (estudio de mercado) acorde a los cambios, requerimientos y necesidades de la Entidad.</t>
  </si>
  <si>
    <t>Se realizó el estudio de mercado con los nuevos requerimientos, se ajustan las cantidades y alcance, se realiza la radicación a Dirección de Contratación y se adelanta la publicación del proceso</t>
  </si>
  <si>
    <t>Prestación de servicios de mantenimiento preventivo  y/o correctivo con repuestos a la Unidad  Ininterrumpida de Potencia - UPS de 40 KVA., marca  MITSUBISHI, ubicada en el Data Center del Edificio Liévano.
Cont 274
Radicado
3-2024-29762</t>
  </si>
  <si>
    <t>Se logró la totalidad de documentos precontractuales y se publicó el proceso por medio de la plataforma SECOP, para lo cual se establecieron las diferentes etapas  contractuales para la adjudicación del proceso.
En el mes de marzo se suscribió el contrato pero quedaron pendientes la aprobación de pólizas.</t>
  </si>
  <si>
    <t>Se aprueban las pólizas para el  contrato 274-2024, se realizó reunión de inicio y cronograma de las jornadas de mantenimiento a ejecutar, la cual iniciarán en el mes de Julio de 2024</t>
  </si>
  <si>
    <t>Se adelantan las actividades de mantenimiento a la UPS, se realiza la jornada de mantenimiento acorde al cronograma</t>
  </si>
  <si>
    <t>Prestar el servicio de una solución tecnológica de internet e interconexión para las sedes de la Secretaria General de la Alcaldía Mayor de Bogotá. D.C
Cont 711 de 2021
Radicado
3-2024-29762</t>
  </si>
  <si>
    <t>La  ejecución del contrato ha permitido el cumplimiento del objeto, se tiene disponibilidad de los servicios de internet e  Interconexión de las sedes; 
No se han presentado retrasos o Dificultades.
Se realizó en el periodo un pago correspondiente a $ 175.901.757, de los cuales $113.955.868 corresponde a pago por reserva y $ 61.945.889 a presupuesto vigencia 2024.</t>
  </si>
  <si>
    <t xml:space="preserve">La  ejecución del contrato ha permitido el cumplimiento del objeto, se tiene disponibilidad de los servicios de internet e  Interconexión de las sedes; </t>
  </si>
  <si>
    <t>Finalizó el contrato 711 de 2021. Se celebra nuevo contrato 991-2024 de 2024 por 12 meses.</t>
  </si>
  <si>
    <t xml:space="preserve">Meta TI: Implementar y mantener las aplicaciones y demás programas sistematizados </t>
  </si>
  <si>
    <t>Contrato de soporte y actualización del aplicativo EMLAZE ERP de la Subdirección de Imprenta Distrital de la Secretaría General de la Alcaldía Mayor de Bogotá D.C.
Cont 193
Radicado
3-2024-29923</t>
  </si>
  <si>
    <t>El día  3 de abril de 2024 se formalizó el Acta de Inicio del contrato</t>
  </si>
  <si>
    <t>Se han desarrollado las actividades acorde con lo programado</t>
  </si>
  <si>
    <t>Adquirir productos y servicios Microsoft, para dar continuidad a las aplicaciones a través del instrumento de Agregación de demanda CCE-139-IAD-2020 para la Secretaria General.
Cont. 364
Radicado
3-2024-29923</t>
  </si>
  <si>
    <t>Finalizada</t>
  </si>
  <si>
    <t>Se  está ejecutando la orden de compra y se realizó el pago respectivo, activando las licencias correspondientes.</t>
  </si>
  <si>
    <t xml:space="preserve">ACTIVIDADES DEL GESTOR DEL CONOCIMIENTO
Durante el trimestre analizado, se llevaron a cabo diversas actividades clave en el marco de la gestión del conocimiento, las cuales se detalla a continuación:
Octubre
Recepción y creación de una carpeta en el Repositorio, solicitada por el Ing. Alfonso Rodríguez (OTIC), incluyendo la asignación de permisos de acceso al Catálogo de Sistemas de Información.
Validación y otorgamiento de permisos para la carpeta de evidencias del contrato 4204000-1089-2024.
Atención a solicitudes relacionadas con el acceso a carpetas compartidas, como la enviada por Lilian Briseth Martínez Saldaña.
Participación en reuniones e inducciones para el diligenciamiento del Formato de Identificación de Registros Administrativos.
Revisión de actividades del Plan de Tratamiento sobre Riesgos de Seguridad en SharePoint.
Recepción y gestión de comunicaciones relacionadas con la Transferencia de Conocimiento sobre la Mesa de Servicio y aclaraciones del Excel de Registros Administrativos.
Noviembre
Gestión de recordatorios y seguimiento para el diligenciamiento de Registros Administrativos (Rad. 3-2024-27706).
Participación en reuniones sobre buenas prácticas y lecciones aprendidas organizadas por OTIC.
Diseño y entrega de documentación final de Buenas Prácticas y Lecciones Aprendidas, incluyendo la preparación y cargue de información.
Colaboración en el diligenciamiento grupal de Registros Administrativos, con el envío del documento final por parte de la Ing. Lourdes.
Coordinación para la sesión de socialización de Buenas Prácticas y Lecciones Aprendidas, incluyendo la recepción y envío de documentos relacionados.
Diciembre
Participación en la socialización de buenas prácticas y lecciones aprendidas en la Mesa de Apoyo a la Gestión del Conocimiento y Gestión de la Información Estadística.
Atención y respuesta a comunicaciones relacionadas con la sesión virtual asincrónica de la Mesa Técnica de Apoyo a la Gestión del Conocimiento y la Innovación.
Envío de comentarios y seguimiento a la votación de dicha sesión virtual, realizada por la Ing. Fanny González con observaciones.
Recepción de notificaciones sobre el cierre de la sesión virtual asincrónica.
ACTIVIDADES CON LA OFICINA DE CONSEJERÍA DE COMUNICACIONES (OCC)
Durante el trimestre, se gestionaron diversas solicitudes con la Oficina de Consejería de Comunicaciones (OCC) relacionadas con la creación, aprobación y publicación de piezas de comunicación. A continuación, se presentan las actividades realizadas, organizadas por mes:
Octubre
Catálogo de Servicios y SAT Web:
Solicitud y aprobación del Catálogo de Servicios actualizado.
Gestión del botón de lanzamiento SAT Web, incluyendo su solicitud urgente, creación y entrega.
Envío de solicitudes para la adición de información al Catálogo de Servicios y publicación final.
Piezas de comunicación y Publicaciones en Soy 10:
Solicitud, diseño, revisión y publicación de piezas sobre temas como:
Seguridad de datos personales.
Infografías sobre etiquetado y cifrado de la información.
Sensibilización en Planner para jefes y en TEAMS.
Mantenimiento de RFC y servicios del directorio activo.
Revisión y aprobación de las piezas entregadas por la OCC.
Noviembre
Ventanas de mantenimiento:
Solicitud, diseño, aprobación y publicación de piezas para ventanas de mantenimiento en infraestructura TI y sistemas administrativos.
Envío de notificaciones de finalización de mantenimiento.
Piezas de seguridad:
Gestión de piezas relacionadas con alertas de seguridad y controles de seguridad.
Publicación de las piezas en Soy 10.
Buenas prácticas y lecciones aprendidas:
Coordinación y entrega de piezas relacionadas con sesiones de sensibilización y socialización de buenas prácticas.
Diciembre
Charlas de seguridad de la información:
Solicitud, diseño y publicación de piezas para la invitación a la charla “Evita Riesgos: Lineamientos de Seguridad Digital para Tu Trabajo Diario”.
Ventanas de mantenimiento:
Gestión de piezas, aprobaciones y publicaciones sobre las notificaciones de mantenimiento.
Mensajes y problemas técnicos:
Publicación de mensajes a usuarios sobre la actualización del antivirus.
Diseño y publicación de notificaciones relacionadas con problemas en Microsoft.
Otras gestiones:
Recepción y aprobación de piezas sobre datos personales para divulgación.
Comunicación con Talento Humano para la estructura del Plan Institucional de Capacitación 2025.
ACTIVIDADES DEL GESTOR DE INTEGRIDAD Y ÉTICA
Durante el trimestre, se llevaron a cabo diversas actividades en el marco de la gestión de ética e integridad, organizadas de la siguiente manera:
Octubre
Recepción del material correspondiente a las actividades de la Reunión de Gestores de Integridad.
Noviembre
Participación en la medición del Código de Integridad mediante la recepción y gestión de información correspondiente.
Asistencia a la reunión del programa Cualificación C3 – Módulo 1, enfocado en Ética y Transparencia.
Colaboración en la planeación para la vigencia 2025, con avances en el Modelo Integrado de Planeación y Gestión (MIPG).
ACTIVIDADES GENERALES
Durante este trimestre, se desarrollaron diversas actividades relacionadas con la gestión de indicadores, planeación y seguimiento a acciones estratégicas. A continuación, se detalla la gestión realizada:
Octubre
Gestión de solicitudes de avance de actividades FURAG.
Solicitud de registro de indicadores correspondientes al mes de octubre de 2024.
Elaboración del informe de diligenciamiento del formulario.
Priorización de acciones FURAG 2024-2 por parte de la OTIC.
Participación en la Mesa de Trabajo para el diagnóstico y recomendaciones FURAG (2023), con énfasis en la Política de Gobierno y Seguridad Digital.
Preparación de insumos para la Mesa de Trabajo sobre el diagnóstico de implementación del MIPG, relacionados con la Política de Gobierno y Seguridad Digital.
Envío de recordatorio sobre el monitoreo de riesgos de seguridad digital.
Noviembre
Recepción de solicitudes de avance de actividades FURAG.
Gestión de la solicitud de registro de indicadores para noviembre de 2024.
Participación en actividades relacionadas con la planeación de la vigencia 2025 y avances en el Modelo Integrado de Planeación y Gestión (MIPG).
Reunión con la Ingeniera Isabel para revisar pendientes de calidad, con énfasis en el proceso de apoyo al Gestor de Calidad.
Recepción de información sobre la auditoría interna de calidad, incluyendo evaluación del equipo auditor y formulación de acciones para el Proceso de Gestión de Servicios Administrativos y Tecnológicos.
Asistencia a reuniones sobre el diligenciamiento de la planeación para la vigencia 2025.
Diciembre
Participación en reunión para aclaración de temas de calidad.
Recepción de información sobre la definición de indicadores de gestión e instrucciones de la Oficina TIC.
Gestión de la solicitud de registro de indicadores para diciembre de 2024.
ACTIVIDADES DE USO Y APROPIACIÓN
Durante este trimestre, se llevaron a cabo diversas actividades enfocadas en el lanzamiento, sensibilización y seguimiento de los procesos de uso y apropiación de herramientas y servicios. A continuación, se detallan las acciones realizadas:
Octubre
Asistencia al Lanzamiento TECNOTIC – Soy 10 realizado por la OCC.
Solicitud a la OCC para el ajuste de la pieza de sensibilización para Planner.
Publicación de la pieza de sensibilización Soy 10 – Planner – OCC.
Acompañamiento al Lanzamiento del SAT Web – OCC.
Organización de temas de Transferencia de Conocimiento sobre Planner con la Ing. Alcalá.
Ejecución de la sensibilización sobre Transferencia de Conocimiento – Planner – OTIC.
Solicitud a la OCC para la aprobación de la entrega del Catálogo Nueva Imagen y actualización de información.
Publicación de Soy 10 – Catálogo de Servicios – Cuentas de Usuario.
Organización y ejecución de la sensibilización sobre Planner – Secretaría General.
Solicitud a la OCC para el diseño Tecnotic para impresión, y recepción del diseño entregado por la OCC.
Reunión con la Ing. Fanny y la Ing. Erika para la revisión de la encuesta sobre Uso y Apropiación.
Publicación de Soy 10 – Catálogo de Servicios – Impresión.
Coordinación de la prueba y validación de la Encuesta sobre Uso y Apropiación.
Coordinación y asistencia a la sensibilización sobre Planner para Jefes.
Realización de ajustes a la Encuesta sobre Uso y Apropiación según las sugerencias de la Ing. Fanny y la Ing. Erika.
Solicitud a la OCC para la creación de la pieza de sensibilización para Planner – Jefes.
Publicación de Soy 10 – ¡Tu opinión cuenta! Diligencia la encuesta y ayúdanos a mejorar.
Envío de la solicitud de diligenciamiento de la Encuesta sobre Uso y Apropiación a la OTIC.
Noviembre
Participación en la reunión de Minutograma SAT Web y seguimiento al despliegue del SAT Web.
Asistencia al Despliegue SAT Web en Supercade Américas.
Envío de documentos y solicitudes relacionadas con la Consultoría de Arquitectura Empresarial 2025.
Revisión y ajustes en la encuesta sobre Uso y Apropiación.
Solicitud a la OCC para los documentos SAT Web y la creación de material para VPN.
Coordinación y participación en reuniones para la grabación de videos tutoriales y la mejora de la intranet.
Publicación de Soy 10 – Catálogo de Servicios – Administración de Aire Acondicionado, Base de Datos, y más.
Coordinación de la sensibilización y capacitación sobre Planner y otros servicios.
Envío de correos y ajustes en el material de Uso y Apropiación según las indicaciones de la OCC.
Asignación de permisos para el acceso a la sensibilización Planner a la Subsecretaría Distrital de Fortalecimiento Institucional.
Diciembre
Publicación del Catálogo de Servicios – Redes y Conectividad y Telefonía IP por parte de la OCC.
Recepción de solicitudes para el diligenciamiento de la Encuesta de Uso y Apropiación.
Asistencia a reuniones sobre el Minutograma Despliegue SAT Web en SuperCade Suba y Bosa.
Coordinación de la transferencia de conocimientos sobre la nueva Mesa de Servicios, incluyendo reuniones y seguimiento.
Diseño y entrega de la propuesta de logo para la UT Alcaldía de Bogotá.
Publicación de Soy 10 – Encuesta Uso y Apropiación – URG y otros catálogos de servicios.
Coordinación y asistencia a la Transferencia de Conocimiento sobre SAT Web y Mesa de Servicios.
Seguimiento de la entrega de equipos y coordinación de actividades relacionadas con la inducción OTIC.
</t>
  </si>
  <si>
    <t>$ 49.037.000,00</t>
  </si>
  <si>
    <t>$ 0,00</t>
  </si>
  <si>
    <t>$ 27.730.589,00</t>
  </si>
  <si>
    <t>Se adelanto el proceso SGA-SASI-012-2024, en el cual se recibieron 17 proponentes, los cuales fueron evaluados según la modalidad del proceso, se suscribió el contrato 4204000- 1326-2024, se adelantaron las actividades de mantenimiento y suministro de baterías a las UPS según el cronograma. Se realiza prorroga al contrato por 45 días para ejecutar las actividades restantes de mantenimiento y suministro de repuestos</t>
  </si>
  <si>
    <t>Se adelantaron las actividades de mantenimiento a los aires de precisión, se realiza la jornada de mantenimiento y ejecución de bolsa de repuestos acorde al cronograma ajustado,. Se realiza prorroga al contrato por dos meses, para ejecutar las actividades restantes de mantenimiento</t>
  </si>
  <si>
    <t xml:space="preserve">El contrato se ejecuto en el 100% en cuanto a sus obligaciones, quedo pendiente ultimo pago en reservas </t>
  </si>
  <si>
    <t>Adquisición, configuración, instalación de licencias (software) para fortalecer la plataforma tecnológica de la Secretaría General de la Alcaldía Mayor de Bogotá D.C + reorientación recursos paquetes de software</t>
  </si>
  <si>
    <t>Adquisición/renovación de licenciamiento ArcGis por medio del Acuerdo Marco CCE-139-IAD-2020 para la Secretaría General de la Alcaldía Mayor de Bogotá D.C</t>
  </si>
  <si>
    <t>Se adelantan las actividades de mantenimiento a la UPS, se realiza la jornada de mantenimiento acorde al cronograma.  El contrato finalizo el 31 diciembre 2024.  Se liberara el saldo de la bolsa de repuestos 3.123.750 que no fue utilizada contra liquidación del contrato</t>
  </si>
  <si>
    <t>Se presta el servicio de mesa de ayuda, impresión, mantenimiento preventivo y correctivo con bolsa de repuestos a través del contrato 4204000-1314-2024, teniendo un consumo de impresión de:
Octubre: 45.414
Noviembre: 1402</t>
  </si>
  <si>
    <t>Renovación y Actualización de la suite de protección Antivirus Trend Micro para los equipos de computo de la Secretaría General de la Alcaldía Mayor de Bogotá D.C.</t>
  </si>
  <si>
    <t xml:space="preserve">La herramienta de Antivirus de la Entidad TrendMicro fue remplazada por FotiClient, y a través del contrato No 4204000-1321-2024 se adquirió la  actualización y soporte de la suit antivirus de la Entidad. </t>
  </si>
  <si>
    <t>Adquirir la extensión de garantías de equipos Aruba de misión crítica y de comunicaciones que hacen parte de la red e infraestructura tecnológica de la Secretaría General</t>
  </si>
  <si>
    <t>Las actividades se desarrollan dentro del proyecto de inversión 8110, Lo anterior en armonización con el Plan de Desarrollo Distrital 2024-2027 y este producto/proyecto esta incluido el  proyecto "Adquirir la extensión de garantía y licenciamiento para equipos de Hiperconvergencia que se encuentren fuera de garantía y que hacen parte de la infraestructura tecnológica de la Secretaría General"</t>
  </si>
  <si>
    <t>Se adelantó el proceso para la adquisición de licencias de software y se adjudicó a través del contrato 4204000-1375-2024</t>
  </si>
  <si>
    <t xml:space="preserve">Briseth Martínez
Fanny González
</t>
  </si>
  <si>
    <t xml:space="preserve">Stephanie Villarreal
Fanny González
</t>
  </si>
  <si>
    <t xml:space="preserve">* Se gestionó la formulación, seguimiento a los indicadores de gestión  e internos a cargo de la Oficina TIC y retroalimentado los resultados, formulando acciones de mejora. Se realiza seguimientos mensuales para los meses de  ENERO,FEBRERO Y MARZO
* Se realizó la gestión y seguimiento mensual de las acciones de: Plan de ajuste y sostenibilidad a MIPG con seguimiento mensual para las 16 acciones definidas en los meses de  ENERO,FEBRERO Y MARZO; Plan de Acción Integrado – PAI, con seguimiento mensual para las 4 acciones definidas en los meses de  ENERO,FEBRERO Y MARZO; Plan Anticorrupción y de Atención al Ciudadano (PAAC) con seguimiento mensual para las 5 acciones definidas en los meses de  ENERO,FEBRERO Y MARZO; Plan institucional de participación ciudadana-PIPC.  con seguimiento mensual para las 5 acciones definidas en los meses de   ENERO,FEBRERO Y MARZO; Plan Operativo Fortalecimiento Institucional  con seguimiento mensual para las 1 acciones definidas en los meses de  MARZO
* Se realizaron actividades de atención de 2 auditorías para el trimestre  DERECHOR DE AUTOR y DATACENTER en ellos meses de FEBRERO Y MARZO
* Se atendió la visita administrativa de la Contraloría en el mes de Marzo para la revisión de 4 contratos del 2023
* Se realizó la formulación y  seguimiento a los planes de mejoramiento. Total de acciones abiertas 11; Total acciones cerradas :9
* Se gestionó la elaboración, modificación, anulación y publicación de documentación, de procesos y procedimientos, conforme al procedimiento establecido por la Oficina Asesora de Planeación que requiera la Oficina de Tecnologías de la Información y las Comunicaciones. Para los procesos se han modificado en el 2023: 2211700-GS-042 Guía de gestión de incidentes de seguridad, privacidad y seguridad digital y vulnerabilidades; 204000-GS-037 Guía de acceso a data center, cuartos técnicos y cuartos de almacenamiento de medios; 2211700-GS-044 Guía Sistema de Gestión de Servicios; 2211700-OT-043 Plan Estratégico de Tecnologías de Información 
* Se desarrollaron actividades de gestión y control a  4 peticiones ciudadanas allegadas a la OTIC para los meses ENERO, FEBRERO Y MARZO
* Participación en 2 publicaciones de la Oficina TIC en el sitio web de la secretaria General de la Alcaldía Mayor de Bogotá  en  ENERO Y FEBRERO
* No se han presentado retrasos ni dificultades para la ejecución de las actividades </t>
  </si>
  <si>
    <t xml:space="preserve">*Se gestionó la formulación, seguimiento a los indicadores de gestión  e internos a cargo de la Oficina TIC y retroalimentado los resultados, formulando acciones de mejora. Se realizan seguimientos mensuales para los meses de  ABRIL, MAYO Y JUNIO 2024.
* Se realiza la gestión y seguimiento mensual de las acciones de: Plan de ajuste y sostenibilidad a MIPG con seguimiento mensual para las 16 acciones definidas en los meses de  ABRIL, MAYO Y JUNIO 2024;  Plan de Acción Integrado – PAI, con seguimiento mensual para las 4 acciones definidas en los meses de  ABRIL, MAYO Y JUNIO 2024; Plan Anticorrupción y de Atención al Ciudadano (PAAC) con seguimiento mensual para las 5 acciones definidas en los meses de  ABRIL, MAYO Y JUNIO 2024; Plan institucional de participación ciudadana-PIPC.  con seguimiento mensual para las 5 acciones definidas en los meses de   ABRIL, MAYO Y JUNIO 2024; Plan Operativo Fortalecimiento Institucional  con seguimiento mensual para las 1 acciones definidas en los meses de  JUNIO; Se efectúa el seguimiento cuatrimestral de riesgos de gestión en el mes de MAYO.
* Se participó en la planeación del proyecto de inversión, se definieron riesgos asociados con su respectiva ficha en el mes de JUNIO.
* Se realizó evaluación del FURAG con cierre a diciembre de 2023 en le mes de ABRIL.
* Se realizaron actividades de atención de 2 auditorias para el trimestre  INDICADOR DE USO Y APROPIACION Y DATACENTER en ellos meses de ABRIL Y JUNIO 2024
* Se realizó la formulación y efectuar seguimiento a los planes de mejoramiento: Total de acciones abiertas 12; Total acciones cerradas :14
* Se gestionó la elaboración, modificación, anulación y publicación de documentación, de procesos y procedimientos, conforme al procedimiento establecido por la Oficina Asesora de Planeación que requiera la Oficina de Tecnologías de la Información y las Comunicaciones. Para los procesos se han modificado: 4204000-FT-1306 GestionDeProyecosTIC
4204000-GS-110 MetodologíaGestionProyectosTI; 4204000-FT-367 Identificación, valoración y planes de tratamiento de los Activos de información; 4204000-FT-1307 CicloDeVidaDelDato; 4204000-PR-390 Gestión Seguridad Privacidad Información; 4204000-GS-096​ Guía metodológica para la gestión de riesgos de seguridad digital​;4204000-GS-042​ Guía de gestión de incidentes de seguridad, privacidad y seguridad digital y vulnerabilidades​;4204000-GS-044​ Guía de Gestión de Servicios​;4204000-OT-043​ Plan Estratégico de Tecnologías de Información .​
*Se desarrollaron actividades de gestión y control a  4 peticiones ciudadanas allegadas a la OTIC para los meses JUNIO y 2 solicitudes de Control Interno Disciplinario
* Se participó en 2 publicaciones de la Oficina TIC en el sitio web de la secretaria General de la Alcaldía Mayor de Bogotá  en  ABRIL
*No se han presentado retrasos ni dificultades para la ejecución de las actividades "
</t>
  </si>
  <si>
    <t>Actualmente el producto de ArcGis cuenta con licenciamiento.</t>
  </si>
  <si>
    <t xml:space="preserve">Se presta de forma continua el servicio de mesa de ayuda que se componen de Servicios Asignados (Nivel 0) y servicios solucionados:
Octubre    3045- 724
Noviembre  976 - 215
</t>
  </si>
  <si>
    <r>
      <t xml:space="preserve">Gobierno TI: 
</t>
    </r>
    <r>
      <rPr>
        <sz val="10"/>
        <rFont val="Arial"/>
        <family val="2"/>
      </rPr>
      <t xml:space="preserve">Se organizó la Oficina TIC en los siguientes grupos funcionales:
-Servicios Tecnológicos: encargado de mantener y actualizar la infraestructura tecnológica de la entidad, líder Raúl Camacho y con 8 integrantes más.
-Sistemas de Información: encargado de soportar, mantener y actualizar los sistemas de información y sitios web de la entidad, líder Zulma Galeano y con 16 integrantes más.
-Operación TI: encargado de atender y solucionar de solicitudes técnicas de los servidores de la entidad, líder Angelica Espitia y está acompañada del servicio tercerizado.
-Transformación Digital: tiene 4 pilares principales: 1. Gobierno de Datos, 2. Arquitectura Empresarial, 3. Inteligencia Artificial y Uso 4RI y 4. Interoperabilidad y trabajo colaborativo, líder Isabel García, y 4 integrantes más.
-Gobierno TI: Encargado de gestión administrativa y asuntos misionales de la función de TI, líder Fanny González y 4 integrantes más.   Dentro de las actividades que tiene este grupo funcional están incluidas: 1. Seguridad de la información, 2. Gestión de calidad, 3. Uso y Apropiación y 4. Presupuesto y Contratación. Teniendo en cuenta que las actividades de 1, 2 y 3 tienen en este reporte ítems individuales solo reportaremos desde Gestión IT lo correspondiente al estado de  presupuesto y contratación.
El presupuesto de la Otic esta conformado por rubros de inversión y funcionamiento:  por inversión con el nuevo plan de desarrollo se tiene el proyecto 8110 con una apropiación de $8.321.905.240 de los cuales, a 30 de septiembre, se ha comprometido $3.226.536.342 que corresponde al 39%, procesos en curso y/o publicados estudios previos $513.748.000 que corresponde al 6%.  ahora bien, en funcionamiento con una apropiación de $2.895.571.589 de los cuales, a 30 de septiembre, se ha comprometido $1.553.285.993 que corresponde al 54%, procesos en curso y/o publicados estudios previos $1.013.308.860 que corresponde al 35%. Dentro de los procesos de contratación que han tenido ahorros gracias a proceso de subasta inversa son:
-Sistema de procesamiento:  valor presupuesto inicial $3.427.668.667, adjudicado por $1.640.807.496, es decir un ahorro del 52.12%.
-Conectividad canal principal:  valor presupuesto inicial $1.141.260.216, adjudicado por $817.981.680, es decir un ahorro del 28.33%.
-Software de vulnerabilidades: valor presupuesto inicial $196.943.506, adjudicado por $158.801.173, es decir un ahorro del 19.37%.
-Renovación Equipos Ofimáticos: valor presupuesto inicial $633.793.886, adjudicado por $547.872.920, es decir un ahorro del 13%.
</t>
    </r>
    <r>
      <rPr>
        <b/>
        <sz val="10"/>
        <rFont val="Arial"/>
        <family val="2"/>
      </rPr>
      <t>Arquitectura Empresarial:</t>
    </r>
    <r>
      <rPr>
        <sz val="10"/>
        <rFont val="Arial"/>
        <family val="2"/>
      </rPr>
      <t xml:space="preserve">
* Se elaboró mapa de ruta para la implementación del modelo de Gobierno de Datos de TI para el segundo semestre de 2024, acorde con el diagnóstico de primer semestre. A partir del mes de Agosto se da inicio a la ejecución de las actividades definidas en el mapa de ruta.
* Se realizó seguimiento a la ejecución de los contratos de recurso humano.
* Se desarrollaron tableros de control para la visualización de datos para análisis y toma de decisiones: herramienta SATI, ejecución presupuestal, racionamiento de agua.
* En proceso la actualización de DataWarehouse en la Entidad, para servicio a la ciudadanía, y optimización catálogo de servicios Distritales como parte del proyecto de Relacionamiento con la ciudadanía
* Se realizó primera fase Derechos de Petición de Congreso en el Distrito
* Se elabora Anexo Técnico para la contratación de la adquisición de la actualización de la herramienta MEGA HOPEX, capacitación y soporte.
* Se realizó análisis del estado de la Arquitectura Empresarial Actual con base en los resultados arrojados en la herramienta de evaluación nivel de madurez de la AE, con el fin de contratar consultoría para su Actualización en la vigencia 2025. Se definen los entregables a solicitar en la consultoría.
* Se realizó seguimiento trimestral de PETI (Segundo trimestre)</t>
    </r>
  </si>
  <si>
    <t>Se publicó el proceso  SGA-MC-33-2024 en el cual se recibieron cinco proponentes, los cuales fueron evaluados según la modalidad del proceso y orden indicado, una vez validado la evaluación financiera, se obtuvo como resultado que ninguno cumplió los requerimiento técnicos. Se declara desierto el proceso, para lo cual durante la vigencia 2024 no se suscribió contrato.</t>
  </si>
  <si>
    <t>Finalizó el contrato 711 de 2021el 11AGO2024. El contrato ya fue liquidado, se libero un saldo de 31,100,602. Actualmente, se ejecuta el  contrato 991-2024 de 2024 por 12 meses.</t>
  </si>
  <si>
    <r>
      <rPr>
        <b/>
        <sz val="10"/>
        <color rgb="FF000000"/>
        <rFont val="Arial"/>
        <family val="2"/>
      </rPr>
      <t xml:space="preserve">Gobierno TI:
</t>
    </r>
    <r>
      <rPr>
        <sz val="10"/>
        <color rgb="FF000000"/>
        <rFont val="Arial"/>
        <family val="2"/>
      </rPr>
      <t xml:space="preserve">Al finalizar la vigencia se tiene lo siguientes avances en Gobierno TI, que impacta la mejora y garantía de servicios TI en la Secretaria General:
1, Implementación de un nuevo sistema de procesamiento, el cual trae beneficios como:
-. Pasar de 3TB a 10TB de memoria Ram 
-. Mejora de consumo eléctrico de cada chasis de 2800Watts a tan solo 1100Watts
-. Reducción de espacio físico en el Datacenter 
-. Se verá impactado de manera positiva el procesamiento de datos de aplicativos, generando en el usuario final una percepción de mayor rapidez en los aplicativos alojados en el nuevo sistema de procesamiento.
-.Actualmente se tiene un plan de migración de bases de datos y aplicaciones que estén con las ultimas versiones para garantizar parches de seguridad en cada una.  al 31 de diciembre de 2024 en este nuevo procesamiento ya se tiene la base de datos ORACLE 19g, que guarda datos de aplicaciones administrativas y financiera como: Presupuesto, Almacén e Inventarios, Gestión Contractual, Contabilidad. 
2. Se reforzo el datacenter principal al renovar el sistema de detección y extinción de incendios, actualizándolo de acuerdo con la norma NFPA 72, en la Secretaría General de la Alcaldía Mayor de Bogotá D.C
3. Ampliación de la capacidad de almacenamiento generando mayor control de las capacidades de almacenamiento bruto de la entidad, permitiendo contar con la gestión centralizada de los recursos de almacenamiento y  tener en una misma plataforma el acceso a datos estructurados como lo son bases de datos o datos no estructurados como imágenes y videos. Adicionalmente, permite manejar mayores volúmenes de datos sin preocuparse por la falta de espacio haciendo el sistema más escalable y flexible, adaptándose a las necesidades futuras de crecimiento sin necesidad de reemplazar el sistema de almacenamiento en los próximos 4 años ya que se pasó de 171.5 TB a 617.4 TB.
Con lo anterior se consolida una infraestructura Onpremise en la Secretaria General.
Además, la ejecución del presupuesto de inversión alcanzo las siguientes cifras:
Apropiación presupuestal del proyecto de inversión para 2024 fue: $8,177,971,634 de los cuales se realizaron compromisos por $8,035,699,840, es decir que el % de compromisos fue del 98,3% y los giros que se tuvieron alcanzaron un total de $7,395,699,796 es decir el nivel de giros fue del 90,4%
</t>
    </r>
    <r>
      <rPr>
        <b/>
        <sz val="10"/>
        <color rgb="FF000000"/>
        <rFont val="Arial"/>
        <family val="2"/>
      </rPr>
      <t xml:space="preserve">Arquitectura Empresarial:
</t>
    </r>
    <r>
      <rPr>
        <sz val="10"/>
        <color rgb="FF000000"/>
        <rFont val="Arial"/>
        <family val="2"/>
      </rPr>
      <t xml:space="preserve">* Se elaboró el documento diagnóstico modelo de gobierno de datos, el cual contiene el análisis AS IS (estado actual), el análisis TO BE (estado deseado) y mapa de ruta sugerida para la vigencia.
Se elaboró una  versión borrador de la estrategia de datos e información, que incluye la metodología,  política de gobierno de datos y formato para solicitud de fuentes de información que incluye (identificación de datos), datos calculados, especificación reglas de negocio y esquema de diseño de visualización. para que sea trabajada y complementada en la vigencia 2025. 
* Se realizó seguimiento a la ejecución de los contratos de recurso humano.
* Se desarrollaron los tableros de control para la visualización de datos para análisis y toma de decisiones: herramienta SATI (Datos para la Transparencia), Control de seguimiento calidad de PQRS, ejecución presupuestal, consumo y nivel de los embalses del acueducto Bogotá.
* En continua con el proceso la actualización de DataWarehouse en la Entidad, para servicio a la ciudadanía, y optimización catálogo de servicios Distritales como parte del proyecto de Relacionamiento con la ciudadanía. También se un primer modelo para Derechos de Petición de Congreso en el Distrito que se encuentra en pruebas por el área funcional.
* Se elaboró  Anexo Técnico y estudio de mercado para la contratación de la adquisición de la actualización de la herramienta MEGA HOPEX, capacitación y soporte.
* Se elaboró del Anexo Técnico para la contratación de la consultoría para la actualización del ejercicio de Arquitectura Empresarial en la Entidad.
Se adelantaron los en procesos para la consultoría de Arquitectura Empresarial y Herramienta MEGAHOPEX los cuales se declararon desierto por la no presentación de ofertas. 
* Se realizó seguimiento trimestral de PETI (tercer trimestre) 
* Se elaboró proyecto  PETI 2025-2027 para aprobación en vigencia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</si>
</sst>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 #,##0_);_(* \(#,##0\);_(* &quot;-&quot;??_);_(@_)"/>
    <numFmt numFmtId="165" formatCode="[$$-240A]\ #,##0.00"/>
    <numFmt numFmtId="166" formatCode="[$$-240A]\ #,##0.00;\-[$$-240A]\ #,##0.00"/>
    <numFmt numFmtId="167" formatCode="[$$-240A]\ #,##0;\-[$$-240A]\ #,##0"/>
  </numFmts>
  <fonts count="32" x14ac:knownFonts="1">
    <font>
      <sz val="11"/>
      <color theme="1"/>
      <name val="Calibri"/>
      <family val="2"/>
      <scheme val="minor"/>
    </font>
    <font>
      <sz val="11"/>
      <color theme="1"/>
      <name val="Calibri"/>
      <family val="2"/>
      <scheme val="minor"/>
    </font>
    <font>
      <b/>
      <sz val="14"/>
      <name val="Arial"/>
      <family val="2"/>
    </font>
    <font>
      <sz val="11"/>
      <name val="Calibri"/>
      <family val="2"/>
      <scheme val="minor"/>
    </font>
    <font>
      <sz val="10"/>
      <name val="Calibri"/>
      <family val="2"/>
      <scheme val="minor"/>
    </font>
    <font>
      <sz val="9"/>
      <name val="Calibri"/>
      <family val="2"/>
      <scheme val="minor"/>
    </font>
    <font>
      <sz val="8"/>
      <name val="Calibri"/>
      <family val="2"/>
      <scheme val="minor"/>
    </font>
    <font>
      <b/>
      <sz val="9"/>
      <name val="Calibri"/>
      <family val="2"/>
      <scheme val="minor"/>
    </font>
    <font>
      <b/>
      <sz val="10"/>
      <name val="Arial"/>
      <family val="2"/>
    </font>
    <font>
      <b/>
      <sz val="9"/>
      <name val="Arial"/>
      <family val="2"/>
    </font>
    <font>
      <b/>
      <sz val="8"/>
      <name val="Arial"/>
      <family val="2"/>
    </font>
    <font>
      <sz val="9"/>
      <name val="Arial"/>
      <family val="2"/>
    </font>
    <font>
      <sz val="10"/>
      <name val="Arial"/>
      <family val="2"/>
    </font>
    <font>
      <sz val="8"/>
      <name val="Arial"/>
      <family val="2"/>
    </font>
    <font>
      <b/>
      <sz val="12"/>
      <name val="Arial"/>
      <family val="2"/>
    </font>
    <font>
      <b/>
      <sz val="9"/>
      <color theme="1"/>
      <name val="Arial"/>
      <family val="2"/>
    </font>
    <font>
      <sz val="12"/>
      <name val="Arial"/>
      <family val="2"/>
    </font>
    <font>
      <sz val="12"/>
      <color theme="0"/>
      <name val="Arial"/>
      <family val="2"/>
    </font>
    <font>
      <b/>
      <u/>
      <sz val="10"/>
      <name val="Arial"/>
      <family val="2"/>
    </font>
    <font>
      <sz val="9"/>
      <color theme="2" tint="-0.499984740745262"/>
      <name val="Arial"/>
      <family val="2"/>
    </font>
    <font>
      <sz val="10"/>
      <color theme="2" tint="-0.499984740745262"/>
      <name val="Arial"/>
      <family val="2"/>
    </font>
    <font>
      <sz val="10"/>
      <color theme="1"/>
      <name val="Arial"/>
      <family val="2"/>
    </font>
    <font>
      <b/>
      <sz val="10"/>
      <color theme="1"/>
      <name val="Arial"/>
      <family val="2"/>
    </font>
    <font>
      <sz val="10"/>
      <color rgb="FFFF0000"/>
      <name val="Arial"/>
      <family val="2"/>
    </font>
    <font>
      <sz val="10"/>
      <color theme="2" tint="-0.89999084444715716"/>
      <name val="Arial"/>
      <family val="2"/>
    </font>
    <font>
      <sz val="9"/>
      <color rgb="FF000000"/>
      <name val="Arial"/>
      <family val="2"/>
    </font>
    <font>
      <sz val="10"/>
      <color rgb="FF000000"/>
      <name val="Arial"/>
      <family val="2"/>
    </font>
    <font>
      <b/>
      <sz val="10"/>
      <color rgb="FF000000"/>
      <name val="Arial"/>
      <family val="2"/>
    </font>
    <font>
      <sz val="10"/>
      <color rgb="FF000000"/>
      <name val="Arial"/>
      <family val="2"/>
    </font>
    <font>
      <b/>
      <sz val="9"/>
      <color rgb="FF000000"/>
      <name val="Arial"/>
      <family val="2"/>
    </font>
    <font>
      <sz val="9"/>
      <color theme="1"/>
      <name val="Arial"/>
      <family val="2"/>
    </font>
    <font>
      <b/>
      <sz val="12"/>
      <color theme="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rgb="FF000000"/>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09">
    <xf numFmtId="0" fontId="0" fillId="0" borderId="0" xfId="0"/>
    <xf numFmtId="0" fontId="3" fillId="0" borderId="0" xfId="0" applyFont="1"/>
    <xf numFmtId="0" fontId="4" fillId="0" borderId="0" xfId="0" applyFont="1" applyAlignment="1">
      <alignment horizontal="center" vertical="center"/>
    </xf>
    <xf numFmtId="0" fontId="5" fillId="0" borderId="0" xfId="0" applyFont="1"/>
    <xf numFmtId="0" fontId="6" fillId="0" borderId="0" xfId="0" applyFont="1"/>
    <xf numFmtId="0" fontId="4" fillId="0" borderId="0" xfId="0" applyFont="1"/>
    <xf numFmtId="0" fontId="7"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vertical="center"/>
    </xf>
    <xf numFmtId="0" fontId="5" fillId="2" borderId="0" xfId="0" applyFont="1" applyFill="1" applyAlignment="1">
      <alignment horizontal="center"/>
    </xf>
    <xf numFmtId="0" fontId="11" fillId="0" borderId="4"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1" fillId="2" borderId="4" xfId="0" applyFont="1" applyFill="1" applyBorder="1" applyAlignment="1">
      <alignment horizontal="center" vertical="center" wrapText="1"/>
    </xf>
    <xf numFmtId="0" fontId="12" fillId="0" borderId="0" xfId="0" applyFont="1" applyAlignment="1">
      <alignment horizontal="center" vertical="center"/>
    </xf>
    <xf numFmtId="0" fontId="11" fillId="0" borderId="0" xfId="0" applyFont="1"/>
    <xf numFmtId="0" fontId="13" fillId="0" borderId="0" xfId="0" applyFont="1"/>
    <xf numFmtId="0" fontId="12" fillId="0" borderId="0" xfId="0" applyFont="1"/>
    <xf numFmtId="0" fontId="9" fillId="0" borderId="0" xfId="0" applyFont="1" applyAlignment="1">
      <alignment horizontal="center"/>
    </xf>
    <xf numFmtId="0" fontId="11" fillId="0" borderId="0" xfId="0" applyFont="1" applyAlignment="1">
      <alignment horizontal="center"/>
    </xf>
    <xf numFmtId="0" fontId="16" fillId="0" borderId="0" xfId="0" applyFont="1"/>
    <xf numFmtId="0" fontId="16" fillId="0" borderId="5" xfId="0" applyFont="1" applyBorder="1"/>
    <xf numFmtId="0" fontId="17" fillId="0" borderId="0" xfId="0" applyFont="1" applyAlignment="1">
      <alignment horizontal="left" vertical="top" wrapText="1"/>
    </xf>
    <xf numFmtId="0" fontId="16" fillId="0" borderId="0" xfId="0" applyFont="1" applyAlignment="1">
      <alignment horizontal="right"/>
    </xf>
    <xf numFmtId="0" fontId="14" fillId="0" borderId="0" xfId="0" applyFont="1" applyAlignment="1">
      <alignment horizontal="center"/>
    </xf>
    <xf numFmtId="0" fontId="8" fillId="0" borderId="0" xfId="0" applyFont="1" applyAlignment="1">
      <alignment horizontal="center"/>
    </xf>
    <xf numFmtId="0" fontId="15" fillId="0" borderId="4" xfId="0" applyFont="1" applyBorder="1" applyAlignment="1">
      <alignment horizontal="left" vertical="center" wrapText="1"/>
    </xf>
    <xf numFmtId="165" fontId="9" fillId="0" borderId="4" xfId="0" applyNumberFormat="1" applyFont="1" applyBorder="1" applyAlignment="1">
      <alignment horizontal="center" vertical="center" wrapText="1"/>
    </xf>
    <xf numFmtId="165" fontId="9" fillId="0" borderId="4" xfId="0" applyNumberFormat="1" applyFont="1" applyBorder="1" applyAlignment="1">
      <alignment horizontal="center" vertical="center"/>
    </xf>
    <xf numFmtId="164" fontId="9" fillId="0" borderId="4" xfId="1" applyNumberFormat="1" applyFont="1" applyFill="1" applyBorder="1" applyAlignment="1">
      <alignment horizontal="left" vertical="center"/>
    </xf>
    <xf numFmtId="9" fontId="9" fillId="0" borderId="4" xfId="0" applyNumberFormat="1" applyFont="1" applyBorder="1" applyAlignment="1" applyProtection="1">
      <alignment horizontal="center" vertical="center" wrapText="1"/>
      <protection locked="0"/>
    </xf>
    <xf numFmtId="9" fontId="11" fillId="0" borderId="4" xfId="0" applyNumberFormat="1" applyFont="1" applyBorder="1" applyAlignment="1" applyProtection="1">
      <alignment horizontal="center" vertical="center" wrapText="1"/>
      <protection locked="0"/>
    </xf>
    <xf numFmtId="9" fontId="9" fillId="0" borderId="4" xfId="0" applyNumberFormat="1" applyFont="1" applyBorder="1" applyAlignment="1" applyProtection="1">
      <alignment horizontal="center" vertical="center"/>
      <protection locked="0"/>
    </xf>
    <xf numFmtId="9" fontId="12" fillId="0" borderId="0" xfId="2" applyFont="1" applyFill="1" applyBorder="1" applyAlignment="1">
      <alignment horizontal="center" vertical="center"/>
    </xf>
    <xf numFmtId="0" fontId="12" fillId="0" borderId="0" xfId="0" applyFont="1" applyAlignment="1">
      <alignment horizontal="center" vertical="center" wrapText="1"/>
    </xf>
    <xf numFmtId="164" fontId="11" fillId="0" borderId="0" xfId="0" applyNumberFormat="1" applyFont="1" applyAlignment="1">
      <alignment horizontal="center" vertical="center" wrapText="1"/>
    </xf>
    <xf numFmtId="164" fontId="9" fillId="0" borderId="0" xfId="1" applyNumberFormat="1" applyFont="1" applyFill="1" applyBorder="1" applyAlignment="1">
      <alignment horizontal="left" vertical="center"/>
    </xf>
    <xf numFmtId="165" fontId="9" fillId="0" borderId="0" xfId="0" applyNumberFormat="1" applyFont="1" applyAlignment="1">
      <alignment horizontal="center" vertical="center"/>
    </xf>
    <xf numFmtId="9" fontId="11" fillId="0" borderId="0" xfId="0" applyNumberFormat="1" applyFont="1" applyAlignment="1">
      <alignment horizontal="center" vertical="center" wrapText="1"/>
    </xf>
    <xf numFmtId="165" fontId="11" fillId="0" borderId="4" xfId="2" applyNumberFormat="1" applyFont="1" applyFill="1" applyBorder="1" applyAlignment="1">
      <alignment horizontal="center" vertical="center"/>
    </xf>
    <xf numFmtId="0" fontId="20" fillId="0" borderId="0" xfId="0" applyFont="1" applyAlignment="1">
      <alignment horizontal="center" vertical="center" wrapText="1"/>
    </xf>
    <xf numFmtId="165" fontId="11" fillId="0" borderId="0" xfId="2" applyNumberFormat="1" applyFont="1" applyFill="1" applyBorder="1" applyAlignment="1">
      <alignment horizontal="center" vertical="center"/>
    </xf>
    <xf numFmtId="9" fontId="19" fillId="0" borderId="0" xfId="0" applyNumberFormat="1" applyFont="1" applyAlignment="1">
      <alignment horizontal="center" vertical="center" wrapText="1"/>
    </xf>
    <xf numFmtId="9" fontId="11" fillId="0" borderId="4"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9" fontId="11" fillId="0" borderId="16" xfId="0" applyNumberFormat="1" applyFont="1" applyBorder="1" applyAlignment="1" applyProtection="1">
      <alignment horizontal="center" vertical="center" wrapText="1"/>
      <protection locked="0"/>
    </xf>
    <xf numFmtId="9" fontId="11" fillId="0" borderId="16" xfId="0" applyNumberFormat="1" applyFont="1" applyBorder="1" applyAlignment="1">
      <alignment horizontal="center" vertical="center" wrapText="1"/>
    </xf>
    <xf numFmtId="165" fontId="11" fillId="0" borderId="16" xfId="2" applyNumberFormat="1" applyFont="1" applyFill="1" applyBorder="1" applyAlignment="1">
      <alignment horizontal="center" vertical="center"/>
    </xf>
    <xf numFmtId="165" fontId="11" fillId="0" borderId="6" xfId="2" applyNumberFormat="1" applyFont="1" applyFill="1" applyBorder="1" applyAlignment="1">
      <alignment horizontal="center" vertical="center"/>
    </xf>
    <xf numFmtId="9" fontId="25" fillId="0" borderId="4" xfId="0" applyNumberFormat="1" applyFont="1" applyBorder="1" applyAlignment="1">
      <alignment horizontal="center" vertical="center" wrapText="1"/>
    </xf>
    <xf numFmtId="9" fontId="11" fillId="0" borderId="6" xfId="0" applyNumberFormat="1" applyFont="1" applyBorder="1" applyAlignment="1" applyProtection="1">
      <alignment horizontal="center" vertical="center" wrapText="1"/>
      <protection locked="0"/>
    </xf>
    <xf numFmtId="9" fontId="11" fillId="0" borderId="7" xfId="0" applyNumberFormat="1" applyFont="1" applyBorder="1" applyAlignment="1" applyProtection="1">
      <alignment horizontal="center" vertical="center" wrapText="1"/>
      <protection locked="0"/>
    </xf>
    <xf numFmtId="9" fontId="11" fillId="0" borderId="12" xfId="0" applyNumberFormat="1" applyFont="1" applyBorder="1" applyAlignment="1" applyProtection="1">
      <alignment horizontal="center" vertical="center" wrapText="1"/>
      <protection locked="0"/>
    </xf>
    <xf numFmtId="9" fontId="11" fillId="0" borderId="8" xfId="0" applyNumberFormat="1" applyFont="1" applyBorder="1" applyAlignment="1" applyProtection="1">
      <alignment horizontal="center" vertical="center" wrapText="1"/>
      <protection locked="0"/>
    </xf>
    <xf numFmtId="165" fontId="25" fillId="0" borderId="4" xfId="2" applyNumberFormat="1" applyFont="1" applyFill="1" applyBorder="1" applyAlignment="1">
      <alignment horizontal="center" vertical="center"/>
    </xf>
    <xf numFmtId="9" fontId="25" fillId="0" borderId="16" xfId="0" applyNumberFormat="1" applyFont="1" applyBorder="1" applyAlignment="1">
      <alignment horizontal="center" vertical="center" wrapText="1"/>
    </xf>
    <xf numFmtId="9" fontId="25" fillId="0" borderId="19" xfId="0" applyNumberFormat="1" applyFont="1" applyBorder="1" applyAlignment="1">
      <alignment horizontal="center" vertical="center" wrapText="1"/>
    </xf>
    <xf numFmtId="165" fontId="25" fillId="0" borderId="19" xfId="2" applyNumberFormat="1" applyFont="1" applyFill="1" applyBorder="1" applyAlignment="1">
      <alignment horizontal="center" vertical="center"/>
    </xf>
    <xf numFmtId="9" fontId="25" fillId="0" borderId="28" xfId="0" applyNumberFormat="1" applyFont="1" applyBorder="1" applyAlignment="1">
      <alignment horizontal="center" vertical="center" wrapText="1"/>
    </xf>
    <xf numFmtId="165" fontId="25" fillId="0" borderId="28" xfId="2" applyNumberFormat="1" applyFont="1" applyFill="1" applyBorder="1" applyAlignment="1">
      <alignment horizontal="center" vertical="center"/>
    </xf>
    <xf numFmtId="165" fontId="11" fillId="0" borderId="18" xfId="2" applyNumberFormat="1" applyFont="1" applyFill="1" applyBorder="1" applyAlignment="1">
      <alignment horizontal="center" vertical="center"/>
    </xf>
    <xf numFmtId="9" fontId="25" fillId="3" borderId="19" xfId="0" applyNumberFormat="1" applyFont="1" applyFill="1" applyBorder="1" applyAlignment="1">
      <alignment horizontal="center" vertical="center" wrapText="1"/>
    </xf>
    <xf numFmtId="165" fontId="25" fillId="3" borderId="19" xfId="2" applyNumberFormat="1" applyFont="1" applyFill="1" applyBorder="1" applyAlignment="1">
      <alignment horizontal="center" vertical="center"/>
    </xf>
    <xf numFmtId="9" fontId="25" fillId="3" borderId="4" xfId="0" applyNumberFormat="1" applyFont="1" applyFill="1" applyBorder="1" applyAlignment="1">
      <alignment horizontal="center" vertical="center" wrapText="1"/>
    </xf>
    <xf numFmtId="165" fontId="25" fillId="3" borderId="4" xfId="2" applyNumberFormat="1" applyFont="1" applyFill="1" applyBorder="1" applyAlignment="1">
      <alignment horizontal="center" vertical="center"/>
    </xf>
    <xf numFmtId="0" fontId="15" fillId="0" borderId="18" xfId="0" applyFont="1" applyBorder="1" applyAlignment="1">
      <alignment horizontal="left" vertical="center" wrapText="1"/>
    </xf>
    <xf numFmtId="165" fontId="25" fillId="0" borderId="16" xfId="2" applyNumberFormat="1" applyFont="1" applyFill="1" applyBorder="1" applyAlignment="1">
      <alignment horizontal="center" vertical="center"/>
    </xf>
    <xf numFmtId="165" fontId="25" fillId="0" borderId="6" xfId="2" applyNumberFormat="1" applyFont="1" applyFill="1" applyBorder="1" applyAlignment="1">
      <alignment horizontal="center" vertical="center"/>
    </xf>
    <xf numFmtId="165" fontId="11" fillId="0" borderId="19" xfId="2" applyNumberFormat="1" applyFont="1" applyFill="1" applyBorder="1" applyAlignment="1">
      <alignment horizontal="center" vertical="center"/>
    </xf>
    <xf numFmtId="9" fontId="19" fillId="3" borderId="4" xfId="0" applyNumberFormat="1" applyFont="1" applyFill="1" applyBorder="1" applyAlignment="1">
      <alignment horizontal="center" vertical="center" wrapText="1"/>
    </xf>
    <xf numFmtId="0" fontId="29" fillId="0" borderId="4" xfId="0" applyFont="1" applyBorder="1" applyAlignment="1">
      <alignment horizontal="left" vertical="center" wrapText="1"/>
    </xf>
    <xf numFmtId="0" fontId="11" fillId="0" borderId="4" xfId="0" applyFont="1" applyBorder="1" applyAlignment="1">
      <alignment horizontal="center" vertical="center"/>
    </xf>
    <xf numFmtId="166" fontId="25" fillId="4" borderId="4" xfId="1" applyNumberFormat="1" applyFont="1" applyFill="1" applyBorder="1" applyAlignment="1">
      <alignment horizontal="center" vertical="center"/>
    </xf>
    <xf numFmtId="166" fontId="11" fillId="0" borderId="4" xfId="1" applyNumberFormat="1" applyFont="1" applyBorder="1" applyAlignment="1">
      <alignment horizontal="center" vertical="center"/>
    </xf>
    <xf numFmtId="165" fontId="11" fillId="3" borderId="4" xfId="2" applyNumberFormat="1" applyFont="1" applyFill="1" applyBorder="1" applyAlignment="1">
      <alignment horizontal="center" vertical="center"/>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165" fontId="30" fillId="0" borderId="19" xfId="2" applyNumberFormat="1" applyFont="1" applyFill="1" applyBorder="1" applyAlignment="1">
      <alignment horizontal="center" vertical="center"/>
    </xf>
    <xf numFmtId="0" fontId="9" fillId="0" borderId="4" xfId="0" applyFont="1" applyBorder="1" applyAlignment="1">
      <alignment horizontal="left" vertical="center" wrapText="1"/>
    </xf>
    <xf numFmtId="167" fontId="11" fillId="4" borderId="4" xfId="1" applyNumberFormat="1" applyFont="1" applyFill="1" applyBorder="1" applyAlignment="1">
      <alignment horizontal="center" vertical="center"/>
    </xf>
    <xf numFmtId="165" fontId="11" fillId="3" borderId="4" xfId="0" applyNumberFormat="1" applyFont="1" applyFill="1" applyBorder="1" applyAlignment="1">
      <alignment horizontal="center" vertical="center" wrapText="1"/>
    </xf>
    <xf numFmtId="0" fontId="9" fillId="0" borderId="18" xfId="0" applyFont="1" applyBorder="1" applyAlignment="1">
      <alignment horizontal="left" vertical="center" wrapText="1"/>
    </xf>
    <xf numFmtId="164" fontId="9" fillId="0" borderId="18" xfId="1" applyNumberFormat="1" applyFont="1" applyFill="1" applyBorder="1" applyAlignment="1">
      <alignment horizontal="left" vertical="center"/>
    </xf>
    <xf numFmtId="9" fontId="11" fillId="3" borderId="4" xfId="0" applyNumberFormat="1" applyFont="1" applyFill="1" applyBorder="1" applyAlignment="1">
      <alignment horizontal="center" vertical="center" wrapText="1"/>
    </xf>
    <xf numFmtId="0" fontId="12" fillId="3" borderId="0" xfId="0" applyFont="1" applyFill="1"/>
    <xf numFmtId="0" fontId="8" fillId="3" borderId="4" xfId="0" applyFont="1" applyFill="1" applyBorder="1" applyAlignment="1">
      <alignment horizontal="center" vertical="center" wrapText="1"/>
    </xf>
    <xf numFmtId="0" fontId="12" fillId="3" borderId="0" xfId="0" applyFont="1" applyFill="1" applyAlignment="1">
      <alignment horizontal="center" vertical="center" wrapText="1"/>
    </xf>
    <xf numFmtId="0" fontId="16" fillId="3" borderId="5" xfId="0" applyFont="1" applyFill="1" applyBorder="1"/>
    <xf numFmtId="0" fontId="16" fillId="3" borderId="0" xfId="0" applyFont="1" applyFill="1"/>
    <xf numFmtId="0" fontId="4" fillId="3" borderId="0" xfId="0" applyFont="1" applyFill="1"/>
    <xf numFmtId="166" fontId="9" fillId="4" borderId="4" xfId="1" applyNumberFormat="1" applyFont="1" applyFill="1" applyBorder="1" applyAlignment="1">
      <alignment horizontal="center" vertical="center"/>
    </xf>
    <xf numFmtId="0" fontId="31" fillId="0" borderId="0" xfId="0" applyFont="1" applyAlignment="1">
      <alignment horizontal="left" vertical="top" wrapText="1"/>
    </xf>
    <xf numFmtId="0" fontId="14" fillId="0" borderId="0" xfId="0" applyFont="1"/>
    <xf numFmtId="0" fontId="15" fillId="3" borderId="4" xfId="0" applyFont="1" applyFill="1" applyBorder="1" applyAlignment="1">
      <alignment horizontal="left" vertical="center" wrapText="1"/>
    </xf>
    <xf numFmtId="9" fontId="9" fillId="3" borderId="4" xfId="0" applyNumberFormat="1" applyFont="1" applyFill="1" applyBorder="1" applyAlignment="1" applyProtection="1">
      <alignment horizontal="center" vertical="center" wrapText="1"/>
      <protection locked="0"/>
    </xf>
    <xf numFmtId="9" fontId="11" fillId="3" borderId="4" xfId="0" applyNumberFormat="1" applyFont="1" applyFill="1" applyBorder="1" applyAlignment="1" applyProtection="1">
      <alignment horizontal="center" vertical="center" wrapText="1"/>
      <protection locked="0"/>
    </xf>
    <xf numFmtId="9" fontId="11" fillId="3" borderId="6" xfId="0" applyNumberFormat="1" applyFont="1" applyFill="1" applyBorder="1" applyAlignment="1" applyProtection="1">
      <alignment horizontal="center" vertical="center" wrapText="1"/>
      <protection locked="0"/>
    </xf>
    <xf numFmtId="9" fontId="9" fillId="3" borderId="4" xfId="0" applyNumberFormat="1" applyFont="1" applyFill="1" applyBorder="1" applyAlignment="1" applyProtection="1">
      <alignment horizontal="center" vertical="center"/>
      <protection locked="0"/>
    </xf>
    <xf numFmtId="9" fontId="11" fillId="3" borderId="16" xfId="0" applyNumberFormat="1" applyFont="1" applyFill="1" applyBorder="1" applyAlignment="1">
      <alignment horizontal="center" vertical="center" wrapText="1"/>
    </xf>
    <xf numFmtId="9" fontId="11" fillId="3" borderId="18" xfId="0" applyNumberFormat="1" applyFont="1" applyFill="1" applyBorder="1" applyAlignment="1">
      <alignment horizontal="center" vertical="center" wrapText="1"/>
    </xf>
    <xf numFmtId="165" fontId="9" fillId="3" borderId="4" xfId="0" applyNumberFormat="1" applyFont="1" applyFill="1" applyBorder="1" applyAlignment="1">
      <alignment horizontal="center" vertical="center" wrapText="1"/>
    </xf>
    <xf numFmtId="165" fontId="11" fillId="3" borderId="16" xfId="2" applyNumberFormat="1" applyFont="1" applyFill="1" applyBorder="1" applyAlignment="1">
      <alignment horizontal="center" vertical="center"/>
    </xf>
    <xf numFmtId="165" fontId="11" fillId="3" borderId="18" xfId="2" applyNumberFormat="1" applyFont="1" applyFill="1" applyBorder="1" applyAlignment="1">
      <alignment horizontal="center" vertical="center"/>
    </xf>
    <xf numFmtId="0" fontId="9" fillId="3" borderId="4" xfId="0" applyFont="1" applyFill="1" applyBorder="1" applyAlignment="1">
      <alignment horizontal="left" vertical="center" wrapText="1"/>
    </xf>
    <xf numFmtId="165" fontId="11" fillId="3" borderId="19" xfId="2" applyNumberFormat="1" applyFont="1" applyFill="1" applyBorder="1" applyAlignment="1">
      <alignment horizontal="center" vertical="center"/>
    </xf>
    <xf numFmtId="164" fontId="9" fillId="3" borderId="4" xfId="1" applyNumberFormat="1" applyFont="1" applyFill="1" applyBorder="1" applyAlignment="1">
      <alignment horizontal="left" vertical="center"/>
    </xf>
    <xf numFmtId="0" fontId="5" fillId="3" borderId="0" xfId="0" applyFont="1" applyFill="1" applyAlignment="1">
      <alignment horizontal="center"/>
    </xf>
    <xf numFmtId="0" fontId="12" fillId="0" borderId="25"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33"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9" fontId="25" fillId="0" borderId="6" xfId="0" applyNumberFormat="1" applyFont="1" applyBorder="1" applyAlignment="1">
      <alignment horizontal="center" vertical="center" wrapText="1"/>
    </xf>
    <xf numFmtId="9" fontId="25" fillId="0" borderId="8" xfId="0" applyNumberFormat="1" applyFont="1" applyBorder="1" applyAlignment="1">
      <alignment horizontal="center" vertical="center" wrapText="1"/>
    </xf>
    <xf numFmtId="9" fontId="25" fillId="0" borderId="7" xfId="0" applyNumberFormat="1" applyFont="1" applyBorder="1" applyAlignment="1">
      <alignment horizontal="center" vertical="center" wrapText="1"/>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7" xfId="0"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7" xfId="2" applyFont="1" applyFill="1" applyBorder="1" applyAlignment="1">
      <alignment horizontal="center" vertical="center" wrapText="1"/>
    </xf>
    <xf numFmtId="9" fontId="11" fillId="0" borderId="6" xfId="0" applyNumberFormat="1" applyFont="1" applyBorder="1" applyAlignment="1" applyProtection="1">
      <alignment horizontal="center" vertical="center" wrapText="1"/>
      <protection locked="0"/>
    </xf>
    <xf numFmtId="9" fontId="11" fillId="0" borderId="8" xfId="0" applyNumberFormat="1" applyFont="1" applyBorder="1" applyAlignment="1" applyProtection="1">
      <alignment horizontal="center" vertical="center" wrapText="1"/>
      <protection locked="0"/>
    </xf>
    <xf numFmtId="9" fontId="11" fillId="0" borderId="7" xfId="0" applyNumberFormat="1" applyFont="1" applyBorder="1" applyAlignment="1" applyProtection="1">
      <alignment horizontal="center" vertical="center" wrapText="1"/>
      <protection locked="0"/>
    </xf>
    <xf numFmtId="164" fontId="11" fillId="0" borderId="9" xfId="0" applyNumberFormat="1" applyFont="1" applyBorder="1" applyAlignment="1">
      <alignment horizontal="center" vertical="center" wrapText="1"/>
    </xf>
    <xf numFmtId="164" fontId="11" fillId="0" borderId="11" xfId="0" applyNumberFormat="1" applyFont="1" applyBorder="1" applyAlignment="1">
      <alignment horizontal="center" vertical="center" wrapText="1"/>
    </xf>
    <xf numFmtId="164" fontId="11" fillId="0" borderId="12" xfId="0" applyNumberFormat="1" applyFont="1" applyBorder="1" applyAlignment="1">
      <alignment horizontal="center" vertical="center" wrapText="1"/>
    </xf>
    <xf numFmtId="164" fontId="11" fillId="0" borderId="13" xfId="0" applyNumberFormat="1" applyFont="1" applyBorder="1" applyAlignment="1">
      <alignment horizontal="center" vertical="center" wrapText="1"/>
    </xf>
    <xf numFmtId="164" fontId="11" fillId="0" borderId="14" xfId="0" applyNumberFormat="1" applyFont="1" applyBorder="1" applyAlignment="1">
      <alignment horizontal="center" vertical="center" wrapText="1"/>
    </xf>
    <xf numFmtId="164" fontId="11" fillId="0" borderId="15" xfId="0" applyNumberFormat="1" applyFont="1" applyBorder="1" applyAlignment="1">
      <alignment horizontal="center" vertical="center" wrapText="1"/>
    </xf>
    <xf numFmtId="1" fontId="12" fillId="0" borderId="4" xfId="2"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9" fontId="12" fillId="0" borderId="4" xfId="2" applyFont="1" applyFill="1" applyBorder="1" applyAlignment="1">
      <alignment horizontal="center" vertical="center" wrapText="1"/>
    </xf>
    <xf numFmtId="0" fontId="26" fillId="0" borderId="6" xfId="0" applyFont="1" applyBorder="1" applyAlignment="1">
      <alignment horizontal="left" vertical="center" wrapText="1"/>
    </xf>
    <xf numFmtId="0" fontId="26" fillId="0" borderId="8" xfId="0" applyFont="1" applyBorder="1" applyAlignment="1">
      <alignment horizontal="left" vertical="center" wrapText="1"/>
    </xf>
    <xf numFmtId="0" fontId="26"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horizontal="left" vertical="center" wrapText="1"/>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0" fontId="24" fillId="0" borderId="7" xfId="0" applyFont="1" applyBorder="1" applyAlignment="1">
      <alignment horizontal="left" vertical="center" wrapText="1"/>
    </xf>
    <xf numFmtId="1" fontId="12" fillId="0" borderId="18" xfId="2" applyNumberFormat="1" applyFont="1" applyFill="1" applyBorder="1" applyAlignment="1">
      <alignment horizontal="center" vertical="center" wrapText="1"/>
    </xf>
    <xf numFmtId="0" fontId="26" fillId="0" borderId="6" xfId="0" applyFont="1" applyBorder="1" applyAlignment="1">
      <alignment vertical="center" wrapText="1"/>
    </xf>
    <xf numFmtId="0" fontId="26" fillId="0" borderId="8" xfId="0" applyFont="1" applyBorder="1" applyAlignment="1">
      <alignment vertical="center" wrapText="1"/>
    </xf>
    <xf numFmtId="0" fontId="26" fillId="0" borderId="28" xfId="0" applyFont="1" applyBorder="1" applyAlignment="1">
      <alignment vertical="center" wrapText="1"/>
    </xf>
    <xf numFmtId="9" fontId="11" fillId="0" borderId="16" xfId="0" applyNumberFormat="1" applyFont="1" applyBorder="1" applyAlignment="1">
      <alignment horizontal="center" vertical="center" wrapText="1"/>
    </xf>
    <xf numFmtId="9" fontId="11" fillId="0" borderId="18" xfId="0" applyNumberFormat="1" applyFont="1" applyBorder="1" applyAlignment="1">
      <alignment horizontal="center" vertical="center" wrapText="1"/>
    </xf>
    <xf numFmtId="165" fontId="11" fillId="0" borderId="9" xfId="2" applyNumberFormat="1" applyFont="1" applyFill="1" applyBorder="1" applyAlignment="1">
      <alignment horizontal="center" vertical="center"/>
    </xf>
    <xf numFmtId="165" fontId="11" fillId="0" borderId="11" xfId="2" applyNumberFormat="1" applyFont="1" applyFill="1" applyBorder="1" applyAlignment="1">
      <alignment horizontal="center" vertical="center"/>
    </xf>
    <xf numFmtId="165" fontId="11" fillId="0" borderId="12" xfId="2" applyNumberFormat="1" applyFont="1" applyFill="1" applyBorder="1" applyAlignment="1">
      <alignment horizontal="center" vertical="center"/>
    </xf>
    <xf numFmtId="165" fontId="11" fillId="0" borderId="13" xfId="2" applyNumberFormat="1" applyFont="1" applyFill="1" applyBorder="1" applyAlignment="1">
      <alignment horizontal="center" vertical="center"/>
    </xf>
    <xf numFmtId="165" fontId="11" fillId="0" borderId="14" xfId="2" applyNumberFormat="1" applyFont="1" applyFill="1" applyBorder="1" applyAlignment="1">
      <alignment horizontal="center" vertical="center"/>
    </xf>
    <xf numFmtId="165" fontId="11" fillId="0" borderId="15" xfId="2" applyNumberFormat="1" applyFont="1" applyFill="1" applyBorder="1" applyAlignment="1">
      <alignment horizontal="center" vertical="center"/>
    </xf>
    <xf numFmtId="9" fontId="11" fillId="0" borderId="9"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1" fillId="0" borderId="12" xfId="0" applyNumberFormat="1" applyFont="1" applyBorder="1" applyAlignment="1">
      <alignment horizontal="center" vertical="center" wrapText="1"/>
    </xf>
    <xf numFmtId="9" fontId="11" fillId="0" borderId="13" xfId="0" applyNumberFormat="1" applyFont="1" applyBorder="1" applyAlignment="1">
      <alignment horizontal="center" vertical="center" wrapText="1"/>
    </xf>
    <xf numFmtId="9" fontId="11" fillId="0" borderId="14" xfId="0" applyNumberFormat="1" applyFont="1" applyBorder="1" applyAlignment="1">
      <alignment horizontal="center" vertical="center" wrapText="1"/>
    </xf>
    <xf numFmtId="9" fontId="11" fillId="0" borderId="15" xfId="0" applyNumberFormat="1" applyFont="1" applyBorder="1" applyAlignment="1">
      <alignment horizontal="center" vertical="center" wrapText="1"/>
    </xf>
    <xf numFmtId="165" fontId="25" fillId="0" borderId="19" xfId="2" applyNumberFormat="1" applyFont="1" applyFill="1" applyBorder="1" applyAlignment="1">
      <alignment horizontal="center" vertical="center"/>
    </xf>
    <xf numFmtId="164" fontId="11" fillId="0" borderId="10"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164" fontId="11" fillId="0" borderId="5" xfId="0" applyNumberFormat="1" applyFont="1" applyBorder="1" applyAlignment="1">
      <alignment horizontal="center" vertical="center" wrapText="1"/>
    </xf>
    <xf numFmtId="165" fontId="11" fillId="0" borderId="6" xfId="2" applyNumberFormat="1" applyFont="1" applyFill="1" applyBorder="1" applyAlignment="1">
      <alignment horizontal="center" vertical="center"/>
    </xf>
    <xf numFmtId="165" fontId="11" fillId="0" borderId="8" xfId="2" applyNumberFormat="1" applyFont="1" applyFill="1" applyBorder="1" applyAlignment="1">
      <alignment horizontal="center" vertical="center"/>
    </xf>
    <xf numFmtId="165" fontId="11" fillId="0" borderId="7" xfId="2" applyNumberFormat="1" applyFont="1" applyFill="1" applyBorder="1" applyAlignment="1">
      <alignment horizontal="center" vertical="center"/>
    </xf>
    <xf numFmtId="0" fontId="12" fillId="0" borderId="8" xfId="0" applyFont="1" applyBorder="1" applyAlignment="1">
      <alignment horizontal="left" vertical="top" wrapText="1"/>
    </xf>
    <xf numFmtId="0" fontId="12" fillId="0" borderId="7" xfId="0" applyFont="1" applyBorder="1" applyAlignment="1">
      <alignment horizontal="left" vertical="top"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21" xfId="0" applyNumberFormat="1" applyFont="1" applyBorder="1" applyAlignment="1" applyProtection="1">
      <alignment horizontal="center" vertical="center" wrapText="1"/>
      <protection locked="0"/>
    </xf>
    <xf numFmtId="9" fontId="11" fillId="0" borderId="22" xfId="0" applyNumberFormat="1" applyFont="1" applyBorder="1" applyAlignment="1" applyProtection="1">
      <alignment horizontal="center" vertical="center" wrapText="1"/>
      <protection locked="0"/>
    </xf>
    <xf numFmtId="9" fontId="11" fillId="0" borderId="23" xfId="0" applyNumberFormat="1" applyFont="1" applyBorder="1" applyAlignment="1" applyProtection="1">
      <alignment horizontal="center" vertical="center" wrapText="1"/>
      <protection locked="0"/>
    </xf>
    <xf numFmtId="0" fontId="12" fillId="0" borderId="13" xfId="0" applyFont="1" applyBorder="1" applyAlignment="1">
      <alignment horizontal="left" vertical="center" wrapText="1"/>
    </xf>
    <xf numFmtId="0" fontId="12" fillId="0" borderId="15" xfId="0" applyFont="1" applyBorder="1" applyAlignment="1">
      <alignment horizontal="left" vertical="center" wrapText="1"/>
    </xf>
    <xf numFmtId="0" fontId="24" fillId="0" borderId="12" xfId="0" applyFont="1" applyBorder="1" applyAlignment="1">
      <alignment horizontal="left" vertical="center" wrapText="1"/>
    </xf>
    <xf numFmtId="0" fontId="24" fillId="0" borderId="14" xfId="0" applyFont="1" applyBorder="1" applyAlignment="1">
      <alignment horizontal="left" vertical="center" wrapText="1"/>
    </xf>
    <xf numFmtId="0" fontId="26" fillId="0" borderId="19" xfId="0" applyFont="1" applyBorder="1" applyAlignment="1">
      <alignment horizontal="left" vertical="center" wrapText="1"/>
    </xf>
    <xf numFmtId="0" fontId="26" fillId="0" borderId="19"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20" xfId="0" applyFont="1" applyBorder="1" applyAlignment="1">
      <alignment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3" borderId="28" xfId="0" applyFont="1" applyFill="1" applyBorder="1" applyAlignment="1">
      <alignment horizontal="center" vertical="center" wrapText="1"/>
    </xf>
    <xf numFmtId="1" fontId="12" fillId="0" borderId="29" xfId="2" applyNumberFormat="1" applyFont="1" applyFill="1" applyBorder="1" applyAlignment="1">
      <alignment horizontal="center" vertical="center" wrapText="1"/>
    </xf>
    <xf numFmtId="9" fontId="12" fillId="0" borderId="19" xfId="2"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9" fontId="11" fillId="0" borderId="13" xfId="0" applyNumberFormat="1" applyFont="1" applyBorder="1" applyAlignment="1" applyProtection="1">
      <alignment horizontal="center" vertical="center" wrapText="1"/>
      <protection locked="0"/>
    </xf>
    <xf numFmtId="0" fontId="12" fillId="3" borderId="4" xfId="0" applyFont="1" applyFill="1" applyBorder="1" applyAlignment="1">
      <alignment horizontal="center" vertical="center" wrapText="1"/>
    </xf>
    <xf numFmtId="0" fontId="12" fillId="0" borderId="19" xfId="0" applyFont="1" applyBorder="1" applyAlignment="1">
      <alignment vertical="center" wrapText="1"/>
    </xf>
    <xf numFmtId="9" fontId="11" fillId="0" borderId="9" xfId="0" applyNumberFormat="1" applyFont="1" applyBorder="1" applyAlignment="1" applyProtection="1">
      <alignment horizontal="center" vertical="center" wrapText="1"/>
      <protection locked="0"/>
    </xf>
    <xf numFmtId="9" fontId="11" fillId="0" borderId="12" xfId="0" applyNumberFormat="1" applyFont="1" applyBorder="1" applyAlignment="1" applyProtection="1">
      <alignment horizontal="center" vertical="center" wrapText="1"/>
      <protection locked="0"/>
    </xf>
    <xf numFmtId="0" fontId="12" fillId="3" borderId="9"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0" borderId="28" xfId="0" applyFont="1" applyBorder="1" applyAlignment="1">
      <alignment horizontal="left" vertical="center" wrapText="1"/>
    </xf>
    <xf numFmtId="0" fontId="24" fillId="0" borderId="28" xfId="0" applyFont="1" applyBorder="1" applyAlignment="1">
      <alignment horizontal="left" vertical="center" wrapText="1"/>
    </xf>
    <xf numFmtId="9" fontId="11" fillId="0" borderId="19" xfId="0" applyNumberFormat="1" applyFont="1" applyBorder="1" applyAlignment="1" applyProtection="1">
      <alignment horizontal="center" vertical="center" wrapText="1"/>
      <protection locked="0"/>
    </xf>
    <xf numFmtId="9" fontId="11" fillId="0" borderId="15" xfId="0" applyNumberFormat="1" applyFont="1" applyBorder="1" applyAlignment="1" applyProtection="1">
      <alignment horizontal="center" vertical="center" wrapText="1"/>
      <protection locked="0"/>
    </xf>
    <xf numFmtId="9" fontId="11" fillId="0" borderId="19" xfId="0" applyNumberFormat="1" applyFont="1" applyBorder="1" applyAlignment="1">
      <alignment horizontal="center" vertical="center" wrapText="1"/>
    </xf>
    <xf numFmtId="9" fontId="11" fillId="0" borderId="11" xfId="0" applyNumberFormat="1" applyFont="1" applyBorder="1" applyAlignment="1" applyProtection="1">
      <alignment horizontal="center" vertical="center" wrapText="1"/>
      <protection locked="0"/>
    </xf>
    <xf numFmtId="0" fontId="23" fillId="0" borderId="8" xfId="0" applyFont="1" applyBorder="1" applyAlignment="1">
      <alignment horizontal="left" vertical="center" wrapText="1"/>
    </xf>
    <xf numFmtId="0" fontId="23" fillId="0" borderId="7" xfId="0" applyFont="1" applyBorder="1" applyAlignment="1">
      <alignment horizontal="left" vertical="center" wrapText="1"/>
    </xf>
    <xf numFmtId="17" fontId="16" fillId="0" borderId="5" xfId="0" applyNumberFormat="1" applyFont="1" applyBorder="1" applyAlignment="1">
      <alignment horizontal="center"/>
    </xf>
    <xf numFmtId="0" fontId="14" fillId="2" borderId="4"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0" borderId="9"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19" xfId="0" applyFont="1" applyBorder="1" applyAlignment="1">
      <alignment horizontal="left" vertical="center" wrapText="1"/>
    </xf>
    <xf numFmtId="0" fontId="26" fillId="3" borderId="11"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12" fillId="0" borderId="6" xfId="0" applyFont="1" applyBorder="1" applyAlignment="1">
      <alignment horizontal="left" vertical="top"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2" fillId="0" borderId="20" xfId="0" applyFont="1" applyBorder="1" applyAlignment="1">
      <alignment horizontal="left" vertical="center" wrapText="1"/>
    </xf>
    <xf numFmtId="0" fontId="12" fillId="0" borderId="9" xfId="0" applyFont="1" applyBorder="1" applyAlignment="1">
      <alignment horizontal="left" vertical="top" wrapText="1"/>
    </xf>
    <xf numFmtId="0" fontId="12" fillId="0" borderId="12" xfId="0" applyFont="1" applyBorder="1" applyAlignment="1">
      <alignment horizontal="left" vertical="top" wrapText="1"/>
    </xf>
    <xf numFmtId="0" fontId="12" fillId="0" borderId="14" xfId="0" applyFont="1" applyBorder="1" applyAlignment="1">
      <alignment horizontal="left" vertical="top"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12" fillId="0" borderId="4"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24" fillId="0" borderId="25" xfId="0" applyFont="1" applyBorder="1" applyAlignment="1">
      <alignment horizontal="left" vertical="center" wrapText="1"/>
    </xf>
    <xf numFmtId="0" fontId="24" fillId="0" borderId="26" xfId="0" applyFont="1" applyBorder="1" applyAlignment="1">
      <alignment horizontal="left" vertical="center" wrapText="1"/>
    </xf>
    <xf numFmtId="0" fontId="24" fillId="0" borderId="27" xfId="0" applyFont="1" applyBorder="1" applyAlignment="1">
      <alignment horizontal="left" vertical="center" wrapText="1"/>
    </xf>
    <xf numFmtId="9" fontId="11" fillId="0" borderId="10" xfId="0" applyNumberFormat="1" applyFont="1" applyBorder="1" applyAlignment="1" applyProtection="1">
      <alignment horizontal="center" vertical="center" wrapText="1"/>
      <protection locked="0"/>
    </xf>
    <xf numFmtId="9" fontId="11" fillId="0" borderId="0" xfId="0" applyNumberFormat="1" applyFont="1" applyAlignment="1" applyProtection="1">
      <alignment horizontal="center" vertical="center" wrapText="1"/>
      <protection locked="0"/>
    </xf>
    <xf numFmtId="9" fontId="11" fillId="0" borderId="14" xfId="0" applyNumberFormat="1" applyFont="1" applyBorder="1" applyAlignment="1" applyProtection="1">
      <alignment horizontal="center" vertical="center" wrapText="1"/>
      <protection locked="0"/>
    </xf>
    <xf numFmtId="9" fontId="11" fillId="0" borderId="5" xfId="0" applyNumberFormat="1" applyFont="1" applyBorder="1" applyAlignment="1" applyProtection="1">
      <alignment horizontal="center" vertical="center" wrapText="1"/>
      <protection locked="0"/>
    </xf>
    <xf numFmtId="9" fontId="12" fillId="0" borderId="29" xfId="2" applyFont="1" applyFill="1" applyBorder="1" applyAlignment="1">
      <alignment horizontal="center" vertical="center" wrapText="1"/>
    </xf>
    <xf numFmtId="9" fontId="12" fillId="0" borderId="30" xfId="2" applyFont="1" applyFill="1" applyBorder="1" applyAlignment="1">
      <alignment horizontal="center" vertical="center" wrapText="1"/>
    </xf>
    <xf numFmtId="9" fontId="12" fillId="0" borderId="21" xfId="2" applyFont="1" applyFill="1" applyBorder="1" applyAlignment="1">
      <alignment horizontal="center" vertical="center" wrapText="1"/>
    </xf>
    <xf numFmtId="164" fontId="11" fillId="0" borderId="18" xfId="0" applyNumberFormat="1" applyFont="1" applyBorder="1" applyAlignment="1">
      <alignment horizontal="center" vertical="center" wrapText="1"/>
    </xf>
    <xf numFmtId="164" fontId="11" fillId="0" borderId="4" xfId="0" applyNumberFormat="1" applyFont="1" applyBorder="1" applyAlignment="1">
      <alignment horizontal="center" vertical="center" wrapText="1"/>
    </xf>
    <xf numFmtId="0" fontId="26" fillId="0" borderId="9" xfId="0" applyFont="1" applyBorder="1" applyAlignment="1">
      <alignment vertical="center" wrapText="1"/>
    </xf>
    <xf numFmtId="0" fontId="26" fillId="0" borderId="12" xfId="0" applyFont="1" applyBorder="1" applyAlignment="1">
      <alignment vertical="center" wrapText="1"/>
    </xf>
    <xf numFmtId="0" fontId="26" fillId="0" borderId="24" xfId="0" applyFont="1" applyBorder="1" applyAlignment="1">
      <alignment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12" fillId="0" borderId="11" xfId="0" applyFont="1" applyBorder="1" applyAlignment="1">
      <alignment horizontal="left"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164" fontId="11" fillId="0" borderId="19" xfId="0" applyNumberFormat="1" applyFont="1" applyBorder="1" applyAlignment="1">
      <alignment horizontal="center" vertical="center" wrapText="1"/>
    </xf>
    <xf numFmtId="0" fontId="12" fillId="3" borderId="19" xfId="0" applyFont="1" applyFill="1" applyBorder="1" applyAlignment="1">
      <alignment horizontal="center" vertical="center" wrapText="1"/>
    </xf>
    <xf numFmtId="0" fontId="26" fillId="3" borderId="23" xfId="0" applyFont="1" applyFill="1" applyBorder="1" applyAlignment="1">
      <alignment vertical="center" wrapText="1"/>
    </xf>
    <xf numFmtId="0" fontId="26" fillId="3" borderId="19" xfId="0" applyFont="1" applyFill="1" applyBorder="1" applyAlignment="1">
      <alignment vertical="center" wrapText="1"/>
    </xf>
    <xf numFmtId="0" fontId="26" fillId="3" borderId="21" xfId="0" applyFont="1" applyFill="1" applyBorder="1" applyAlignment="1">
      <alignment vertical="center" wrapText="1"/>
    </xf>
    <xf numFmtId="9" fontId="12" fillId="0" borderId="8" xfId="2" applyFont="1" applyFill="1" applyBorder="1" applyAlignment="1">
      <alignment horizontal="center" vertical="center" wrapText="1"/>
    </xf>
    <xf numFmtId="0" fontId="26" fillId="3" borderId="6" xfId="0" applyFont="1" applyFill="1" applyBorder="1" applyAlignment="1">
      <alignment vertical="center" wrapText="1"/>
    </xf>
    <xf numFmtId="0" fontId="26" fillId="3" borderId="8" xfId="0" applyFont="1" applyFill="1" applyBorder="1" applyAlignment="1">
      <alignment vertical="center" wrapText="1"/>
    </xf>
    <xf numFmtId="0" fontId="26" fillId="3" borderId="20" xfId="0" applyFont="1" applyFill="1" applyBorder="1" applyAlignment="1">
      <alignment vertical="center" wrapText="1"/>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12" fillId="3" borderId="6"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7" xfId="0" applyFont="1" applyFill="1" applyBorder="1" applyAlignment="1">
      <alignment horizontal="left" vertical="top" wrapText="1"/>
    </xf>
    <xf numFmtId="0" fontId="26" fillId="3" borderId="4" xfId="0" applyFont="1" applyFill="1" applyBorder="1" applyAlignment="1">
      <alignment vertical="center" wrapText="1"/>
    </xf>
    <xf numFmtId="0" fontId="21" fillId="0" borderId="6" xfId="0" applyFont="1" applyBorder="1" applyAlignment="1">
      <alignment horizontal="left" vertical="top" wrapText="1"/>
    </xf>
    <xf numFmtId="0" fontId="21" fillId="0" borderId="8" xfId="0" applyFont="1" applyBorder="1" applyAlignment="1">
      <alignment horizontal="left" vertical="top" wrapText="1"/>
    </xf>
    <xf numFmtId="0" fontId="21" fillId="0" borderId="7" xfId="0" applyFont="1" applyBorder="1" applyAlignment="1">
      <alignment horizontal="left" vertical="top" wrapText="1"/>
    </xf>
    <xf numFmtId="0" fontId="28" fillId="0" borderId="6" xfId="0" applyFont="1" applyBorder="1" applyAlignment="1">
      <alignment horizontal="left" vertical="top" wrapText="1"/>
    </xf>
    <xf numFmtId="0" fontId="8" fillId="3" borderId="4" xfId="0" applyFont="1" applyFill="1" applyBorder="1" applyAlignment="1">
      <alignment horizontal="center" vertical="center" wrapText="1"/>
    </xf>
    <xf numFmtId="0" fontId="12" fillId="3" borderId="6" xfId="0" applyFont="1" applyFill="1" applyBorder="1" applyAlignment="1">
      <alignment horizontal="left" wrapText="1"/>
    </xf>
    <xf numFmtId="0" fontId="12" fillId="3" borderId="8" xfId="0" applyFont="1" applyFill="1" applyBorder="1" applyAlignment="1">
      <alignment horizontal="left" wrapText="1"/>
    </xf>
    <xf numFmtId="0" fontId="12" fillId="3" borderId="7" xfId="0" applyFont="1" applyFill="1" applyBorder="1" applyAlignment="1">
      <alignment horizontal="left" wrapText="1"/>
    </xf>
    <xf numFmtId="0" fontId="8" fillId="0" borderId="6" xfId="0" applyFont="1" applyBorder="1" applyAlignment="1">
      <alignment horizontal="left" vertical="top" wrapText="1"/>
    </xf>
    <xf numFmtId="0" fontId="8" fillId="0" borderId="8" xfId="0" applyFont="1" applyBorder="1" applyAlignment="1">
      <alignment horizontal="left" vertical="top" wrapText="1"/>
    </xf>
    <xf numFmtId="0" fontId="8" fillId="0" borderId="20" xfId="0" applyFont="1" applyBorder="1" applyAlignment="1">
      <alignment horizontal="left" vertical="top" wrapText="1"/>
    </xf>
    <xf numFmtId="0" fontId="26" fillId="0" borderId="6" xfId="0" applyFont="1" applyBorder="1" applyAlignment="1">
      <alignment horizontal="left" vertical="top" wrapText="1"/>
    </xf>
    <xf numFmtId="0" fontId="12" fillId="0" borderId="20" xfId="0" applyFont="1" applyBorder="1" applyAlignment="1">
      <alignment horizontal="left" vertical="top" wrapText="1"/>
    </xf>
    <xf numFmtId="0" fontId="24" fillId="0" borderId="23" xfId="0" applyFont="1" applyBorder="1" applyAlignment="1">
      <alignment horizontal="left" vertical="center" wrapText="1"/>
    </xf>
    <xf numFmtId="0" fontId="24" fillId="0" borderId="19" xfId="0" applyFont="1" applyBorder="1" applyAlignment="1">
      <alignment horizontal="left" vertical="center" wrapText="1"/>
    </xf>
    <xf numFmtId="0" fontId="12" fillId="0" borderId="14" xfId="0" applyFont="1" applyBorder="1" applyAlignment="1">
      <alignment horizontal="left" vertical="center" wrapText="1"/>
    </xf>
    <xf numFmtId="0" fontId="24" fillId="0" borderId="4" xfId="0" applyFont="1" applyBorder="1" applyAlignment="1">
      <alignment horizontal="left" vertical="center" wrapText="1"/>
    </xf>
  </cellXfs>
  <cellStyles count="6">
    <cellStyle name="Millares" xfId="1" builtinId="3"/>
    <cellStyle name="Millares 2" xfId="4" xr:uid="{D3F318F5-6727-403F-9AE9-3B0A0F014C9A}"/>
    <cellStyle name="Millares 3" xfId="5" xr:uid="{635A69D2-EE70-4FAE-AF3C-29848B2A6C1C}"/>
    <cellStyle name="Moneda 2" xfId="3" xr:uid="{874698C0-D65D-48A8-A47A-D935FD438C19}"/>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858817</xdr:colOff>
      <xdr:row>0</xdr:row>
      <xdr:rowOff>1065892</xdr:rowOff>
    </xdr:to>
    <xdr:pic>
      <xdr:nvPicPr>
        <xdr:cNvPr id="2" name="Imagen 1" descr="HEADER 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0495" t="38055" r="31059"/>
        <a:stretch>
          <a:fillRect/>
        </a:stretch>
      </xdr:blipFill>
      <xdr:spPr bwMode="auto">
        <a:xfrm>
          <a:off x="0" y="0"/>
          <a:ext cx="3965781" cy="1065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858817</xdr:colOff>
      <xdr:row>0</xdr:row>
      <xdr:rowOff>1065892</xdr:rowOff>
    </xdr:to>
    <xdr:pic>
      <xdr:nvPicPr>
        <xdr:cNvPr id="2" name="Imagen 1" descr="HEADER 001">
          <a:extLst>
            <a:ext uri="{FF2B5EF4-FFF2-40B4-BE49-F238E27FC236}">
              <a16:creationId xmlns:a16="http://schemas.microsoft.com/office/drawing/2014/main" id="{24517D06-70E8-4627-95D8-6D87D680C9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0495" t="38055" r="31059"/>
        <a:stretch>
          <a:fillRect/>
        </a:stretch>
      </xdr:blipFill>
      <xdr:spPr bwMode="auto">
        <a:xfrm>
          <a:off x="0" y="0"/>
          <a:ext cx="3973492" cy="1065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4"/>
  <sheetViews>
    <sheetView topLeftCell="N1" zoomScale="85" zoomScaleNormal="85" zoomScaleSheetLayoutView="70" workbookViewId="0">
      <pane ySplit="5" topLeftCell="A151" activePane="bottomLeft" state="frozen"/>
      <selection activeCell="J25" activeCellId="1" sqref="K25 J25"/>
      <selection pane="bottomLeft" activeCell="Q159" sqref="Q159:Q164"/>
    </sheetView>
  </sheetViews>
  <sheetFormatPr baseColWidth="10" defaultColWidth="11.42578125" defaultRowHeight="15" x14ac:dyDescent="0.25"/>
  <cols>
    <col min="1" max="1" width="5.7109375" style="2" customWidth="1"/>
    <col min="2" max="2" width="21.5703125" style="3" customWidth="1"/>
    <col min="3" max="3" width="24.7109375" style="4" customWidth="1"/>
    <col min="4" max="4" width="38" style="5" customWidth="1"/>
    <col min="5" max="5" width="27.85546875" style="5" customWidth="1"/>
    <col min="6" max="6" width="16.42578125" style="5" customWidth="1"/>
    <col min="7" max="7" width="16.7109375" style="5" customWidth="1"/>
    <col min="8" max="8" width="19.42578125" style="3" customWidth="1"/>
    <col min="9" max="9" width="26.140625" style="6" customWidth="1"/>
    <col min="10" max="11" width="22" style="7" customWidth="1"/>
    <col min="12" max="13" width="22" style="9" customWidth="1"/>
    <col min="14" max="14" width="67.85546875" style="9" customWidth="1"/>
    <col min="15" max="15" width="121" style="9" customWidth="1"/>
    <col min="16" max="16" width="93.85546875" style="9" customWidth="1"/>
    <col min="17" max="17" width="30.7109375" style="5" customWidth="1"/>
    <col min="18" max="18" width="13.42578125" style="1" bestFit="1" customWidth="1"/>
    <col min="19" max="16384" width="11.42578125" style="1"/>
  </cols>
  <sheetData>
    <row r="1" spans="1:17" ht="108" customHeight="1" thickBot="1" x14ac:dyDescent="0.3">
      <c r="A1" s="238" t="s">
        <v>0</v>
      </c>
      <c r="B1" s="239"/>
      <c r="C1" s="239"/>
      <c r="D1" s="239"/>
      <c r="E1" s="239"/>
      <c r="F1" s="239"/>
      <c r="G1" s="239"/>
      <c r="H1" s="239"/>
      <c r="I1" s="239"/>
      <c r="J1" s="239"/>
      <c r="K1" s="239"/>
      <c r="L1" s="239"/>
      <c r="M1" s="239"/>
      <c r="N1" s="239"/>
      <c r="O1" s="239"/>
      <c r="P1" s="239"/>
      <c r="Q1" s="240"/>
    </row>
    <row r="2" spans="1:17" ht="9" customHeight="1" x14ac:dyDescent="0.25">
      <c r="A2" s="15"/>
      <c r="B2" s="16"/>
      <c r="C2" s="17"/>
      <c r="D2" s="18"/>
      <c r="E2" s="18"/>
      <c r="F2" s="18"/>
      <c r="G2" s="18"/>
      <c r="H2" s="16"/>
      <c r="I2" s="19"/>
      <c r="J2" s="20"/>
      <c r="K2" s="20"/>
      <c r="L2" s="20"/>
      <c r="M2" s="20"/>
      <c r="N2" s="20"/>
      <c r="O2" s="20"/>
      <c r="P2" s="20"/>
      <c r="Q2" s="18"/>
    </row>
    <row r="3" spans="1:17" s="2" customFormat="1" ht="33" customHeight="1" x14ac:dyDescent="0.25">
      <c r="A3" s="241" t="s">
        <v>1</v>
      </c>
      <c r="B3" s="241" t="s">
        <v>2</v>
      </c>
      <c r="C3" s="241" t="s">
        <v>3</v>
      </c>
      <c r="D3" s="241" t="s">
        <v>4</v>
      </c>
      <c r="E3" s="135" t="s">
        <v>5</v>
      </c>
      <c r="F3" s="241" t="s">
        <v>6</v>
      </c>
      <c r="G3" s="241" t="s">
        <v>7</v>
      </c>
      <c r="H3" s="241" t="s">
        <v>8</v>
      </c>
      <c r="I3" s="241"/>
      <c r="J3" s="241"/>
      <c r="K3" s="241"/>
      <c r="L3" s="241"/>
      <c r="M3" s="241"/>
      <c r="N3" s="11" t="s">
        <v>9</v>
      </c>
      <c r="O3" s="11" t="s">
        <v>9</v>
      </c>
      <c r="P3" s="11" t="s">
        <v>9</v>
      </c>
      <c r="Q3" s="11" t="s">
        <v>9</v>
      </c>
    </row>
    <row r="4" spans="1:17" s="2" customFormat="1" ht="31.5" customHeight="1" x14ac:dyDescent="0.25">
      <c r="A4" s="241"/>
      <c r="B4" s="241"/>
      <c r="C4" s="241"/>
      <c r="D4" s="241"/>
      <c r="E4" s="137"/>
      <c r="F4" s="241"/>
      <c r="G4" s="241"/>
      <c r="H4" s="242">
        <v>2024</v>
      </c>
      <c r="I4" s="241"/>
      <c r="J4" s="11" t="s">
        <v>10</v>
      </c>
      <c r="K4" s="11" t="s">
        <v>11</v>
      </c>
      <c r="L4" s="11" t="s">
        <v>12</v>
      </c>
      <c r="M4" s="11" t="s">
        <v>13</v>
      </c>
      <c r="N4" s="11" t="s">
        <v>10</v>
      </c>
      <c r="O4" s="11" t="s">
        <v>11</v>
      </c>
      <c r="P4" s="11" t="s">
        <v>12</v>
      </c>
      <c r="Q4" s="11" t="s">
        <v>13</v>
      </c>
    </row>
    <row r="5" spans="1:17" s="8" customFormat="1" ht="29.25" hidden="1" customHeight="1" x14ac:dyDescent="0.25">
      <c r="A5" s="11"/>
      <c r="B5" s="12"/>
      <c r="C5" s="13"/>
      <c r="D5" s="11"/>
      <c r="E5" s="11"/>
      <c r="F5" s="12"/>
      <c r="G5" s="12"/>
      <c r="H5" s="12"/>
      <c r="I5" s="12"/>
      <c r="J5" s="10"/>
      <c r="K5" s="10"/>
      <c r="L5" s="14"/>
      <c r="M5" s="14"/>
      <c r="N5" s="14"/>
      <c r="O5" s="14"/>
      <c r="P5" s="14"/>
      <c r="Q5" s="11"/>
    </row>
    <row r="6" spans="1:17" ht="25.5" customHeight="1" x14ac:dyDescent="0.25">
      <c r="A6" s="222" t="s">
        <v>14</v>
      </c>
      <c r="B6" s="222"/>
      <c r="C6" s="222"/>
      <c r="D6" s="222"/>
      <c r="E6" s="222"/>
      <c r="F6" s="222"/>
      <c r="G6" s="222"/>
      <c r="H6" s="222"/>
      <c r="I6" s="222"/>
      <c r="J6" s="222"/>
      <c r="K6" s="222"/>
      <c r="L6" s="222"/>
      <c r="M6" s="222"/>
      <c r="N6" s="222"/>
      <c r="O6" s="222"/>
      <c r="P6" s="222"/>
      <c r="Q6" s="222"/>
    </row>
    <row r="7" spans="1:17" ht="128.25" customHeight="1" x14ac:dyDescent="0.25">
      <c r="A7" s="181">
        <v>1</v>
      </c>
      <c r="B7" s="181" t="s">
        <v>15</v>
      </c>
      <c r="C7" s="181" t="s">
        <v>16</v>
      </c>
      <c r="D7" s="120" t="s">
        <v>17</v>
      </c>
      <c r="E7" s="135" t="s">
        <v>18</v>
      </c>
      <c r="F7" s="138">
        <v>1</v>
      </c>
      <c r="G7" s="138">
        <v>0.91</v>
      </c>
      <c r="H7" s="27" t="s">
        <v>19</v>
      </c>
      <c r="I7" s="31">
        <v>1</v>
      </c>
      <c r="J7" s="32">
        <v>0.25</v>
      </c>
      <c r="K7" s="32">
        <v>0.5</v>
      </c>
      <c r="L7" s="32">
        <v>0.75</v>
      </c>
      <c r="M7" s="32">
        <v>1</v>
      </c>
      <c r="N7" s="142" t="s">
        <v>20</v>
      </c>
      <c r="O7" s="234" t="s">
        <v>21</v>
      </c>
      <c r="P7" s="142" t="s">
        <v>22</v>
      </c>
      <c r="Q7" s="195" t="s">
        <v>23</v>
      </c>
    </row>
    <row r="8" spans="1:17" ht="213.75" customHeight="1" x14ac:dyDescent="0.25">
      <c r="A8" s="181"/>
      <c r="B8" s="181"/>
      <c r="C8" s="181"/>
      <c r="D8" s="121"/>
      <c r="E8" s="196"/>
      <c r="F8" s="138"/>
      <c r="G8" s="138"/>
      <c r="H8" s="27" t="s">
        <v>24</v>
      </c>
      <c r="I8" s="33">
        <v>1</v>
      </c>
      <c r="J8" s="44">
        <v>0.25</v>
      </c>
      <c r="K8" s="44">
        <v>0.5</v>
      </c>
      <c r="L8" s="44">
        <v>1</v>
      </c>
      <c r="M8" s="44" t="s">
        <v>23</v>
      </c>
      <c r="N8" s="143"/>
      <c r="O8" s="173"/>
      <c r="P8" s="143"/>
      <c r="Q8" s="196"/>
    </row>
    <row r="9" spans="1:17" ht="96.75" customHeight="1" x14ac:dyDescent="0.25">
      <c r="A9" s="181"/>
      <c r="B9" s="181"/>
      <c r="C9" s="181"/>
      <c r="D9" s="121"/>
      <c r="E9" s="196"/>
      <c r="F9" s="128" t="s">
        <v>25</v>
      </c>
      <c r="G9" s="129"/>
      <c r="H9" s="27" t="s">
        <v>26</v>
      </c>
      <c r="I9" s="28">
        <v>116643000</v>
      </c>
      <c r="J9" s="40">
        <v>17496339</v>
      </c>
      <c r="K9" s="40">
        <v>34992678</v>
      </c>
      <c r="L9" s="40">
        <v>34992678</v>
      </c>
      <c r="M9" s="40">
        <v>29161305</v>
      </c>
      <c r="N9" s="143"/>
      <c r="O9" s="173"/>
      <c r="P9" s="143"/>
      <c r="Q9" s="196"/>
    </row>
    <row r="10" spans="1:17" ht="126" customHeight="1" x14ac:dyDescent="0.25">
      <c r="A10" s="181"/>
      <c r="B10" s="181"/>
      <c r="C10" s="181"/>
      <c r="D10" s="121"/>
      <c r="E10" s="196"/>
      <c r="F10" s="130"/>
      <c r="G10" s="131"/>
      <c r="H10" s="27" t="s">
        <v>27</v>
      </c>
      <c r="I10" s="29">
        <v>49009355</v>
      </c>
      <c r="J10" s="40">
        <v>980187</v>
      </c>
      <c r="K10" s="40">
        <v>34992678</v>
      </c>
      <c r="L10" s="40">
        <v>13036490</v>
      </c>
      <c r="M10" s="170" t="s">
        <v>23</v>
      </c>
      <c r="N10" s="143"/>
      <c r="O10" s="173"/>
      <c r="P10" s="143"/>
      <c r="Q10" s="196"/>
    </row>
    <row r="11" spans="1:17" ht="150.75" customHeight="1" x14ac:dyDescent="0.25">
      <c r="A11" s="181"/>
      <c r="B11" s="181"/>
      <c r="C11" s="181"/>
      <c r="D11" s="121"/>
      <c r="E11" s="196"/>
      <c r="F11" s="130"/>
      <c r="G11" s="131"/>
      <c r="H11" s="27" t="s">
        <v>28</v>
      </c>
      <c r="I11" s="29">
        <v>49009355</v>
      </c>
      <c r="J11" s="40">
        <v>39207484</v>
      </c>
      <c r="K11" s="40">
        <v>9801871</v>
      </c>
      <c r="L11" s="40">
        <v>0</v>
      </c>
      <c r="M11" s="171"/>
      <c r="N11" s="143"/>
      <c r="O11" s="173"/>
      <c r="P11" s="143"/>
      <c r="Q11" s="196"/>
    </row>
    <row r="12" spans="1:17" ht="96.75" customHeight="1" x14ac:dyDescent="0.25">
      <c r="A12" s="181"/>
      <c r="B12" s="181"/>
      <c r="C12" s="181"/>
      <c r="D12" s="122"/>
      <c r="E12" s="197"/>
      <c r="F12" s="132"/>
      <c r="G12" s="133"/>
      <c r="H12" s="30" t="s">
        <v>29</v>
      </c>
      <c r="I12" s="29">
        <v>49009355</v>
      </c>
      <c r="J12" s="40">
        <v>980187</v>
      </c>
      <c r="K12" s="40">
        <v>29405613</v>
      </c>
      <c r="L12" s="40">
        <v>18623555</v>
      </c>
      <c r="M12" s="172"/>
      <c r="N12" s="144"/>
      <c r="O12" s="174"/>
      <c r="P12" s="144"/>
      <c r="Q12" s="197"/>
    </row>
    <row r="13" spans="1:17" ht="37.5" customHeight="1" x14ac:dyDescent="0.25">
      <c r="A13" s="181"/>
      <c r="B13" s="181"/>
      <c r="C13" s="181"/>
      <c r="D13" s="120" t="s">
        <v>30</v>
      </c>
      <c r="E13" s="135" t="s">
        <v>31</v>
      </c>
      <c r="F13" s="138">
        <v>1</v>
      </c>
      <c r="G13" s="138">
        <v>0.91</v>
      </c>
      <c r="H13" s="27" t="s">
        <v>19</v>
      </c>
      <c r="I13" s="31">
        <v>1</v>
      </c>
      <c r="J13" s="32">
        <v>0.25</v>
      </c>
      <c r="K13" s="32">
        <v>0.5</v>
      </c>
      <c r="L13" s="32">
        <v>0.75</v>
      </c>
      <c r="M13" s="32">
        <v>1</v>
      </c>
      <c r="N13" s="142" t="s">
        <v>32</v>
      </c>
      <c r="O13" s="142" t="s">
        <v>33</v>
      </c>
      <c r="P13" s="142" t="s">
        <v>34</v>
      </c>
      <c r="Q13" s="191" t="s">
        <v>23</v>
      </c>
    </row>
    <row r="14" spans="1:17" ht="37.5" customHeight="1" x14ac:dyDescent="0.25">
      <c r="A14" s="181"/>
      <c r="B14" s="181"/>
      <c r="C14" s="181"/>
      <c r="D14" s="121"/>
      <c r="E14" s="136"/>
      <c r="F14" s="138"/>
      <c r="G14" s="138"/>
      <c r="H14" s="27" t="s">
        <v>24</v>
      </c>
      <c r="I14" s="33">
        <v>1</v>
      </c>
      <c r="J14" s="44">
        <v>0.25</v>
      </c>
      <c r="K14" s="44">
        <v>0.5</v>
      </c>
      <c r="L14" s="50">
        <v>1</v>
      </c>
      <c r="M14" s="50" t="s">
        <v>23</v>
      </c>
      <c r="N14" s="143"/>
      <c r="O14" s="143"/>
      <c r="P14" s="143"/>
      <c r="Q14" s="192"/>
    </row>
    <row r="15" spans="1:17" ht="37.5" customHeight="1" x14ac:dyDescent="0.25">
      <c r="A15" s="181"/>
      <c r="B15" s="181"/>
      <c r="C15" s="181"/>
      <c r="D15" s="121"/>
      <c r="E15" s="136"/>
      <c r="F15" s="128" t="s">
        <v>25</v>
      </c>
      <c r="G15" s="129"/>
      <c r="H15" s="27" t="s">
        <v>26</v>
      </c>
      <c r="I15" s="28">
        <v>736127000</v>
      </c>
      <c r="J15" s="40">
        <v>110418080</v>
      </c>
      <c r="K15" s="40">
        <v>220836159</v>
      </c>
      <c r="L15" s="40">
        <v>220836159</v>
      </c>
      <c r="M15" s="40">
        <v>184036602</v>
      </c>
      <c r="N15" s="143"/>
      <c r="O15" s="143"/>
      <c r="P15" s="143"/>
      <c r="Q15" s="192"/>
    </row>
    <row r="16" spans="1:17" ht="37.5" customHeight="1" x14ac:dyDescent="0.25">
      <c r="A16" s="181"/>
      <c r="B16" s="181"/>
      <c r="C16" s="181"/>
      <c r="D16" s="121"/>
      <c r="E16" s="136"/>
      <c r="F16" s="130"/>
      <c r="G16" s="131"/>
      <c r="H16" s="27" t="s">
        <v>27</v>
      </c>
      <c r="I16" s="28">
        <v>298224950</v>
      </c>
      <c r="J16" s="40">
        <v>39179306</v>
      </c>
      <c r="K16" s="40">
        <v>192196881</v>
      </c>
      <c r="L16" s="40">
        <v>66848763</v>
      </c>
      <c r="M16" s="40">
        <v>0</v>
      </c>
      <c r="N16" s="143"/>
      <c r="O16" s="143"/>
      <c r="P16" s="143"/>
      <c r="Q16" s="192"/>
    </row>
    <row r="17" spans="1:17" ht="37.5" customHeight="1" x14ac:dyDescent="0.25">
      <c r="A17" s="181"/>
      <c r="B17" s="181"/>
      <c r="C17" s="181"/>
      <c r="D17" s="121"/>
      <c r="E17" s="136"/>
      <c r="F17" s="130"/>
      <c r="G17" s="131"/>
      <c r="H17" s="27" t="s">
        <v>28</v>
      </c>
      <c r="I17" s="28">
        <v>298224950</v>
      </c>
      <c r="J17" s="40">
        <v>285972610</v>
      </c>
      <c r="K17" s="40">
        <v>12252340</v>
      </c>
      <c r="L17" s="40">
        <v>0</v>
      </c>
      <c r="M17" s="117" t="s">
        <v>23</v>
      </c>
      <c r="N17" s="143"/>
      <c r="O17" s="143"/>
      <c r="P17" s="143"/>
      <c r="Q17" s="192"/>
    </row>
    <row r="18" spans="1:17" ht="37.5" customHeight="1" x14ac:dyDescent="0.25">
      <c r="A18" s="181"/>
      <c r="B18" s="181"/>
      <c r="C18" s="181"/>
      <c r="D18" s="122"/>
      <c r="E18" s="137"/>
      <c r="F18" s="132"/>
      <c r="G18" s="133"/>
      <c r="H18" s="30" t="s">
        <v>29</v>
      </c>
      <c r="I18" s="29">
        <v>298224949</v>
      </c>
      <c r="J18" s="40">
        <v>33189962</v>
      </c>
      <c r="K18" s="40">
        <v>195031382</v>
      </c>
      <c r="L18" s="40">
        <v>70003605</v>
      </c>
      <c r="M18" s="119"/>
      <c r="N18" s="144"/>
      <c r="O18" s="144"/>
      <c r="P18" s="243"/>
      <c r="Q18" s="193"/>
    </row>
    <row r="19" spans="1:17" ht="18" customHeight="1" x14ac:dyDescent="0.25">
      <c r="A19" s="35"/>
      <c r="B19" s="35"/>
      <c r="C19" s="35"/>
      <c r="D19" s="35"/>
      <c r="E19" s="35"/>
      <c r="F19" s="36"/>
      <c r="G19" s="36"/>
      <c r="H19" s="37"/>
      <c r="I19" s="38"/>
      <c r="J19" s="42"/>
      <c r="K19" s="43"/>
      <c r="L19" s="43"/>
      <c r="M19" s="43"/>
      <c r="N19" s="41"/>
      <c r="O19" s="41"/>
      <c r="P19" s="41"/>
      <c r="Q19" s="41"/>
    </row>
    <row r="20" spans="1:17" ht="25.5" customHeight="1" x14ac:dyDescent="0.25">
      <c r="A20" s="235" t="s">
        <v>35</v>
      </c>
      <c r="B20" s="236"/>
      <c r="C20" s="236"/>
      <c r="D20" s="236"/>
      <c r="E20" s="236"/>
      <c r="F20" s="236"/>
      <c r="G20" s="236"/>
      <c r="H20" s="236"/>
      <c r="I20" s="236"/>
      <c r="J20" s="236"/>
      <c r="K20" s="236"/>
      <c r="L20" s="236"/>
      <c r="M20" s="236"/>
      <c r="N20" s="236"/>
      <c r="O20" s="236"/>
      <c r="P20" s="236"/>
      <c r="Q20" s="237"/>
    </row>
    <row r="21" spans="1:17" ht="36.75" customHeight="1" x14ac:dyDescent="0.25">
      <c r="A21" s="195">
        <v>2</v>
      </c>
      <c r="B21" s="195" t="s">
        <v>15</v>
      </c>
      <c r="C21" s="195" t="s">
        <v>16</v>
      </c>
      <c r="D21" s="120" t="s">
        <v>36</v>
      </c>
      <c r="E21" s="135" t="s">
        <v>37</v>
      </c>
      <c r="F21" s="123">
        <v>1</v>
      </c>
      <c r="G21" s="123">
        <v>0.91</v>
      </c>
      <c r="H21" s="27" t="s">
        <v>19</v>
      </c>
      <c r="I21" s="31">
        <v>1</v>
      </c>
      <c r="J21" s="32">
        <v>0</v>
      </c>
      <c r="K21" s="32">
        <v>1</v>
      </c>
      <c r="L21" s="160" t="s">
        <v>23</v>
      </c>
      <c r="M21" s="161"/>
      <c r="N21" s="142" t="s">
        <v>38</v>
      </c>
      <c r="O21" s="142" t="s">
        <v>39</v>
      </c>
      <c r="P21" s="201" t="s">
        <v>23</v>
      </c>
      <c r="Q21" s="202"/>
    </row>
    <row r="22" spans="1:17" ht="36.75" customHeight="1" x14ac:dyDescent="0.25">
      <c r="A22" s="196"/>
      <c r="B22" s="196"/>
      <c r="C22" s="196"/>
      <c r="D22" s="121"/>
      <c r="E22" s="136"/>
      <c r="F22" s="124"/>
      <c r="G22" s="124"/>
      <c r="H22" s="27" t="s">
        <v>24</v>
      </c>
      <c r="I22" s="33">
        <v>1</v>
      </c>
      <c r="J22" s="44">
        <v>0.1</v>
      </c>
      <c r="K22" s="44">
        <v>1</v>
      </c>
      <c r="L22" s="162"/>
      <c r="M22" s="163"/>
      <c r="N22" s="143"/>
      <c r="O22" s="143"/>
      <c r="P22" s="203"/>
      <c r="Q22" s="204"/>
    </row>
    <row r="23" spans="1:17" ht="36.75" customHeight="1" x14ac:dyDescent="0.25">
      <c r="A23" s="196"/>
      <c r="B23" s="196"/>
      <c r="C23" s="196"/>
      <c r="D23" s="121"/>
      <c r="E23" s="136"/>
      <c r="F23" s="128" t="s">
        <v>25</v>
      </c>
      <c r="G23" s="129"/>
      <c r="H23" s="27" t="s">
        <v>26</v>
      </c>
      <c r="I23" s="28">
        <v>120000000</v>
      </c>
      <c r="J23" s="40">
        <v>0</v>
      </c>
      <c r="K23" s="40">
        <v>120000000</v>
      </c>
      <c r="L23" s="162"/>
      <c r="M23" s="163"/>
      <c r="N23" s="143"/>
      <c r="O23" s="143"/>
      <c r="P23" s="203"/>
      <c r="Q23" s="204"/>
    </row>
    <row r="24" spans="1:17" ht="36.75" customHeight="1" x14ac:dyDescent="0.25">
      <c r="A24" s="196"/>
      <c r="B24" s="196"/>
      <c r="C24" s="196"/>
      <c r="D24" s="121"/>
      <c r="E24" s="136"/>
      <c r="F24" s="130"/>
      <c r="G24" s="131"/>
      <c r="H24" s="27" t="s">
        <v>27</v>
      </c>
      <c r="I24" s="28">
        <v>49000000</v>
      </c>
      <c r="J24" s="40">
        <v>0</v>
      </c>
      <c r="K24" s="40">
        <v>49000000</v>
      </c>
      <c r="L24" s="162"/>
      <c r="M24" s="163"/>
      <c r="N24" s="143"/>
      <c r="O24" s="143"/>
      <c r="P24" s="203"/>
      <c r="Q24" s="204"/>
    </row>
    <row r="25" spans="1:17" ht="36.75" customHeight="1" x14ac:dyDescent="0.25">
      <c r="A25" s="196"/>
      <c r="B25" s="196"/>
      <c r="C25" s="196"/>
      <c r="D25" s="121"/>
      <c r="E25" s="136"/>
      <c r="F25" s="130"/>
      <c r="G25" s="131"/>
      <c r="H25" s="27" t="s">
        <v>28</v>
      </c>
      <c r="I25" s="29">
        <v>49000000</v>
      </c>
      <c r="J25" s="40">
        <v>49000000</v>
      </c>
      <c r="K25" s="40">
        <v>0</v>
      </c>
      <c r="L25" s="162"/>
      <c r="M25" s="163"/>
      <c r="N25" s="143"/>
      <c r="O25" s="143"/>
      <c r="P25" s="203"/>
      <c r="Q25" s="204"/>
    </row>
    <row r="26" spans="1:17" ht="36.75" customHeight="1" x14ac:dyDescent="0.25">
      <c r="A26" s="196"/>
      <c r="B26" s="196"/>
      <c r="C26" s="196"/>
      <c r="D26" s="122"/>
      <c r="E26" s="137"/>
      <c r="F26" s="132"/>
      <c r="G26" s="133"/>
      <c r="H26" s="30" t="s">
        <v>29</v>
      </c>
      <c r="I26" s="29">
        <v>49000000</v>
      </c>
      <c r="J26" s="40">
        <v>0</v>
      </c>
      <c r="K26" s="40">
        <v>49000000</v>
      </c>
      <c r="L26" s="164"/>
      <c r="M26" s="165"/>
      <c r="N26" s="144"/>
      <c r="O26" s="144"/>
      <c r="P26" s="247"/>
      <c r="Q26" s="248"/>
    </row>
    <row r="27" spans="1:17" ht="36.75" customHeight="1" x14ac:dyDescent="0.25">
      <c r="A27" s="196"/>
      <c r="B27" s="196"/>
      <c r="C27" s="196"/>
      <c r="D27" s="120" t="s">
        <v>40</v>
      </c>
      <c r="E27" s="135" t="s">
        <v>37</v>
      </c>
      <c r="F27" s="123">
        <v>1</v>
      </c>
      <c r="G27" s="123">
        <v>0.91</v>
      </c>
      <c r="H27" s="27" t="s">
        <v>19</v>
      </c>
      <c r="I27" s="31">
        <v>1</v>
      </c>
      <c r="J27" s="32">
        <v>0</v>
      </c>
      <c r="K27" s="32">
        <v>1</v>
      </c>
      <c r="L27" s="160" t="s">
        <v>23</v>
      </c>
      <c r="M27" s="161"/>
      <c r="N27" s="142" t="s">
        <v>41</v>
      </c>
      <c r="O27" s="142" t="s">
        <v>42</v>
      </c>
      <c r="P27" s="201" t="s">
        <v>23</v>
      </c>
      <c r="Q27" s="202"/>
    </row>
    <row r="28" spans="1:17" ht="36.75" customHeight="1" x14ac:dyDescent="0.25">
      <c r="A28" s="196"/>
      <c r="B28" s="196"/>
      <c r="C28" s="196"/>
      <c r="D28" s="121"/>
      <c r="E28" s="136"/>
      <c r="F28" s="124"/>
      <c r="G28" s="124"/>
      <c r="H28" s="27" t="s">
        <v>24</v>
      </c>
      <c r="I28" s="33">
        <v>1</v>
      </c>
      <c r="J28" s="44">
        <v>0</v>
      </c>
      <c r="K28" s="44">
        <v>1</v>
      </c>
      <c r="L28" s="162"/>
      <c r="M28" s="163"/>
      <c r="N28" s="143"/>
      <c r="O28" s="219"/>
      <c r="P28" s="203"/>
      <c r="Q28" s="204"/>
    </row>
    <row r="29" spans="1:17" ht="36.75" customHeight="1" x14ac:dyDescent="0.25">
      <c r="A29" s="196"/>
      <c r="B29" s="196"/>
      <c r="C29" s="196"/>
      <c r="D29" s="121"/>
      <c r="E29" s="136"/>
      <c r="F29" s="128" t="s">
        <v>25</v>
      </c>
      <c r="G29" s="129"/>
      <c r="H29" s="27" t="s">
        <v>26</v>
      </c>
      <c r="I29" s="28">
        <v>20000000</v>
      </c>
      <c r="J29" s="40">
        <v>0</v>
      </c>
      <c r="K29" s="40">
        <v>20000000</v>
      </c>
      <c r="L29" s="162"/>
      <c r="M29" s="163"/>
      <c r="N29" s="143"/>
      <c r="O29" s="219"/>
      <c r="P29" s="203"/>
      <c r="Q29" s="204"/>
    </row>
    <row r="30" spans="1:17" ht="36.75" customHeight="1" x14ac:dyDescent="0.25">
      <c r="A30" s="196"/>
      <c r="B30" s="196"/>
      <c r="C30" s="196"/>
      <c r="D30" s="121"/>
      <c r="E30" s="136"/>
      <c r="F30" s="130"/>
      <c r="G30" s="131"/>
      <c r="H30" s="27" t="s">
        <v>27</v>
      </c>
      <c r="I30" s="28">
        <v>0</v>
      </c>
      <c r="J30" s="40">
        <v>0</v>
      </c>
      <c r="K30" s="40">
        <v>0</v>
      </c>
      <c r="L30" s="162"/>
      <c r="M30" s="163"/>
      <c r="N30" s="143"/>
      <c r="O30" s="219"/>
      <c r="P30" s="203"/>
      <c r="Q30" s="204"/>
    </row>
    <row r="31" spans="1:17" ht="36.75" customHeight="1" x14ac:dyDescent="0.25">
      <c r="A31" s="196"/>
      <c r="B31" s="196"/>
      <c r="C31" s="196"/>
      <c r="D31" s="121"/>
      <c r="E31" s="136"/>
      <c r="F31" s="130"/>
      <c r="G31" s="131"/>
      <c r="H31" s="27" t="s">
        <v>28</v>
      </c>
      <c r="I31" s="28">
        <v>0</v>
      </c>
      <c r="J31" s="40">
        <v>0</v>
      </c>
      <c r="K31" s="40">
        <v>0</v>
      </c>
      <c r="L31" s="162"/>
      <c r="M31" s="163"/>
      <c r="N31" s="143"/>
      <c r="O31" s="219"/>
      <c r="P31" s="203"/>
      <c r="Q31" s="204"/>
    </row>
    <row r="32" spans="1:17" ht="36.75" customHeight="1" x14ac:dyDescent="0.25">
      <c r="A32" s="196"/>
      <c r="B32" s="196"/>
      <c r="C32" s="196"/>
      <c r="D32" s="122"/>
      <c r="E32" s="137"/>
      <c r="F32" s="130"/>
      <c r="G32" s="131"/>
      <c r="H32" s="30" t="s">
        <v>29</v>
      </c>
      <c r="I32" s="28">
        <v>0</v>
      </c>
      <c r="J32" s="40">
        <v>0</v>
      </c>
      <c r="K32" s="40">
        <v>0</v>
      </c>
      <c r="L32" s="164"/>
      <c r="M32" s="163"/>
      <c r="N32" s="144"/>
      <c r="O32" s="220"/>
      <c r="P32" s="247"/>
      <c r="Q32" s="204"/>
    </row>
    <row r="33" spans="1:17" ht="36.75" customHeight="1" x14ac:dyDescent="0.25">
      <c r="A33" s="196"/>
      <c r="B33" s="196"/>
      <c r="C33" s="196"/>
      <c r="D33" s="210" t="s">
        <v>43</v>
      </c>
      <c r="E33" s="135" t="s">
        <v>44</v>
      </c>
      <c r="F33" s="260">
        <v>1</v>
      </c>
      <c r="G33" s="200">
        <v>0.91</v>
      </c>
      <c r="H33" s="66" t="s">
        <v>19</v>
      </c>
      <c r="I33" s="31">
        <v>1</v>
      </c>
      <c r="J33" s="32">
        <v>0</v>
      </c>
      <c r="K33" s="32">
        <v>0</v>
      </c>
      <c r="L33" s="46">
        <v>1</v>
      </c>
      <c r="M33" s="182" t="s">
        <v>23</v>
      </c>
      <c r="N33" s="271" t="s">
        <v>41</v>
      </c>
      <c r="O33" s="145" t="s">
        <v>41</v>
      </c>
      <c r="P33" s="265" t="s">
        <v>45</v>
      </c>
      <c r="Q33" s="268" t="s">
        <v>23</v>
      </c>
    </row>
    <row r="34" spans="1:17" ht="36.75" customHeight="1" x14ac:dyDescent="0.25">
      <c r="A34" s="196"/>
      <c r="B34" s="196"/>
      <c r="C34" s="196"/>
      <c r="D34" s="211"/>
      <c r="E34" s="136"/>
      <c r="F34" s="261"/>
      <c r="G34" s="262"/>
      <c r="H34" s="66" t="s">
        <v>24</v>
      </c>
      <c r="I34" s="33">
        <v>1</v>
      </c>
      <c r="J34" s="44">
        <v>0</v>
      </c>
      <c r="K34" s="44">
        <v>0</v>
      </c>
      <c r="L34" s="56">
        <v>1</v>
      </c>
      <c r="M34" s="183"/>
      <c r="N34" s="185"/>
      <c r="O34" s="146"/>
      <c r="P34" s="266"/>
      <c r="Q34" s="269"/>
    </row>
    <row r="35" spans="1:17" ht="36.75" customHeight="1" x14ac:dyDescent="0.25">
      <c r="A35" s="196"/>
      <c r="B35" s="196"/>
      <c r="C35" s="196"/>
      <c r="D35" s="211"/>
      <c r="E35" s="136"/>
      <c r="F35" s="263" t="s">
        <v>25</v>
      </c>
      <c r="G35" s="264"/>
      <c r="H35" s="27" t="s">
        <v>26</v>
      </c>
      <c r="I35" s="28">
        <v>600000000</v>
      </c>
      <c r="J35" s="40">
        <v>0</v>
      </c>
      <c r="K35" s="40">
        <v>0</v>
      </c>
      <c r="L35" s="48">
        <v>600000000</v>
      </c>
      <c r="M35" s="183"/>
      <c r="N35" s="185"/>
      <c r="O35" s="146"/>
      <c r="P35" s="266"/>
      <c r="Q35" s="269"/>
    </row>
    <row r="36" spans="1:17" ht="36.75" customHeight="1" x14ac:dyDescent="0.25">
      <c r="A36" s="196"/>
      <c r="B36" s="196"/>
      <c r="C36" s="196"/>
      <c r="D36" s="211"/>
      <c r="E36" s="136"/>
      <c r="F36" s="263"/>
      <c r="G36" s="264"/>
      <c r="H36" s="27" t="s">
        <v>27</v>
      </c>
      <c r="I36" s="28">
        <v>0</v>
      </c>
      <c r="J36" s="40">
        <v>0</v>
      </c>
      <c r="K36" s="40">
        <v>0</v>
      </c>
      <c r="L36" s="48">
        <v>0</v>
      </c>
      <c r="M36" s="183"/>
      <c r="N36" s="185"/>
      <c r="O36" s="146"/>
      <c r="P36" s="266"/>
      <c r="Q36" s="269"/>
    </row>
    <row r="37" spans="1:17" ht="36.75" customHeight="1" x14ac:dyDescent="0.25">
      <c r="A37" s="196"/>
      <c r="B37" s="196"/>
      <c r="C37" s="196"/>
      <c r="D37" s="211"/>
      <c r="E37" s="136"/>
      <c r="F37" s="263"/>
      <c r="G37" s="264"/>
      <c r="H37" s="27" t="s">
        <v>28</v>
      </c>
      <c r="I37" s="29">
        <v>0</v>
      </c>
      <c r="J37" s="40">
        <v>0</v>
      </c>
      <c r="K37" s="40">
        <v>0</v>
      </c>
      <c r="L37" s="48">
        <v>0</v>
      </c>
      <c r="M37" s="183"/>
      <c r="N37" s="185"/>
      <c r="O37" s="146"/>
      <c r="P37" s="266"/>
      <c r="Q37" s="269"/>
    </row>
    <row r="38" spans="1:17" ht="36.75" customHeight="1" x14ac:dyDescent="0.25">
      <c r="A38" s="196"/>
      <c r="B38" s="196"/>
      <c r="C38" s="196"/>
      <c r="D38" s="212"/>
      <c r="E38" s="137"/>
      <c r="F38" s="263"/>
      <c r="G38" s="264"/>
      <c r="H38" s="30" t="s">
        <v>29</v>
      </c>
      <c r="I38" s="29">
        <v>0</v>
      </c>
      <c r="J38" s="40">
        <v>0</v>
      </c>
      <c r="K38" s="40">
        <v>0</v>
      </c>
      <c r="L38" s="48">
        <v>0</v>
      </c>
      <c r="M38" s="184"/>
      <c r="N38" s="186"/>
      <c r="O38" s="147"/>
      <c r="P38" s="267"/>
      <c r="Q38" s="270"/>
    </row>
    <row r="39" spans="1:17" ht="36.75" customHeight="1" x14ac:dyDescent="0.25">
      <c r="A39" s="196"/>
      <c r="B39" s="196"/>
      <c r="C39" s="196"/>
      <c r="D39" s="120" t="s">
        <v>46</v>
      </c>
      <c r="E39" s="135" t="s">
        <v>18</v>
      </c>
      <c r="F39" s="123">
        <v>1</v>
      </c>
      <c r="G39" s="123">
        <v>0.91</v>
      </c>
      <c r="H39" s="27" t="s">
        <v>19</v>
      </c>
      <c r="I39" s="31">
        <v>1</v>
      </c>
      <c r="J39" s="32">
        <v>0</v>
      </c>
      <c r="K39" s="32">
        <v>0</v>
      </c>
      <c r="L39" s="32">
        <v>1</v>
      </c>
      <c r="M39" s="126" t="s">
        <v>23</v>
      </c>
      <c r="N39" s="142" t="s">
        <v>41</v>
      </c>
      <c r="O39" s="145" t="s">
        <v>41</v>
      </c>
      <c r="P39" s="139" t="s">
        <v>47</v>
      </c>
      <c r="Q39" s="192" t="s">
        <v>23</v>
      </c>
    </row>
    <row r="40" spans="1:17" ht="36.75" customHeight="1" x14ac:dyDescent="0.25">
      <c r="A40" s="196"/>
      <c r="B40" s="196"/>
      <c r="C40" s="196"/>
      <c r="D40" s="121"/>
      <c r="E40" s="136"/>
      <c r="F40" s="124"/>
      <c r="G40" s="124"/>
      <c r="H40" s="27" t="s">
        <v>24</v>
      </c>
      <c r="I40" s="33">
        <v>1</v>
      </c>
      <c r="J40" s="44">
        <v>0</v>
      </c>
      <c r="K40" s="44">
        <v>0</v>
      </c>
      <c r="L40" s="50">
        <v>1</v>
      </c>
      <c r="M40" s="126"/>
      <c r="N40" s="143"/>
      <c r="O40" s="146"/>
      <c r="P40" s="140"/>
      <c r="Q40" s="192"/>
    </row>
    <row r="41" spans="1:17" ht="36.75" customHeight="1" x14ac:dyDescent="0.25">
      <c r="A41" s="196"/>
      <c r="B41" s="196"/>
      <c r="C41" s="196"/>
      <c r="D41" s="121"/>
      <c r="E41" s="136"/>
      <c r="F41" s="128" t="s">
        <v>25</v>
      </c>
      <c r="G41" s="129"/>
      <c r="H41" s="27" t="s">
        <v>26</v>
      </c>
      <c r="I41" s="28">
        <v>190000000</v>
      </c>
      <c r="J41" s="40">
        <v>0</v>
      </c>
      <c r="K41" s="40">
        <v>0</v>
      </c>
      <c r="L41" s="55">
        <v>190000000</v>
      </c>
      <c r="M41" s="126"/>
      <c r="N41" s="143"/>
      <c r="O41" s="146"/>
      <c r="P41" s="140"/>
      <c r="Q41" s="192"/>
    </row>
    <row r="42" spans="1:17" ht="36.75" customHeight="1" x14ac:dyDescent="0.25">
      <c r="A42" s="196"/>
      <c r="B42" s="196"/>
      <c r="C42" s="196"/>
      <c r="D42" s="121"/>
      <c r="E42" s="136"/>
      <c r="F42" s="130"/>
      <c r="G42" s="131"/>
      <c r="H42" s="27" t="s">
        <v>27</v>
      </c>
      <c r="I42" s="28">
        <v>0</v>
      </c>
      <c r="J42" s="40">
        <v>0</v>
      </c>
      <c r="K42" s="40">
        <v>0</v>
      </c>
      <c r="L42" s="55">
        <v>0</v>
      </c>
      <c r="M42" s="126"/>
      <c r="N42" s="143"/>
      <c r="O42" s="146"/>
      <c r="P42" s="140"/>
      <c r="Q42" s="192"/>
    </row>
    <row r="43" spans="1:17" ht="36.75" customHeight="1" x14ac:dyDescent="0.25">
      <c r="A43" s="196"/>
      <c r="B43" s="196"/>
      <c r="C43" s="196"/>
      <c r="D43" s="121"/>
      <c r="E43" s="136"/>
      <c r="F43" s="130"/>
      <c r="G43" s="131"/>
      <c r="H43" s="27" t="s">
        <v>28</v>
      </c>
      <c r="I43" s="29">
        <v>0</v>
      </c>
      <c r="J43" s="40">
        <v>0</v>
      </c>
      <c r="K43" s="40">
        <v>0</v>
      </c>
      <c r="L43" s="55">
        <v>0</v>
      </c>
      <c r="M43" s="126"/>
      <c r="N43" s="143"/>
      <c r="O43" s="146"/>
      <c r="P43" s="140"/>
      <c r="Q43" s="192"/>
    </row>
    <row r="44" spans="1:17" ht="36.75" customHeight="1" x14ac:dyDescent="0.25">
      <c r="A44" s="196"/>
      <c r="B44" s="196"/>
      <c r="C44" s="196"/>
      <c r="D44" s="122"/>
      <c r="E44" s="137"/>
      <c r="F44" s="132"/>
      <c r="G44" s="133"/>
      <c r="H44" s="30" t="s">
        <v>29</v>
      </c>
      <c r="I44" s="29">
        <v>0</v>
      </c>
      <c r="J44" s="40">
        <v>0</v>
      </c>
      <c r="K44" s="40">
        <v>0</v>
      </c>
      <c r="L44" s="55">
        <v>0</v>
      </c>
      <c r="M44" s="127"/>
      <c r="N44" s="144"/>
      <c r="O44" s="147"/>
      <c r="P44" s="141"/>
      <c r="Q44" s="193"/>
    </row>
    <row r="45" spans="1:17" ht="36.75" customHeight="1" x14ac:dyDescent="0.25">
      <c r="A45" s="196"/>
      <c r="B45" s="196"/>
      <c r="C45" s="196"/>
      <c r="D45" s="120" t="s">
        <v>164</v>
      </c>
      <c r="E45" s="135" t="s">
        <v>18</v>
      </c>
      <c r="F45" s="123">
        <v>1</v>
      </c>
      <c r="G45" s="123">
        <v>0.91</v>
      </c>
      <c r="H45" s="27" t="s">
        <v>19</v>
      </c>
      <c r="I45" s="31">
        <v>1</v>
      </c>
      <c r="J45" s="32">
        <v>0</v>
      </c>
      <c r="K45" s="32">
        <v>0</v>
      </c>
      <c r="L45" s="32">
        <v>1</v>
      </c>
      <c r="M45" s="126" t="s">
        <v>23</v>
      </c>
      <c r="N45" s="142" t="s">
        <v>41</v>
      </c>
      <c r="O45" s="145" t="s">
        <v>41</v>
      </c>
      <c r="P45" s="145" t="s">
        <v>41</v>
      </c>
      <c r="Q45" s="192" t="s">
        <v>165</v>
      </c>
    </row>
    <row r="46" spans="1:17" ht="36.75" customHeight="1" x14ac:dyDescent="0.25">
      <c r="A46" s="196"/>
      <c r="B46" s="196"/>
      <c r="C46" s="196"/>
      <c r="D46" s="121"/>
      <c r="E46" s="136"/>
      <c r="F46" s="124"/>
      <c r="G46" s="124"/>
      <c r="H46" s="27" t="s">
        <v>24</v>
      </c>
      <c r="I46" s="33">
        <v>1</v>
      </c>
      <c r="J46" s="44">
        <v>0</v>
      </c>
      <c r="K46" s="44">
        <v>0</v>
      </c>
      <c r="L46" s="50">
        <v>1</v>
      </c>
      <c r="M46" s="126"/>
      <c r="N46" s="143"/>
      <c r="O46" s="146"/>
      <c r="P46" s="146"/>
      <c r="Q46" s="192"/>
    </row>
    <row r="47" spans="1:17" ht="36.75" customHeight="1" x14ac:dyDescent="0.25">
      <c r="A47" s="196"/>
      <c r="B47" s="196"/>
      <c r="C47" s="196"/>
      <c r="D47" s="121"/>
      <c r="E47" s="136"/>
      <c r="F47" s="128" t="s">
        <v>25</v>
      </c>
      <c r="G47" s="129"/>
      <c r="H47" s="27" t="s">
        <v>26</v>
      </c>
      <c r="I47" s="28">
        <v>200000000</v>
      </c>
      <c r="J47" s="40">
        <v>0</v>
      </c>
      <c r="K47" s="40">
        <v>0</v>
      </c>
      <c r="L47" s="55">
        <v>200000000</v>
      </c>
      <c r="M47" s="126"/>
      <c r="N47" s="143"/>
      <c r="O47" s="146"/>
      <c r="P47" s="146"/>
      <c r="Q47" s="192"/>
    </row>
    <row r="48" spans="1:17" ht="36.75" customHeight="1" x14ac:dyDescent="0.25">
      <c r="A48" s="196"/>
      <c r="B48" s="196"/>
      <c r="C48" s="196"/>
      <c r="D48" s="121"/>
      <c r="E48" s="136"/>
      <c r="F48" s="130"/>
      <c r="G48" s="131"/>
      <c r="H48" s="27" t="s">
        <v>27</v>
      </c>
      <c r="I48" s="28">
        <v>0</v>
      </c>
      <c r="J48" s="40">
        <v>0</v>
      </c>
      <c r="K48" s="40">
        <v>0</v>
      </c>
      <c r="L48" s="55">
        <v>0</v>
      </c>
      <c r="M48" s="126"/>
      <c r="N48" s="143"/>
      <c r="O48" s="146"/>
      <c r="P48" s="146"/>
      <c r="Q48" s="192"/>
    </row>
    <row r="49" spans="1:17" ht="36.75" customHeight="1" x14ac:dyDescent="0.25">
      <c r="A49" s="196"/>
      <c r="B49" s="196"/>
      <c r="C49" s="196"/>
      <c r="D49" s="121"/>
      <c r="E49" s="136"/>
      <c r="F49" s="130"/>
      <c r="G49" s="131"/>
      <c r="H49" s="27" t="s">
        <v>28</v>
      </c>
      <c r="I49" s="29">
        <v>0</v>
      </c>
      <c r="J49" s="40">
        <v>0</v>
      </c>
      <c r="K49" s="40">
        <v>0</v>
      </c>
      <c r="L49" s="55">
        <v>0</v>
      </c>
      <c r="M49" s="126"/>
      <c r="N49" s="143"/>
      <c r="O49" s="146"/>
      <c r="P49" s="146"/>
      <c r="Q49" s="192"/>
    </row>
    <row r="50" spans="1:17" ht="36.75" customHeight="1" x14ac:dyDescent="0.25">
      <c r="A50" s="196"/>
      <c r="B50" s="196"/>
      <c r="C50" s="196"/>
      <c r="D50" s="122"/>
      <c r="E50" s="137"/>
      <c r="F50" s="132"/>
      <c r="G50" s="133"/>
      <c r="H50" s="30" t="s">
        <v>29</v>
      </c>
      <c r="I50" s="29">
        <v>0</v>
      </c>
      <c r="J50" s="40">
        <v>0</v>
      </c>
      <c r="K50" s="40">
        <v>0</v>
      </c>
      <c r="L50" s="55">
        <v>0</v>
      </c>
      <c r="M50" s="127"/>
      <c r="N50" s="144"/>
      <c r="O50" s="147"/>
      <c r="P50" s="147"/>
      <c r="Q50" s="193"/>
    </row>
    <row r="51" spans="1:17" ht="36.75" customHeight="1" x14ac:dyDescent="0.25">
      <c r="A51" s="196"/>
      <c r="B51" s="196"/>
      <c r="C51" s="196"/>
      <c r="D51" s="120" t="s">
        <v>48</v>
      </c>
      <c r="E51" s="135" t="s">
        <v>37</v>
      </c>
      <c r="F51" s="123">
        <v>1</v>
      </c>
      <c r="G51" s="123">
        <v>0.91</v>
      </c>
      <c r="H51" s="27" t="s">
        <v>19</v>
      </c>
      <c r="I51" s="31">
        <v>1</v>
      </c>
      <c r="J51" s="32">
        <v>0</v>
      </c>
      <c r="K51" s="32">
        <v>1</v>
      </c>
      <c r="L51" s="160" t="s">
        <v>23</v>
      </c>
      <c r="M51" s="161"/>
      <c r="N51" s="142" t="s">
        <v>41</v>
      </c>
      <c r="O51" s="145" t="s">
        <v>49</v>
      </c>
      <c r="P51" s="175" t="s">
        <v>23</v>
      </c>
      <c r="Q51" s="176"/>
    </row>
    <row r="52" spans="1:17" ht="36.75" customHeight="1" x14ac:dyDescent="0.25">
      <c r="A52" s="196"/>
      <c r="B52" s="196"/>
      <c r="C52" s="196"/>
      <c r="D52" s="121"/>
      <c r="E52" s="136"/>
      <c r="F52" s="124"/>
      <c r="G52" s="124"/>
      <c r="H52" s="27" t="s">
        <v>24</v>
      </c>
      <c r="I52" s="33">
        <v>1</v>
      </c>
      <c r="J52" s="44">
        <v>0</v>
      </c>
      <c r="K52" s="44">
        <v>1</v>
      </c>
      <c r="L52" s="162"/>
      <c r="M52" s="163"/>
      <c r="N52" s="143"/>
      <c r="O52" s="146"/>
      <c r="P52" s="177"/>
      <c r="Q52" s="178"/>
    </row>
    <row r="53" spans="1:17" ht="36.75" customHeight="1" x14ac:dyDescent="0.25">
      <c r="A53" s="196"/>
      <c r="B53" s="196"/>
      <c r="C53" s="196"/>
      <c r="D53" s="121"/>
      <c r="E53" s="136"/>
      <c r="F53" s="128" t="s">
        <v>25</v>
      </c>
      <c r="G53" s="129"/>
      <c r="H53" s="27" t="s">
        <v>26</v>
      </c>
      <c r="I53" s="28">
        <v>100000000</v>
      </c>
      <c r="J53" s="40">
        <v>0</v>
      </c>
      <c r="K53" s="40">
        <v>100000000</v>
      </c>
      <c r="L53" s="162"/>
      <c r="M53" s="163"/>
      <c r="N53" s="143"/>
      <c r="O53" s="146"/>
      <c r="P53" s="177"/>
      <c r="Q53" s="178"/>
    </row>
    <row r="54" spans="1:17" ht="36.75" customHeight="1" x14ac:dyDescent="0.25">
      <c r="A54" s="196"/>
      <c r="B54" s="196"/>
      <c r="C54" s="196"/>
      <c r="D54" s="121"/>
      <c r="E54" s="136"/>
      <c r="F54" s="130"/>
      <c r="G54" s="131"/>
      <c r="H54" s="27" t="s">
        <v>27</v>
      </c>
      <c r="I54" s="28">
        <v>99990000</v>
      </c>
      <c r="J54" s="40">
        <v>0</v>
      </c>
      <c r="K54" s="40">
        <v>99990000</v>
      </c>
      <c r="L54" s="162"/>
      <c r="M54" s="163"/>
      <c r="N54" s="143"/>
      <c r="O54" s="146"/>
      <c r="P54" s="177"/>
      <c r="Q54" s="178"/>
    </row>
    <row r="55" spans="1:17" ht="36.75" customHeight="1" x14ac:dyDescent="0.25">
      <c r="A55" s="196"/>
      <c r="B55" s="196"/>
      <c r="C55" s="196"/>
      <c r="D55" s="121"/>
      <c r="E55" s="136"/>
      <c r="F55" s="130"/>
      <c r="G55" s="131"/>
      <c r="H55" s="27" t="s">
        <v>28</v>
      </c>
      <c r="I55" s="28">
        <v>99990000</v>
      </c>
      <c r="J55" s="40">
        <v>0</v>
      </c>
      <c r="K55" s="40">
        <v>99990000</v>
      </c>
      <c r="L55" s="162"/>
      <c r="M55" s="163"/>
      <c r="N55" s="143"/>
      <c r="O55" s="146"/>
      <c r="P55" s="177"/>
      <c r="Q55" s="178"/>
    </row>
    <row r="56" spans="1:17" ht="36.75" customHeight="1" x14ac:dyDescent="0.25">
      <c r="A56" s="197"/>
      <c r="B56" s="197"/>
      <c r="C56" s="197"/>
      <c r="D56" s="122"/>
      <c r="E56" s="137"/>
      <c r="F56" s="132"/>
      <c r="G56" s="133"/>
      <c r="H56" s="30" t="s">
        <v>29</v>
      </c>
      <c r="I56" s="28">
        <v>99990000</v>
      </c>
      <c r="J56" s="40">
        <v>0</v>
      </c>
      <c r="K56" s="40">
        <v>99990000</v>
      </c>
      <c r="L56" s="164"/>
      <c r="M56" s="165"/>
      <c r="N56" s="144"/>
      <c r="O56" s="147"/>
      <c r="P56" s="179"/>
      <c r="Q56" s="180"/>
    </row>
    <row r="57" spans="1:17" x14ac:dyDescent="0.25">
      <c r="A57" s="15"/>
      <c r="B57" s="16"/>
      <c r="C57" s="17"/>
      <c r="D57" s="18"/>
      <c r="E57" s="18"/>
      <c r="F57" s="18"/>
      <c r="G57" s="18"/>
      <c r="H57" s="16"/>
      <c r="I57" s="19"/>
      <c r="J57" s="20"/>
      <c r="K57" s="20"/>
      <c r="L57" s="20"/>
      <c r="M57" s="20"/>
      <c r="N57" s="20"/>
      <c r="O57" s="20"/>
      <c r="P57" s="20"/>
      <c r="Q57" s="18"/>
    </row>
    <row r="58" spans="1:17" ht="25.5" customHeight="1" x14ac:dyDescent="0.25">
      <c r="A58" s="222" t="s">
        <v>50</v>
      </c>
      <c r="B58" s="222"/>
      <c r="C58" s="222"/>
      <c r="D58" s="222"/>
      <c r="E58" s="222"/>
      <c r="F58" s="222"/>
      <c r="G58" s="222"/>
      <c r="H58" s="222"/>
      <c r="I58" s="222"/>
      <c r="J58" s="222"/>
      <c r="K58" s="222"/>
      <c r="L58" s="222"/>
      <c r="M58" s="222"/>
      <c r="N58" s="222"/>
      <c r="O58" s="222"/>
      <c r="P58" s="222"/>
      <c r="Q58" s="222"/>
    </row>
    <row r="59" spans="1:17" ht="36.75" customHeight="1" x14ac:dyDescent="0.25">
      <c r="A59" s="181">
        <v>3</v>
      </c>
      <c r="B59" s="195" t="s">
        <v>51</v>
      </c>
      <c r="C59" s="195" t="s">
        <v>16</v>
      </c>
      <c r="D59" s="120" t="s">
        <v>52</v>
      </c>
      <c r="E59" s="135" t="s">
        <v>37</v>
      </c>
      <c r="F59" s="134">
        <v>1</v>
      </c>
      <c r="G59" s="138">
        <v>1</v>
      </c>
      <c r="H59" s="27" t="s">
        <v>19</v>
      </c>
      <c r="I59" s="31">
        <v>1</v>
      </c>
      <c r="J59" s="32">
        <v>1</v>
      </c>
      <c r="K59" s="208" t="s">
        <v>23</v>
      </c>
      <c r="L59" s="256"/>
      <c r="M59" s="218"/>
      <c r="N59" s="142" t="s">
        <v>53</v>
      </c>
      <c r="O59" s="249" t="s">
        <v>23</v>
      </c>
      <c r="P59" s="249"/>
      <c r="Q59" s="249"/>
    </row>
    <row r="60" spans="1:17" ht="36.75" customHeight="1" x14ac:dyDescent="0.25">
      <c r="A60" s="181"/>
      <c r="B60" s="196"/>
      <c r="C60" s="196"/>
      <c r="D60" s="121"/>
      <c r="E60" s="136"/>
      <c r="F60" s="134"/>
      <c r="G60" s="138"/>
      <c r="H60" s="27" t="s">
        <v>24</v>
      </c>
      <c r="I60" s="33">
        <v>1</v>
      </c>
      <c r="J60" s="44">
        <v>1</v>
      </c>
      <c r="K60" s="209"/>
      <c r="L60" s="257"/>
      <c r="M60" s="205"/>
      <c r="N60" s="143"/>
      <c r="O60" s="249"/>
      <c r="P60" s="249"/>
      <c r="Q60" s="249"/>
    </row>
    <row r="61" spans="1:17" ht="36.75" customHeight="1" x14ac:dyDescent="0.25">
      <c r="A61" s="181"/>
      <c r="B61" s="196"/>
      <c r="C61" s="196"/>
      <c r="D61" s="121"/>
      <c r="E61" s="136"/>
      <c r="F61" s="128" t="s">
        <v>25</v>
      </c>
      <c r="G61" s="129"/>
      <c r="H61" s="27" t="s">
        <v>26</v>
      </c>
      <c r="I61" s="28">
        <v>343149000</v>
      </c>
      <c r="J61" s="40">
        <v>343149000</v>
      </c>
      <c r="K61" s="209"/>
      <c r="L61" s="257"/>
      <c r="M61" s="205"/>
      <c r="N61" s="143"/>
      <c r="O61" s="249"/>
      <c r="P61" s="249"/>
      <c r="Q61" s="249"/>
    </row>
    <row r="62" spans="1:17" ht="36.75" customHeight="1" x14ac:dyDescent="0.25">
      <c r="A62" s="181"/>
      <c r="B62" s="196"/>
      <c r="C62" s="196"/>
      <c r="D62" s="121"/>
      <c r="E62" s="136"/>
      <c r="F62" s="130"/>
      <c r="G62" s="131"/>
      <c r="H62" s="27" t="s">
        <v>27</v>
      </c>
      <c r="I62" s="28">
        <v>317392729</v>
      </c>
      <c r="J62" s="40">
        <v>317392729</v>
      </c>
      <c r="K62" s="209"/>
      <c r="L62" s="257"/>
      <c r="M62" s="205"/>
      <c r="N62" s="143"/>
      <c r="O62" s="249"/>
      <c r="P62" s="249"/>
      <c r="Q62" s="249"/>
    </row>
    <row r="63" spans="1:17" ht="36.75" customHeight="1" x14ac:dyDescent="0.25">
      <c r="A63" s="181"/>
      <c r="B63" s="196"/>
      <c r="C63" s="196"/>
      <c r="D63" s="121"/>
      <c r="E63" s="136"/>
      <c r="F63" s="130"/>
      <c r="G63" s="131"/>
      <c r="H63" s="27" t="s">
        <v>28</v>
      </c>
      <c r="I63" s="29">
        <v>317392729</v>
      </c>
      <c r="J63" s="40">
        <v>317392729</v>
      </c>
      <c r="K63" s="209"/>
      <c r="L63" s="257"/>
      <c r="M63" s="205"/>
      <c r="N63" s="143"/>
      <c r="O63" s="249"/>
      <c r="P63" s="249"/>
      <c r="Q63" s="249"/>
    </row>
    <row r="64" spans="1:17" ht="36.75" customHeight="1" x14ac:dyDescent="0.25">
      <c r="A64" s="181"/>
      <c r="B64" s="196"/>
      <c r="C64" s="196"/>
      <c r="D64" s="122"/>
      <c r="E64" s="137"/>
      <c r="F64" s="132"/>
      <c r="G64" s="133"/>
      <c r="H64" s="30" t="s">
        <v>29</v>
      </c>
      <c r="I64" s="29">
        <v>317392729</v>
      </c>
      <c r="J64" s="40">
        <v>317392729</v>
      </c>
      <c r="K64" s="258"/>
      <c r="L64" s="259"/>
      <c r="M64" s="216"/>
      <c r="N64" s="143"/>
      <c r="O64" s="142"/>
      <c r="P64" s="142"/>
      <c r="Q64" s="142"/>
    </row>
    <row r="65" spans="1:17" ht="36.75" customHeight="1" x14ac:dyDescent="0.25">
      <c r="A65" s="195">
        <v>2</v>
      </c>
      <c r="B65" s="196"/>
      <c r="C65" s="196"/>
      <c r="D65" s="210" t="s">
        <v>54</v>
      </c>
      <c r="E65" s="135" t="s">
        <v>44</v>
      </c>
      <c r="F65" s="148">
        <v>1</v>
      </c>
      <c r="G65" s="138">
        <v>1</v>
      </c>
      <c r="H65" s="27" t="s">
        <v>19</v>
      </c>
      <c r="I65" s="31">
        <v>1</v>
      </c>
      <c r="J65" s="32">
        <v>0</v>
      </c>
      <c r="K65" s="32">
        <v>1</v>
      </c>
      <c r="L65" s="32">
        <v>1</v>
      </c>
      <c r="M65" s="208" t="s">
        <v>23</v>
      </c>
      <c r="N65" s="250" t="s">
        <v>41</v>
      </c>
      <c r="O65" s="253" t="s">
        <v>55</v>
      </c>
      <c r="P65" s="207" t="s">
        <v>56</v>
      </c>
      <c r="Q65" s="190" t="s">
        <v>23</v>
      </c>
    </row>
    <row r="66" spans="1:17" ht="36.75" customHeight="1" x14ac:dyDescent="0.25">
      <c r="A66" s="196"/>
      <c r="B66" s="196"/>
      <c r="C66" s="196"/>
      <c r="D66" s="211"/>
      <c r="E66" s="136"/>
      <c r="F66" s="148"/>
      <c r="G66" s="138"/>
      <c r="H66" s="27" t="s">
        <v>24</v>
      </c>
      <c r="I66" s="33">
        <v>1</v>
      </c>
      <c r="J66" s="44">
        <v>0</v>
      </c>
      <c r="K66" s="32">
        <v>1</v>
      </c>
      <c r="L66" s="32">
        <v>1</v>
      </c>
      <c r="M66" s="209"/>
      <c r="N66" s="251"/>
      <c r="O66" s="254"/>
      <c r="P66" s="207"/>
      <c r="Q66" s="190"/>
    </row>
    <row r="67" spans="1:17" ht="36.75" customHeight="1" x14ac:dyDescent="0.25">
      <c r="A67" s="196"/>
      <c r="B67" s="196"/>
      <c r="C67" s="196"/>
      <c r="D67" s="211"/>
      <c r="E67" s="136"/>
      <c r="F67" s="167" t="s">
        <v>25</v>
      </c>
      <c r="G67" s="129"/>
      <c r="H67" s="27" t="s">
        <v>26</v>
      </c>
      <c r="I67" s="28">
        <v>650000000</v>
      </c>
      <c r="J67" s="40">
        <v>0</v>
      </c>
      <c r="K67" s="40">
        <v>650000000</v>
      </c>
      <c r="L67" s="40">
        <v>0</v>
      </c>
      <c r="M67" s="209"/>
      <c r="N67" s="251"/>
      <c r="O67" s="254"/>
      <c r="P67" s="207"/>
      <c r="Q67" s="190"/>
    </row>
    <row r="68" spans="1:17" ht="36.75" customHeight="1" x14ac:dyDescent="0.25">
      <c r="A68" s="196"/>
      <c r="B68" s="196"/>
      <c r="C68" s="196"/>
      <c r="D68" s="211"/>
      <c r="E68" s="136"/>
      <c r="F68" s="168"/>
      <c r="G68" s="131"/>
      <c r="H68" s="27" t="s">
        <v>27</v>
      </c>
      <c r="I68" s="28">
        <v>646625916</v>
      </c>
      <c r="J68" s="40">
        <v>0</v>
      </c>
      <c r="K68" s="40">
        <v>646625916</v>
      </c>
      <c r="L68" s="40">
        <v>0</v>
      </c>
      <c r="M68" s="209"/>
      <c r="N68" s="251"/>
      <c r="O68" s="254"/>
      <c r="P68" s="207"/>
      <c r="Q68" s="190"/>
    </row>
    <row r="69" spans="1:17" ht="36.75" customHeight="1" x14ac:dyDescent="0.25">
      <c r="A69" s="196"/>
      <c r="B69" s="196"/>
      <c r="C69" s="196"/>
      <c r="D69" s="211"/>
      <c r="E69" s="136"/>
      <c r="F69" s="168"/>
      <c r="G69" s="131"/>
      <c r="H69" s="27" t="s">
        <v>28</v>
      </c>
      <c r="I69" s="28">
        <v>646625916</v>
      </c>
      <c r="J69" s="40">
        <v>0</v>
      </c>
      <c r="K69" s="40">
        <v>646625916</v>
      </c>
      <c r="L69" s="55">
        <v>0</v>
      </c>
      <c r="M69" s="209"/>
      <c r="N69" s="251"/>
      <c r="O69" s="254"/>
      <c r="P69" s="207"/>
      <c r="Q69" s="190"/>
    </row>
    <row r="70" spans="1:17" ht="36.75" customHeight="1" x14ac:dyDescent="0.25">
      <c r="A70" s="197"/>
      <c r="B70" s="196"/>
      <c r="C70" s="196"/>
      <c r="D70" s="212"/>
      <c r="E70" s="137"/>
      <c r="F70" s="169"/>
      <c r="G70" s="133"/>
      <c r="H70" s="30" t="s">
        <v>29</v>
      </c>
      <c r="I70" s="28">
        <v>646625915</v>
      </c>
      <c r="J70" s="40">
        <v>0</v>
      </c>
      <c r="K70" s="40">
        <v>0</v>
      </c>
      <c r="L70" s="55">
        <v>646625915</v>
      </c>
      <c r="M70" s="209"/>
      <c r="N70" s="252"/>
      <c r="O70" s="255"/>
      <c r="P70" s="207"/>
      <c r="Q70" s="190"/>
    </row>
    <row r="71" spans="1:17" ht="36.75" customHeight="1" x14ac:dyDescent="0.25">
      <c r="A71" s="195">
        <v>2</v>
      </c>
      <c r="B71" s="196"/>
      <c r="C71" s="196"/>
      <c r="D71" s="120" t="s">
        <v>57</v>
      </c>
      <c r="E71" s="135" t="s">
        <v>44</v>
      </c>
      <c r="F71" s="123">
        <v>1</v>
      </c>
      <c r="G71" s="123">
        <v>0.91</v>
      </c>
      <c r="H71" s="27" t="s">
        <v>19</v>
      </c>
      <c r="I71" s="31">
        <v>1</v>
      </c>
      <c r="J71" s="32">
        <v>0</v>
      </c>
      <c r="K71" s="32">
        <v>0</v>
      </c>
      <c r="L71" s="46">
        <v>1</v>
      </c>
      <c r="M71" s="182" t="s">
        <v>23</v>
      </c>
      <c r="N71" s="185" t="s">
        <v>41</v>
      </c>
      <c r="O71" s="187" t="s">
        <v>41</v>
      </c>
      <c r="P71" s="189" t="s">
        <v>58</v>
      </c>
      <c r="Q71" s="190" t="s">
        <v>23</v>
      </c>
    </row>
    <row r="72" spans="1:17" ht="36.75" customHeight="1" x14ac:dyDescent="0.25">
      <c r="A72" s="196"/>
      <c r="B72" s="196"/>
      <c r="C72" s="196"/>
      <c r="D72" s="121"/>
      <c r="E72" s="136"/>
      <c r="F72" s="124"/>
      <c r="G72" s="124"/>
      <c r="H72" s="27" t="s">
        <v>24</v>
      </c>
      <c r="I72" s="33">
        <v>1</v>
      </c>
      <c r="J72" s="44">
        <v>0</v>
      </c>
      <c r="K72" s="44">
        <v>0</v>
      </c>
      <c r="L72" s="56">
        <v>1</v>
      </c>
      <c r="M72" s="183"/>
      <c r="N72" s="185"/>
      <c r="O72" s="187"/>
      <c r="P72" s="189"/>
      <c r="Q72" s="190"/>
    </row>
    <row r="73" spans="1:17" ht="36.75" customHeight="1" x14ac:dyDescent="0.25">
      <c r="A73" s="196"/>
      <c r="B73" s="196"/>
      <c r="C73" s="196"/>
      <c r="D73" s="121"/>
      <c r="E73" s="136"/>
      <c r="F73" s="128" t="s">
        <v>25</v>
      </c>
      <c r="G73" s="129"/>
      <c r="H73" s="27" t="s">
        <v>26</v>
      </c>
      <c r="I73" s="28">
        <v>350000000</v>
      </c>
      <c r="J73" s="40">
        <v>0</v>
      </c>
      <c r="K73" s="40">
        <v>0</v>
      </c>
      <c r="L73" s="48">
        <v>350000000</v>
      </c>
      <c r="M73" s="183"/>
      <c r="N73" s="185"/>
      <c r="O73" s="187"/>
      <c r="P73" s="189"/>
      <c r="Q73" s="190"/>
    </row>
    <row r="74" spans="1:17" ht="36.75" customHeight="1" x14ac:dyDescent="0.25">
      <c r="A74" s="196"/>
      <c r="B74" s="196"/>
      <c r="C74" s="196"/>
      <c r="D74" s="121"/>
      <c r="E74" s="136"/>
      <c r="F74" s="130"/>
      <c r="G74" s="131"/>
      <c r="H74" s="27" t="s">
        <v>27</v>
      </c>
      <c r="I74" s="28">
        <v>0</v>
      </c>
      <c r="J74" s="40">
        <v>0</v>
      </c>
      <c r="K74" s="40">
        <v>0</v>
      </c>
      <c r="L74" s="48">
        <v>0</v>
      </c>
      <c r="M74" s="183"/>
      <c r="N74" s="185"/>
      <c r="O74" s="187"/>
      <c r="P74" s="189"/>
      <c r="Q74" s="190"/>
    </row>
    <row r="75" spans="1:17" ht="36.75" customHeight="1" x14ac:dyDescent="0.25">
      <c r="A75" s="196"/>
      <c r="B75" s="196"/>
      <c r="C75" s="196"/>
      <c r="D75" s="121"/>
      <c r="E75" s="136"/>
      <c r="F75" s="130"/>
      <c r="G75" s="131"/>
      <c r="H75" s="27" t="s">
        <v>28</v>
      </c>
      <c r="I75" s="28">
        <v>0</v>
      </c>
      <c r="J75" s="40">
        <v>0</v>
      </c>
      <c r="K75" s="40">
        <v>0</v>
      </c>
      <c r="L75" s="48">
        <v>0</v>
      </c>
      <c r="M75" s="183"/>
      <c r="N75" s="185"/>
      <c r="O75" s="187"/>
      <c r="P75" s="189"/>
      <c r="Q75" s="190"/>
    </row>
    <row r="76" spans="1:17" ht="46.5" customHeight="1" x14ac:dyDescent="0.25">
      <c r="A76" s="197"/>
      <c r="B76" s="196"/>
      <c r="C76" s="196"/>
      <c r="D76" s="122"/>
      <c r="E76" s="137"/>
      <c r="F76" s="132"/>
      <c r="G76" s="133"/>
      <c r="H76" s="30" t="s">
        <v>29</v>
      </c>
      <c r="I76" s="28">
        <v>0</v>
      </c>
      <c r="J76" s="40">
        <v>0</v>
      </c>
      <c r="K76" s="40">
        <v>0</v>
      </c>
      <c r="L76" s="48">
        <v>0</v>
      </c>
      <c r="M76" s="184"/>
      <c r="N76" s="186"/>
      <c r="O76" s="188"/>
      <c r="P76" s="189"/>
      <c r="Q76" s="190"/>
    </row>
    <row r="77" spans="1:17" ht="36.75" customHeight="1" x14ac:dyDescent="0.25">
      <c r="A77" s="76"/>
      <c r="B77" s="196"/>
      <c r="C77" s="196"/>
      <c r="D77" s="120" t="s">
        <v>166</v>
      </c>
      <c r="E77" s="135" t="s">
        <v>44</v>
      </c>
      <c r="F77" s="123">
        <v>1</v>
      </c>
      <c r="G77" s="123">
        <v>0.91</v>
      </c>
      <c r="H77" s="27" t="s">
        <v>19</v>
      </c>
      <c r="I77" s="31">
        <v>1</v>
      </c>
      <c r="J77" s="32">
        <v>0</v>
      </c>
      <c r="K77" s="32">
        <v>0</v>
      </c>
      <c r="L77" s="46">
        <v>1</v>
      </c>
      <c r="M77" s="182" t="s">
        <v>23</v>
      </c>
      <c r="N77" s="185" t="s">
        <v>41</v>
      </c>
      <c r="O77" s="187" t="s">
        <v>41</v>
      </c>
      <c r="P77" s="189" t="s">
        <v>167</v>
      </c>
      <c r="Q77" s="190" t="s">
        <v>23</v>
      </c>
    </row>
    <row r="78" spans="1:17" ht="36.75" customHeight="1" x14ac:dyDescent="0.25">
      <c r="A78" s="76"/>
      <c r="B78" s="196"/>
      <c r="C78" s="196"/>
      <c r="D78" s="121"/>
      <c r="E78" s="136"/>
      <c r="F78" s="124"/>
      <c r="G78" s="124"/>
      <c r="H78" s="27" t="s">
        <v>24</v>
      </c>
      <c r="I78" s="33">
        <v>1</v>
      </c>
      <c r="J78" s="44">
        <v>0</v>
      </c>
      <c r="K78" s="44">
        <v>0</v>
      </c>
      <c r="L78" s="56">
        <v>1</v>
      </c>
      <c r="M78" s="183"/>
      <c r="N78" s="185"/>
      <c r="O78" s="187"/>
      <c r="P78" s="189"/>
      <c r="Q78" s="190"/>
    </row>
    <row r="79" spans="1:17" ht="36.75" customHeight="1" x14ac:dyDescent="0.25">
      <c r="A79" s="76"/>
      <c r="B79" s="196"/>
      <c r="C79" s="196"/>
      <c r="D79" s="121"/>
      <c r="E79" s="136"/>
      <c r="F79" s="128" t="s">
        <v>25</v>
      </c>
      <c r="G79" s="129"/>
      <c r="H79" s="27" t="s">
        <v>26</v>
      </c>
      <c r="I79" s="28">
        <v>120000000</v>
      </c>
      <c r="J79" s="40">
        <v>0</v>
      </c>
      <c r="K79" s="40">
        <v>0</v>
      </c>
      <c r="L79" s="48">
        <v>120000000</v>
      </c>
      <c r="M79" s="183"/>
      <c r="N79" s="185"/>
      <c r="O79" s="187"/>
      <c r="P79" s="189"/>
      <c r="Q79" s="190"/>
    </row>
    <row r="80" spans="1:17" ht="36.75" customHeight="1" x14ac:dyDescent="0.25">
      <c r="A80" s="76"/>
      <c r="B80" s="196"/>
      <c r="C80" s="196"/>
      <c r="D80" s="121"/>
      <c r="E80" s="136"/>
      <c r="F80" s="130"/>
      <c r="G80" s="131"/>
      <c r="H80" s="27" t="s">
        <v>27</v>
      </c>
      <c r="I80" s="28">
        <v>0</v>
      </c>
      <c r="J80" s="40">
        <v>0</v>
      </c>
      <c r="K80" s="40">
        <v>0</v>
      </c>
      <c r="L80" s="48">
        <v>0</v>
      </c>
      <c r="M80" s="183"/>
      <c r="N80" s="185"/>
      <c r="O80" s="187"/>
      <c r="P80" s="189"/>
      <c r="Q80" s="190"/>
    </row>
    <row r="81" spans="1:17" ht="36.75" customHeight="1" x14ac:dyDescent="0.25">
      <c r="A81" s="76"/>
      <c r="B81" s="196"/>
      <c r="C81" s="196"/>
      <c r="D81" s="121"/>
      <c r="E81" s="136"/>
      <c r="F81" s="130"/>
      <c r="G81" s="131"/>
      <c r="H81" s="27" t="s">
        <v>28</v>
      </c>
      <c r="I81" s="28">
        <v>0</v>
      </c>
      <c r="J81" s="40">
        <v>0</v>
      </c>
      <c r="K81" s="40">
        <v>0</v>
      </c>
      <c r="L81" s="48">
        <v>0</v>
      </c>
      <c r="M81" s="183"/>
      <c r="N81" s="185"/>
      <c r="O81" s="187"/>
      <c r="P81" s="189"/>
      <c r="Q81" s="190"/>
    </row>
    <row r="82" spans="1:17" ht="36.75" customHeight="1" x14ac:dyDescent="0.25">
      <c r="A82" s="76"/>
      <c r="B82" s="196"/>
      <c r="C82" s="196"/>
      <c r="D82" s="122"/>
      <c r="E82" s="137"/>
      <c r="F82" s="132"/>
      <c r="G82" s="133"/>
      <c r="H82" s="30" t="s">
        <v>29</v>
      </c>
      <c r="I82" s="28">
        <v>0</v>
      </c>
      <c r="J82" s="40">
        <v>0</v>
      </c>
      <c r="K82" s="40">
        <v>0</v>
      </c>
      <c r="L82" s="48">
        <v>0</v>
      </c>
      <c r="M82" s="184"/>
      <c r="N82" s="186"/>
      <c r="O82" s="188"/>
      <c r="P82" s="189"/>
      <c r="Q82" s="190"/>
    </row>
    <row r="83" spans="1:17" ht="36.75" customHeight="1" x14ac:dyDescent="0.25">
      <c r="A83" s="195">
        <v>2</v>
      </c>
      <c r="B83" s="196"/>
      <c r="C83" s="196"/>
      <c r="D83" s="120" t="s">
        <v>59</v>
      </c>
      <c r="E83" s="135" t="s">
        <v>44</v>
      </c>
      <c r="F83" s="123">
        <v>1</v>
      </c>
      <c r="G83" s="123">
        <v>0.91</v>
      </c>
      <c r="H83" s="27" t="s">
        <v>19</v>
      </c>
      <c r="I83" s="31">
        <v>1</v>
      </c>
      <c r="J83" s="32">
        <v>0</v>
      </c>
      <c r="K83" s="32">
        <v>0</v>
      </c>
      <c r="L83" s="32">
        <v>1</v>
      </c>
      <c r="M83" s="126" t="s">
        <v>23</v>
      </c>
      <c r="N83" s="142" t="s">
        <v>41</v>
      </c>
      <c r="O83" s="145" t="s">
        <v>41</v>
      </c>
      <c r="P83" s="150" t="s">
        <v>60</v>
      </c>
      <c r="Q83" s="192" t="s">
        <v>23</v>
      </c>
    </row>
    <row r="84" spans="1:17" ht="36.75" customHeight="1" x14ac:dyDescent="0.25">
      <c r="A84" s="196"/>
      <c r="B84" s="196"/>
      <c r="C84" s="196"/>
      <c r="D84" s="121"/>
      <c r="E84" s="136"/>
      <c r="F84" s="124"/>
      <c r="G84" s="124"/>
      <c r="H84" s="27" t="s">
        <v>24</v>
      </c>
      <c r="I84" s="33">
        <v>1</v>
      </c>
      <c r="J84" s="44">
        <v>0</v>
      </c>
      <c r="K84" s="44">
        <v>0</v>
      </c>
      <c r="L84" s="50">
        <v>1</v>
      </c>
      <c r="M84" s="126"/>
      <c r="N84" s="143"/>
      <c r="O84" s="146"/>
      <c r="P84" s="150"/>
      <c r="Q84" s="192"/>
    </row>
    <row r="85" spans="1:17" ht="36.75" customHeight="1" x14ac:dyDescent="0.25">
      <c r="A85" s="196"/>
      <c r="B85" s="196"/>
      <c r="C85" s="196"/>
      <c r="D85" s="121"/>
      <c r="E85" s="136"/>
      <c r="F85" s="128" t="s">
        <v>25</v>
      </c>
      <c r="G85" s="129"/>
      <c r="H85" s="27" t="s">
        <v>26</v>
      </c>
      <c r="I85" s="28">
        <v>380000000</v>
      </c>
      <c r="J85" s="40">
        <v>0</v>
      </c>
      <c r="K85" s="40">
        <v>0</v>
      </c>
      <c r="L85" s="55">
        <v>380000000</v>
      </c>
      <c r="M85" s="126"/>
      <c r="N85" s="143"/>
      <c r="O85" s="146"/>
      <c r="P85" s="150"/>
      <c r="Q85" s="192"/>
    </row>
    <row r="86" spans="1:17" ht="36.75" customHeight="1" x14ac:dyDescent="0.25">
      <c r="A86" s="196"/>
      <c r="B86" s="196"/>
      <c r="C86" s="196"/>
      <c r="D86" s="121"/>
      <c r="E86" s="136"/>
      <c r="F86" s="130"/>
      <c r="G86" s="131"/>
      <c r="H86" s="27" t="s">
        <v>27</v>
      </c>
      <c r="I86" s="28">
        <v>0</v>
      </c>
      <c r="J86" s="40">
        <v>0</v>
      </c>
      <c r="K86" s="40">
        <v>0</v>
      </c>
      <c r="L86" s="55">
        <v>0</v>
      </c>
      <c r="M86" s="126"/>
      <c r="N86" s="143"/>
      <c r="O86" s="146"/>
      <c r="P86" s="150"/>
      <c r="Q86" s="192"/>
    </row>
    <row r="87" spans="1:17" ht="36.75" customHeight="1" x14ac:dyDescent="0.25">
      <c r="A87" s="196"/>
      <c r="B87" s="196"/>
      <c r="C87" s="196"/>
      <c r="D87" s="121"/>
      <c r="E87" s="136"/>
      <c r="F87" s="130"/>
      <c r="G87" s="131"/>
      <c r="H87" s="27" t="s">
        <v>28</v>
      </c>
      <c r="I87" s="28">
        <v>0</v>
      </c>
      <c r="J87" s="40">
        <v>0</v>
      </c>
      <c r="K87" s="40">
        <v>0</v>
      </c>
      <c r="L87" s="55">
        <v>0</v>
      </c>
      <c r="M87" s="126"/>
      <c r="N87" s="143"/>
      <c r="O87" s="146"/>
      <c r="P87" s="150"/>
      <c r="Q87" s="192"/>
    </row>
    <row r="88" spans="1:17" ht="36.75" customHeight="1" x14ac:dyDescent="0.25">
      <c r="A88" s="197"/>
      <c r="B88" s="196"/>
      <c r="C88" s="196"/>
      <c r="D88" s="122"/>
      <c r="E88" s="137"/>
      <c r="F88" s="132"/>
      <c r="G88" s="133"/>
      <c r="H88" s="30" t="s">
        <v>29</v>
      </c>
      <c r="I88" s="28">
        <v>0</v>
      </c>
      <c r="J88" s="40">
        <v>0</v>
      </c>
      <c r="K88" s="40">
        <v>0</v>
      </c>
      <c r="L88" s="55">
        <v>0</v>
      </c>
      <c r="M88" s="127"/>
      <c r="N88" s="144"/>
      <c r="O88" s="147"/>
      <c r="P88" s="194"/>
      <c r="Q88" s="193"/>
    </row>
    <row r="89" spans="1:17" ht="36.75" customHeight="1" x14ac:dyDescent="0.25">
      <c r="A89" s="195">
        <v>2</v>
      </c>
      <c r="B89" s="196"/>
      <c r="C89" s="196"/>
      <c r="D89" s="120" t="s">
        <v>61</v>
      </c>
      <c r="E89" s="135" t="s">
        <v>44</v>
      </c>
      <c r="F89" s="123">
        <v>1</v>
      </c>
      <c r="G89" s="123">
        <v>0.91</v>
      </c>
      <c r="H89" s="27" t="s">
        <v>19</v>
      </c>
      <c r="I89" s="31">
        <v>1</v>
      </c>
      <c r="J89" s="32">
        <v>0</v>
      </c>
      <c r="K89" s="32">
        <v>0</v>
      </c>
      <c r="L89" s="32">
        <v>1</v>
      </c>
      <c r="M89" s="125" t="s">
        <v>23</v>
      </c>
      <c r="N89" s="142" t="s">
        <v>41</v>
      </c>
      <c r="O89" s="145" t="s">
        <v>41</v>
      </c>
      <c r="P89" s="149" t="s">
        <v>62</v>
      </c>
      <c r="Q89" s="191" t="s">
        <v>23</v>
      </c>
    </row>
    <row r="90" spans="1:17" ht="36.75" customHeight="1" x14ac:dyDescent="0.25">
      <c r="A90" s="196"/>
      <c r="B90" s="196"/>
      <c r="C90" s="196"/>
      <c r="D90" s="121"/>
      <c r="E90" s="136"/>
      <c r="F90" s="124"/>
      <c r="G90" s="124"/>
      <c r="H90" s="27" t="s">
        <v>24</v>
      </c>
      <c r="I90" s="33">
        <v>1</v>
      </c>
      <c r="J90" s="44">
        <v>0</v>
      </c>
      <c r="K90" s="44">
        <v>0</v>
      </c>
      <c r="L90" s="50">
        <v>1</v>
      </c>
      <c r="M90" s="126"/>
      <c r="N90" s="143"/>
      <c r="O90" s="146"/>
      <c r="P90" s="150"/>
      <c r="Q90" s="192"/>
    </row>
    <row r="91" spans="1:17" ht="36.75" customHeight="1" x14ac:dyDescent="0.25">
      <c r="A91" s="196"/>
      <c r="B91" s="196"/>
      <c r="C91" s="196"/>
      <c r="D91" s="121"/>
      <c r="E91" s="136"/>
      <c r="F91" s="128" t="s">
        <v>25</v>
      </c>
      <c r="G91" s="129"/>
      <c r="H91" s="27" t="s">
        <v>26</v>
      </c>
      <c r="I91" s="28">
        <v>203000000</v>
      </c>
      <c r="J91" s="40">
        <v>0</v>
      </c>
      <c r="K91" s="40">
        <v>0</v>
      </c>
      <c r="L91" s="55">
        <v>203000000</v>
      </c>
      <c r="M91" s="126"/>
      <c r="N91" s="143"/>
      <c r="O91" s="146"/>
      <c r="P91" s="150"/>
      <c r="Q91" s="192"/>
    </row>
    <row r="92" spans="1:17" ht="36.75" customHeight="1" x14ac:dyDescent="0.25">
      <c r="A92" s="196"/>
      <c r="B92" s="196"/>
      <c r="C92" s="196"/>
      <c r="D92" s="121"/>
      <c r="E92" s="136"/>
      <c r="F92" s="130"/>
      <c r="G92" s="131"/>
      <c r="H92" s="27" t="s">
        <v>27</v>
      </c>
      <c r="I92" s="28">
        <v>0</v>
      </c>
      <c r="J92" s="40">
        <v>0</v>
      </c>
      <c r="K92" s="40">
        <v>0</v>
      </c>
      <c r="L92" s="55">
        <v>0</v>
      </c>
      <c r="M92" s="126"/>
      <c r="N92" s="143"/>
      <c r="O92" s="146"/>
      <c r="P92" s="150"/>
      <c r="Q92" s="192"/>
    </row>
    <row r="93" spans="1:17" ht="36.75" customHeight="1" x14ac:dyDescent="0.25">
      <c r="A93" s="196"/>
      <c r="B93" s="196"/>
      <c r="C93" s="196"/>
      <c r="D93" s="121"/>
      <c r="E93" s="136"/>
      <c r="F93" s="130"/>
      <c r="G93" s="131"/>
      <c r="H93" s="27" t="s">
        <v>28</v>
      </c>
      <c r="I93" s="28">
        <v>0</v>
      </c>
      <c r="J93" s="40">
        <v>0</v>
      </c>
      <c r="K93" s="40">
        <v>0</v>
      </c>
      <c r="L93" s="55">
        <v>0</v>
      </c>
      <c r="M93" s="126"/>
      <c r="N93" s="143"/>
      <c r="O93" s="146"/>
      <c r="P93" s="150"/>
      <c r="Q93" s="192"/>
    </row>
    <row r="94" spans="1:17" ht="36.75" customHeight="1" x14ac:dyDescent="0.25">
      <c r="A94" s="197"/>
      <c r="B94" s="196"/>
      <c r="C94" s="196"/>
      <c r="D94" s="122"/>
      <c r="E94" s="137"/>
      <c r="F94" s="132"/>
      <c r="G94" s="133"/>
      <c r="H94" s="30" t="s">
        <v>29</v>
      </c>
      <c r="I94" s="28">
        <v>0</v>
      </c>
      <c r="J94" s="40">
        <v>0</v>
      </c>
      <c r="K94" s="40">
        <v>0</v>
      </c>
      <c r="L94" s="55">
        <v>0</v>
      </c>
      <c r="M94" s="127"/>
      <c r="N94" s="144"/>
      <c r="O94" s="147"/>
      <c r="P94" s="194"/>
      <c r="Q94" s="193"/>
    </row>
    <row r="95" spans="1:17" ht="36.75" customHeight="1" x14ac:dyDescent="0.25">
      <c r="A95" s="195">
        <v>2</v>
      </c>
      <c r="B95" s="196"/>
      <c r="C95" s="196"/>
      <c r="D95" s="120" t="s">
        <v>63</v>
      </c>
      <c r="E95" s="135" t="s">
        <v>31</v>
      </c>
      <c r="F95" s="134">
        <v>1</v>
      </c>
      <c r="G95" s="138">
        <v>1</v>
      </c>
      <c r="H95" s="27" t="s">
        <v>19</v>
      </c>
      <c r="I95" s="31">
        <v>1</v>
      </c>
      <c r="J95" s="32">
        <v>0</v>
      </c>
      <c r="K95" s="32">
        <v>0.5</v>
      </c>
      <c r="L95" s="51">
        <v>1</v>
      </c>
      <c r="M95" s="125" t="s">
        <v>23</v>
      </c>
      <c r="N95" s="142" t="s">
        <v>41</v>
      </c>
      <c r="O95" s="142" t="s">
        <v>64</v>
      </c>
      <c r="P95" s="149" t="s">
        <v>65</v>
      </c>
      <c r="Q95" s="191" t="s">
        <v>23</v>
      </c>
    </row>
    <row r="96" spans="1:17" ht="36.75" customHeight="1" x14ac:dyDescent="0.25">
      <c r="A96" s="196"/>
      <c r="B96" s="196"/>
      <c r="C96" s="196"/>
      <c r="D96" s="121"/>
      <c r="E96" s="136"/>
      <c r="F96" s="134"/>
      <c r="G96" s="138"/>
      <c r="H96" s="27" t="s">
        <v>24</v>
      </c>
      <c r="I96" s="33">
        <v>1</v>
      </c>
      <c r="J96" s="44">
        <v>0</v>
      </c>
      <c r="K96" s="47">
        <v>0.5</v>
      </c>
      <c r="L96" s="57">
        <v>1</v>
      </c>
      <c r="M96" s="205"/>
      <c r="N96" s="143"/>
      <c r="O96" s="143"/>
      <c r="P96" s="150"/>
      <c r="Q96" s="192"/>
    </row>
    <row r="97" spans="1:17" ht="36.75" customHeight="1" x14ac:dyDescent="0.25">
      <c r="A97" s="196"/>
      <c r="B97" s="196"/>
      <c r="C97" s="196"/>
      <c r="D97" s="121"/>
      <c r="E97" s="136"/>
      <c r="F97" s="128" t="s">
        <v>25</v>
      </c>
      <c r="G97" s="129"/>
      <c r="H97" s="27" t="s">
        <v>26</v>
      </c>
      <c r="I97" s="28">
        <v>693843000</v>
      </c>
      <c r="J97" s="40">
        <v>0</v>
      </c>
      <c r="K97" s="48">
        <v>346921500</v>
      </c>
      <c r="L97" s="58">
        <v>346921500</v>
      </c>
      <c r="M97" s="205"/>
      <c r="N97" s="143"/>
      <c r="O97" s="143"/>
      <c r="P97" s="150"/>
      <c r="Q97" s="192"/>
    </row>
    <row r="98" spans="1:17" ht="36.75" customHeight="1" x14ac:dyDescent="0.25">
      <c r="A98" s="196"/>
      <c r="B98" s="196"/>
      <c r="C98" s="196"/>
      <c r="D98" s="121"/>
      <c r="E98" s="136"/>
      <c r="F98" s="130"/>
      <c r="G98" s="131"/>
      <c r="H98" s="27" t="s">
        <v>27</v>
      </c>
      <c r="I98" s="28">
        <v>0</v>
      </c>
      <c r="J98" s="40">
        <v>0</v>
      </c>
      <c r="K98" s="48">
        <v>0</v>
      </c>
      <c r="L98" s="58">
        <v>0</v>
      </c>
      <c r="M98" s="205"/>
      <c r="N98" s="143"/>
      <c r="O98" s="143"/>
      <c r="P98" s="150"/>
      <c r="Q98" s="192"/>
    </row>
    <row r="99" spans="1:17" ht="36.75" customHeight="1" x14ac:dyDescent="0.25">
      <c r="A99" s="196"/>
      <c r="B99" s="196"/>
      <c r="C99" s="196"/>
      <c r="D99" s="121"/>
      <c r="E99" s="136"/>
      <c r="F99" s="130"/>
      <c r="G99" s="131"/>
      <c r="H99" s="27" t="s">
        <v>28</v>
      </c>
      <c r="I99" s="28">
        <v>0</v>
      </c>
      <c r="J99" s="40">
        <v>0</v>
      </c>
      <c r="K99" s="48">
        <v>0</v>
      </c>
      <c r="L99" s="58">
        <v>0</v>
      </c>
      <c r="M99" s="205"/>
      <c r="N99" s="143"/>
      <c r="O99" s="143"/>
      <c r="P99" s="150"/>
      <c r="Q99" s="192"/>
    </row>
    <row r="100" spans="1:17" ht="36.75" customHeight="1" x14ac:dyDescent="0.25">
      <c r="A100" s="197"/>
      <c r="B100" s="196"/>
      <c r="C100" s="196"/>
      <c r="D100" s="121"/>
      <c r="E100" s="136"/>
      <c r="F100" s="130"/>
      <c r="G100" s="131"/>
      <c r="H100" s="30" t="s">
        <v>29</v>
      </c>
      <c r="I100" s="28">
        <v>0</v>
      </c>
      <c r="J100" s="40">
        <v>0</v>
      </c>
      <c r="K100" s="48">
        <v>0</v>
      </c>
      <c r="L100" s="58">
        <v>0</v>
      </c>
      <c r="M100" s="205"/>
      <c r="N100" s="143"/>
      <c r="O100" s="143"/>
      <c r="P100" s="150"/>
      <c r="Q100" s="192"/>
    </row>
    <row r="101" spans="1:17" ht="36.75" customHeight="1" x14ac:dyDescent="0.25">
      <c r="A101" s="195">
        <v>2</v>
      </c>
      <c r="B101" s="196"/>
      <c r="C101" s="177"/>
      <c r="D101" s="198" t="s">
        <v>66</v>
      </c>
      <c r="E101" s="135" t="s">
        <v>44</v>
      </c>
      <c r="F101" s="199">
        <v>1</v>
      </c>
      <c r="G101" s="200">
        <v>1</v>
      </c>
      <c r="H101" s="66" t="s">
        <v>19</v>
      </c>
      <c r="I101" s="31">
        <v>1</v>
      </c>
      <c r="J101" s="32">
        <v>0</v>
      </c>
      <c r="K101" s="32">
        <v>0.5</v>
      </c>
      <c r="L101" s="53">
        <v>1</v>
      </c>
      <c r="M101" s="215" t="s">
        <v>23</v>
      </c>
      <c r="N101" s="213" t="s">
        <v>41</v>
      </c>
      <c r="O101" s="214" t="s">
        <v>67</v>
      </c>
      <c r="P101" s="151" t="s">
        <v>68</v>
      </c>
      <c r="Q101" s="190" t="s">
        <v>23</v>
      </c>
    </row>
    <row r="102" spans="1:17" ht="36.75" customHeight="1" x14ac:dyDescent="0.25">
      <c r="A102" s="196"/>
      <c r="B102" s="196"/>
      <c r="C102" s="177"/>
      <c r="D102" s="198"/>
      <c r="E102" s="136"/>
      <c r="F102" s="199"/>
      <c r="G102" s="200"/>
      <c r="H102" s="66" t="s">
        <v>24</v>
      </c>
      <c r="I102" s="33">
        <v>1</v>
      </c>
      <c r="J102" s="44">
        <v>0</v>
      </c>
      <c r="K102" s="47">
        <v>0.5</v>
      </c>
      <c r="L102" s="59">
        <v>1</v>
      </c>
      <c r="M102" s="215"/>
      <c r="N102" s="213"/>
      <c r="O102" s="214"/>
      <c r="P102" s="151"/>
      <c r="Q102" s="190"/>
    </row>
    <row r="103" spans="1:17" ht="36.75" customHeight="1" x14ac:dyDescent="0.25">
      <c r="A103" s="196"/>
      <c r="B103" s="196"/>
      <c r="C103" s="177"/>
      <c r="D103" s="198"/>
      <c r="E103" s="136"/>
      <c r="F103" s="168" t="s">
        <v>25</v>
      </c>
      <c r="G103" s="131"/>
      <c r="H103" s="27" t="s">
        <v>26</v>
      </c>
      <c r="I103" s="28">
        <v>3500000000</v>
      </c>
      <c r="J103" s="40">
        <v>0</v>
      </c>
      <c r="K103" s="48">
        <v>1750000000</v>
      </c>
      <c r="L103" s="60">
        <v>1750000000</v>
      </c>
      <c r="M103" s="215"/>
      <c r="N103" s="213"/>
      <c r="O103" s="214"/>
      <c r="P103" s="151"/>
      <c r="Q103" s="190"/>
    </row>
    <row r="104" spans="1:17" ht="36.75" customHeight="1" x14ac:dyDescent="0.25">
      <c r="A104" s="196"/>
      <c r="B104" s="196"/>
      <c r="C104" s="177"/>
      <c r="D104" s="198"/>
      <c r="E104" s="136"/>
      <c r="F104" s="168"/>
      <c r="G104" s="131"/>
      <c r="H104" s="27" t="s">
        <v>27</v>
      </c>
      <c r="I104" s="28">
        <v>0</v>
      </c>
      <c r="J104" s="40">
        <v>0</v>
      </c>
      <c r="K104" s="48">
        <v>0</v>
      </c>
      <c r="L104" s="60">
        <v>0</v>
      </c>
      <c r="M104" s="215"/>
      <c r="N104" s="213"/>
      <c r="O104" s="214"/>
      <c r="P104" s="151"/>
      <c r="Q104" s="190"/>
    </row>
    <row r="105" spans="1:17" ht="36.75" customHeight="1" x14ac:dyDescent="0.25">
      <c r="A105" s="196"/>
      <c r="B105" s="196"/>
      <c r="C105" s="177"/>
      <c r="D105" s="198"/>
      <c r="E105" s="136"/>
      <c r="F105" s="168"/>
      <c r="G105" s="131"/>
      <c r="H105" s="27" t="s">
        <v>28</v>
      </c>
      <c r="I105" s="28">
        <v>0</v>
      </c>
      <c r="J105" s="40">
        <v>0</v>
      </c>
      <c r="K105" s="48">
        <v>0</v>
      </c>
      <c r="L105" s="60">
        <v>0</v>
      </c>
      <c r="M105" s="215"/>
      <c r="N105" s="213"/>
      <c r="O105" s="214"/>
      <c r="P105" s="151"/>
      <c r="Q105" s="190"/>
    </row>
    <row r="106" spans="1:17" ht="36.75" customHeight="1" x14ac:dyDescent="0.25">
      <c r="A106" s="197"/>
      <c r="B106" s="196"/>
      <c r="C106" s="177"/>
      <c r="D106" s="198"/>
      <c r="E106" s="137"/>
      <c r="F106" s="169"/>
      <c r="G106" s="133"/>
      <c r="H106" s="30" t="s">
        <v>29</v>
      </c>
      <c r="I106" s="28">
        <v>0</v>
      </c>
      <c r="J106" s="40">
        <v>0</v>
      </c>
      <c r="K106" s="48">
        <v>0</v>
      </c>
      <c r="L106" s="60">
        <v>0</v>
      </c>
      <c r="M106" s="215"/>
      <c r="N106" s="213"/>
      <c r="O106" s="214"/>
      <c r="P106" s="151"/>
      <c r="Q106" s="190"/>
    </row>
    <row r="107" spans="1:17" ht="36.75" customHeight="1" x14ac:dyDescent="0.25">
      <c r="A107" s="195">
        <v>2</v>
      </c>
      <c r="B107" s="196"/>
      <c r="C107" s="196"/>
      <c r="D107" s="122" t="s">
        <v>69</v>
      </c>
      <c r="E107" s="135" t="s">
        <v>37</v>
      </c>
      <c r="F107" s="148">
        <v>1</v>
      </c>
      <c r="G107" s="138">
        <v>1</v>
      </c>
      <c r="H107" s="27" t="s">
        <v>19</v>
      </c>
      <c r="I107" s="31">
        <v>1</v>
      </c>
      <c r="J107" s="32">
        <v>0</v>
      </c>
      <c r="K107" s="32">
        <v>0.33</v>
      </c>
      <c r="L107" s="52">
        <v>0.33</v>
      </c>
      <c r="M107" s="52">
        <v>0.34</v>
      </c>
      <c r="N107" s="143" t="s">
        <v>41</v>
      </c>
      <c r="O107" s="143" t="s">
        <v>70</v>
      </c>
      <c r="P107" s="177" t="s">
        <v>23</v>
      </c>
      <c r="Q107" s="178"/>
    </row>
    <row r="108" spans="1:17" ht="36.75" customHeight="1" x14ac:dyDescent="0.25">
      <c r="A108" s="196"/>
      <c r="B108" s="196"/>
      <c r="C108" s="196"/>
      <c r="D108" s="206"/>
      <c r="E108" s="136"/>
      <c r="F108" s="148"/>
      <c r="G108" s="138"/>
      <c r="H108" s="27" t="s">
        <v>24</v>
      </c>
      <c r="I108" s="33">
        <v>1</v>
      </c>
      <c r="J108" s="44">
        <v>0</v>
      </c>
      <c r="K108" s="44">
        <v>1</v>
      </c>
      <c r="L108" s="152" t="s">
        <v>23</v>
      </c>
      <c r="M108" s="153"/>
      <c r="N108" s="143"/>
      <c r="O108" s="219"/>
      <c r="P108" s="177"/>
      <c r="Q108" s="178"/>
    </row>
    <row r="109" spans="1:17" ht="36.75" customHeight="1" x14ac:dyDescent="0.25">
      <c r="A109" s="196"/>
      <c r="B109" s="196"/>
      <c r="C109" s="196"/>
      <c r="D109" s="206"/>
      <c r="E109" s="136"/>
      <c r="F109" s="167" t="s">
        <v>25</v>
      </c>
      <c r="G109" s="129"/>
      <c r="H109" s="27" t="s">
        <v>26</v>
      </c>
      <c r="I109" s="28">
        <v>72000000</v>
      </c>
      <c r="J109" s="40">
        <v>0</v>
      </c>
      <c r="K109" s="40">
        <v>16000000</v>
      </c>
      <c r="L109" s="40">
        <v>24000000</v>
      </c>
      <c r="M109" s="40">
        <v>32000000</v>
      </c>
      <c r="N109" s="143"/>
      <c r="O109" s="219"/>
      <c r="P109" s="177"/>
      <c r="Q109" s="178"/>
    </row>
    <row r="110" spans="1:17" ht="36.75" customHeight="1" x14ac:dyDescent="0.25">
      <c r="A110" s="196"/>
      <c r="B110" s="196"/>
      <c r="C110" s="196"/>
      <c r="D110" s="206"/>
      <c r="E110" s="136"/>
      <c r="F110" s="168"/>
      <c r="G110" s="131"/>
      <c r="H110" s="27" t="s">
        <v>27</v>
      </c>
      <c r="I110" s="28">
        <v>0</v>
      </c>
      <c r="J110" s="40">
        <v>0</v>
      </c>
      <c r="K110" s="40">
        <v>0</v>
      </c>
      <c r="L110" s="154" t="s">
        <v>23</v>
      </c>
      <c r="M110" s="155"/>
      <c r="N110" s="143"/>
      <c r="O110" s="219"/>
      <c r="P110" s="177"/>
      <c r="Q110" s="178"/>
    </row>
    <row r="111" spans="1:17" ht="36.75" customHeight="1" x14ac:dyDescent="0.25">
      <c r="A111" s="196"/>
      <c r="B111" s="196"/>
      <c r="C111" s="196"/>
      <c r="D111" s="206"/>
      <c r="E111" s="136"/>
      <c r="F111" s="168"/>
      <c r="G111" s="131"/>
      <c r="H111" s="27" t="s">
        <v>28</v>
      </c>
      <c r="I111" s="28">
        <v>0</v>
      </c>
      <c r="J111" s="40">
        <v>0</v>
      </c>
      <c r="K111" s="40">
        <v>0</v>
      </c>
      <c r="L111" s="156"/>
      <c r="M111" s="157"/>
      <c r="N111" s="143"/>
      <c r="O111" s="219"/>
      <c r="P111" s="177"/>
      <c r="Q111" s="178"/>
    </row>
    <row r="112" spans="1:17" ht="36.75" customHeight="1" x14ac:dyDescent="0.25">
      <c r="A112" s="197"/>
      <c r="B112" s="196"/>
      <c r="C112" s="196"/>
      <c r="D112" s="206"/>
      <c r="E112" s="137"/>
      <c r="F112" s="169"/>
      <c r="G112" s="133"/>
      <c r="H112" s="30" t="s">
        <v>29</v>
      </c>
      <c r="I112" s="28">
        <v>0</v>
      </c>
      <c r="J112" s="40">
        <v>0</v>
      </c>
      <c r="K112" s="40">
        <v>0</v>
      </c>
      <c r="L112" s="158"/>
      <c r="M112" s="159"/>
      <c r="N112" s="144"/>
      <c r="O112" s="220"/>
      <c r="P112" s="179"/>
      <c r="Q112" s="180"/>
    </row>
    <row r="113" spans="1:17" ht="36.75" customHeight="1" x14ac:dyDescent="0.25">
      <c r="A113" s="195">
        <v>2</v>
      </c>
      <c r="B113" s="196"/>
      <c r="C113" s="196"/>
      <c r="D113" s="206" t="s">
        <v>71</v>
      </c>
      <c r="E113" s="135" t="s">
        <v>37</v>
      </c>
      <c r="F113" s="148">
        <v>1</v>
      </c>
      <c r="G113" s="138">
        <v>1</v>
      </c>
      <c r="H113" s="27" t="s">
        <v>19</v>
      </c>
      <c r="I113" s="31">
        <v>1</v>
      </c>
      <c r="J113" s="32">
        <v>0</v>
      </c>
      <c r="K113" s="32">
        <v>0.5</v>
      </c>
      <c r="L113" s="32">
        <v>1</v>
      </c>
      <c r="M113" s="32" t="s">
        <v>23</v>
      </c>
      <c r="N113" s="142" t="s">
        <v>41</v>
      </c>
      <c r="O113" s="142" t="s">
        <v>72</v>
      </c>
      <c r="P113" s="175" t="s">
        <v>23</v>
      </c>
      <c r="Q113" s="176"/>
    </row>
    <row r="114" spans="1:17" ht="36.75" customHeight="1" x14ac:dyDescent="0.25">
      <c r="A114" s="196"/>
      <c r="B114" s="196"/>
      <c r="C114" s="196"/>
      <c r="D114" s="206"/>
      <c r="E114" s="136"/>
      <c r="F114" s="148"/>
      <c r="G114" s="138"/>
      <c r="H114" s="27" t="s">
        <v>24</v>
      </c>
      <c r="I114" s="33">
        <v>1</v>
      </c>
      <c r="J114" s="44">
        <v>0</v>
      </c>
      <c r="K114" s="44">
        <v>1</v>
      </c>
      <c r="L114" s="160" t="s">
        <v>23</v>
      </c>
      <c r="M114" s="161"/>
      <c r="N114" s="143"/>
      <c r="O114" s="219"/>
      <c r="P114" s="177"/>
      <c r="Q114" s="178"/>
    </row>
    <row r="115" spans="1:17" ht="36.75" customHeight="1" x14ac:dyDescent="0.25">
      <c r="A115" s="196"/>
      <c r="B115" s="196"/>
      <c r="C115" s="196"/>
      <c r="D115" s="206"/>
      <c r="E115" s="136"/>
      <c r="F115" s="167" t="s">
        <v>25</v>
      </c>
      <c r="G115" s="129"/>
      <c r="H115" s="27" t="s">
        <v>26</v>
      </c>
      <c r="I115" s="28">
        <v>20000000</v>
      </c>
      <c r="J115" s="40">
        <v>0</v>
      </c>
      <c r="K115" s="40">
        <v>20000000</v>
      </c>
      <c r="L115" s="162"/>
      <c r="M115" s="163"/>
      <c r="N115" s="143"/>
      <c r="O115" s="219"/>
      <c r="P115" s="177"/>
      <c r="Q115" s="178"/>
    </row>
    <row r="116" spans="1:17" ht="36.75" customHeight="1" x14ac:dyDescent="0.25">
      <c r="A116" s="196"/>
      <c r="B116" s="196"/>
      <c r="C116" s="196"/>
      <c r="D116" s="206"/>
      <c r="E116" s="136"/>
      <c r="F116" s="168"/>
      <c r="G116" s="131"/>
      <c r="H116" s="27" t="s">
        <v>27</v>
      </c>
      <c r="I116" s="28">
        <v>0</v>
      </c>
      <c r="J116" s="40">
        <v>0</v>
      </c>
      <c r="K116" s="40">
        <v>0</v>
      </c>
      <c r="L116" s="162"/>
      <c r="M116" s="163"/>
      <c r="N116" s="143"/>
      <c r="O116" s="219"/>
      <c r="P116" s="177"/>
      <c r="Q116" s="178"/>
    </row>
    <row r="117" spans="1:17" ht="36.75" customHeight="1" x14ac:dyDescent="0.25">
      <c r="A117" s="196"/>
      <c r="B117" s="196"/>
      <c r="C117" s="196"/>
      <c r="D117" s="206"/>
      <c r="E117" s="136"/>
      <c r="F117" s="168"/>
      <c r="G117" s="131"/>
      <c r="H117" s="27" t="s">
        <v>28</v>
      </c>
      <c r="I117" s="28">
        <v>0</v>
      </c>
      <c r="J117" s="40">
        <v>0</v>
      </c>
      <c r="K117" s="40">
        <v>0</v>
      </c>
      <c r="L117" s="162"/>
      <c r="M117" s="163"/>
      <c r="N117" s="143"/>
      <c r="O117" s="219"/>
      <c r="P117" s="177"/>
      <c r="Q117" s="178"/>
    </row>
    <row r="118" spans="1:17" ht="36.75" customHeight="1" x14ac:dyDescent="0.25">
      <c r="A118" s="197"/>
      <c r="B118" s="196"/>
      <c r="C118" s="196"/>
      <c r="D118" s="206"/>
      <c r="E118" s="137"/>
      <c r="F118" s="169"/>
      <c r="G118" s="133"/>
      <c r="H118" s="30" t="s">
        <v>29</v>
      </c>
      <c r="I118" s="28">
        <v>0</v>
      </c>
      <c r="J118" s="40">
        <v>0</v>
      </c>
      <c r="K118" s="40">
        <v>0</v>
      </c>
      <c r="L118" s="164"/>
      <c r="M118" s="165"/>
      <c r="N118" s="144"/>
      <c r="O118" s="220"/>
      <c r="P118" s="179"/>
      <c r="Q118" s="180"/>
    </row>
    <row r="119" spans="1:17" ht="36.75" customHeight="1" x14ac:dyDescent="0.25">
      <c r="A119" s="181">
        <v>3</v>
      </c>
      <c r="B119" s="196"/>
      <c r="C119" s="196"/>
      <c r="D119" s="120" t="s">
        <v>73</v>
      </c>
      <c r="E119" s="135" t="s">
        <v>74</v>
      </c>
      <c r="F119" s="134">
        <v>1</v>
      </c>
      <c r="G119" s="138">
        <v>1</v>
      </c>
      <c r="H119" s="27" t="s">
        <v>19</v>
      </c>
      <c r="I119" s="31">
        <v>1</v>
      </c>
      <c r="J119" s="32">
        <v>0</v>
      </c>
      <c r="K119" s="32">
        <v>0.5</v>
      </c>
      <c r="L119" s="51">
        <v>1</v>
      </c>
      <c r="M119" s="125" t="s">
        <v>23</v>
      </c>
      <c r="N119" s="142" t="s">
        <v>75</v>
      </c>
      <c r="O119" s="142" t="s">
        <v>76</v>
      </c>
      <c r="P119" s="142" t="s">
        <v>77</v>
      </c>
      <c r="Q119" s="191" t="s">
        <v>23</v>
      </c>
    </row>
    <row r="120" spans="1:17" ht="36.75" customHeight="1" x14ac:dyDescent="0.25">
      <c r="A120" s="181"/>
      <c r="B120" s="196"/>
      <c r="C120" s="196"/>
      <c r="D120" s="121"/>
      <c r="E120" s="136"/>
      <c r="F120" s="134"/>
      <c r="G120" s="138"/>
      <c r="H120" s="27" t="s">
        <v>24</v>
      </c>
      <c r="I120" s="33">
        <v>1</v>
      </c>
      <c r="J120" s="44">
        <v>0.2</v>
      </c>
      <c r="K120" s="47">
        <v>0.95</v>
      </c>
      <c r="L120" s="57">
        <v>1</v>
      </c>
      <c r="M120" s="205"/>
      <c r="N120" s="143"/>
      <c r="O120" s="143"/>
      <c r="P120" s="143"/>
      <c r="Q120" s="192"/>
    </row>
    <row r="121" spans="1:17" ht="36.75" customHeight="1" x14ac:dyDescent="0.25">
      <c r="A121" s="181"/>
      <c r="B121" s="196"/>
      <c r="C121" s="196"/>
      <c r="D121" s="121"/>
      <c r="E121" s="136"/>
      <c r="F121" s="128" t="s">
        <v>25</v>
      </c>
      <c r="G121" s="129"/>
      <c r="H121" s="27" t="s">
        <v>26</v>
      </c>
      <c r="I121" s="28">
        <v>973000000</v>
      </c>
      <c r="J121" s="40">
        <v>0</v>
      </c>
      <c r="K121" s="48">
        <v>486500000</v>
      </c>
      <c r="L121" s="58">
        <v>486500000</v>
      </c>
      <c r="M121" s="205"/>
      <c r="N121" s="143"/>
      <c r="O121" s="143"/>
      <c r="P121" s="143"/>
      <c r="Q121" s="192"/>
    </row>
    <row r="122" spans="1:17" ht="36.75" customHeight="1" x14ac:dyDescent="0.25">
      <c r="A122" s="181"/>
      <c r="B122" s="196"/>
      <c r="C122" s="196"/>
      <c r="D122" s="121"/>
      <c r="E122" s="136"/>
      <c r="F122" s="130"/>
      <c r="G122" s="131"/>
      <c r="H122" s="27" t="s">
        <v>27</v>
      </c>
      <c r="I122" s="28">
        <v>688586085</v>
      </c>
      <c r="J122" s="40">
        <v>0</v>
      </c>
      <c r="K122" s="48">
        <v>688586085</v>
      </c>
      <c r="L122" s="58">
        <v>0</v>
      </c>
      <c r="M122" s="205"/>
      <c r="N122" s="143"/>
      <c r="O122" s="143"/>
      <c r="P122" s="143"/>
      <c r="Q122" s="192"/>
    </row>
    <row r="123" spans="1:17" ht="36.75" customHeight="1" x14ac:dyDescent="0.25">
      <c r="A123" s="181"/>
      <c r="B123" s="196"/>
      <c r="C123" s="196"/>
      <c r="D123" s="121"/>
      <c r="E123" s="136"/>
      <c r="F123" s="130"/>
      <c r="G123" s="131"/>
      <c r="H123" s="27" t="s">
        <v>28</v>
      </c>
      <c r="I123" s="29">
        <v>688586085</v>
      </c>
      <c r="J123" s="40">
        <v>688586085</v>
      </c>
      <c r="K123" s="48">
        <v>0</v>
      </c>
      <c r="L123" s="58">
        <v>0</v>
      </c>
      <c r="M123" s="205"/>
      <c r="N123" s="143"/>
      <c r="O123" s="143"/>
      <c r="P123" s="143"/>
      <c r="Q123" s="192"/>
    </row>
    <row r="124" spans="1:17" ht="36.75" customHeight="1" x14ac:dyDescent="0.25">
      <c r="A124" s="181"/>
      <c r="B124" s="196"/>
      <c r="C124" s="196"/>
      <c r="D124" s="122"/>
      <c r="E124" s="137"/>
      <c r="F124" s="132"/>
      <c r="G124" s="133"/>
      <c r="H124" s="30" t="s">
        <v>29</v>
      </c>
      <c r="I124" s="29">
        <v>688586085</v>
      </c>
      <c r="J124" s="40">
        <v>0</v>
      </c>
      <c r="K124" s="48">
        <v>688586085</v>
      </c>
      <c r="L124" s="58">
        <v>0</v>
      </c>
      <c r="M124" s="216"/>
      <c r="N124" s="144"/>
      <c r="O124" s="144"/>
      <c r="P124" s="144"/>
      <c r="Q124" s="193"/>
    </row>
    <row r="125" spans="1:17" ht="36.75" customHeight="1" x14ac:dyDescent="0.25">
      <c r="A125" s="77"/>
      <c r="B125" s="196"/>
      <c r="C125" s="196"/>
      <c r="D125" s="120" t="s">
        <v>161</v>
      </c>
      <c r="E125" s="135" t="s">
        <v>74</v>
      </c>
      <c r="F125" s="134">
        <v>1</v>
      </c>
      <c r="G125" s="138">
        <v>1</v>
      </c>
      <c r="H125" s="27" t="s">
        <v>19</v>
      </c>
      <c r="I125" s="31">
        <v>1</v>
      </c>
      <c r="J125" s="32">
        <v>0</v>
      </c>
      <c r="K125" s="32">
        <v>0</v>
      </c>
      <c r="L125" s="51">
        <v>0</v>
      </c>
      <c r="M125" s="51">
        <v>1</v>
      </c>
      <c r="N125" s="143" t="s">
        <v>41</v>
      </c>
      <c r="O125" s="143" t="s">
        <v>41</v>
      </c>
      <c r="P125" s="143" t="s">
        <v>41</v>
      </c>
      <c r="Q125" s="191" t="s">
        <v>173</v>
      </c>
    </row>
    <row r="126" spans="1:17" ht="36.75" customHeight="1" x14ac:dyDescent="0.25">
      <c r="A126" s="77"/>
      <c r="B126" s="196"/>
      <c r="C126" s="196"/>
      <c r="D126" s="121"/>
      <c r="E126" s="136"/>
      <c r="F126" s="134"/>
      <c r="G126" s="138"/>
      <c r="H126" s="27" t="s">
        <v>24</v>
      </c>
      <c r="I126" s="33">
        <v>1</v>
      </c>
      <c r="J126" s="44">
        <v>0</v>
      </c>
      <c r="K126" s="47">
        <v>0</v>
      </c>
      <c r="L126" s="57">
        <v>0</v>
      </c>
      <c r="M126" s="57">
        <v>1</v>
      </c>
      <c r="N126" s="143"/>
      <c r="O126" s="143"/>
      <c r="P126" s="143"/>
      <c r="Q126" s="192"/>
    </row>
    <row r="127" spans="1:17" ht="36.75" customHeight="1" x14ac:dyDescent="0.25">
      <c r="A127" s="77"/>
      <c r="B127" s="196"/>
      <c r="C127" s="196"/>
      <c r="D127" s="121"/>
      <c r="E127" s="136"/>
      <c r="F127" s="128" t="s">
        <v>25</v>
      </c>
      <c r="G127" s="129"/>
      <c r="H127" s="27" t="s">
        <v>26</v>
      </c>
      <c r="I127" s="28">
        <v>30000000</v>
      </c>
      <c r="J127" s="40">
        <v>0</v>
      </c>
      <c r="K127" s="48">
        <v>0</v>
      </c>
      <c r="L127" s="58">
        <v>0</v>
      </c>
      <c r="M127" s="58">
        <v>30000000</v>
      </c>
      <c r="N127" s="143"/>
      <c r="O127" s="143"/>
      <c r="P127" s="143"/>
      <c r="Q127" s="192"/>
    </row>
    <row r="128" spans="1:17" ht="36.75" customHeight="1" x14ac:dyDescent="0.25">
      <c r="A128" s="77"/>
      <c r="B128" s="196"/>
      <c r="C128" s="196"/>
      <c r="D128" s="121"/>
      <c r="E128" s="136"/>
      <c r="F128" s="130"/>
      <c r="G128" s="131"/>
      <c r="H128" s="27" t="s">
        <v>27</v>
      </c>
      <c r="I128" s="28">
        <v>30000000</v>
      </c>
      <c r="J128" s="40">
        <v>0</v>
      </c>
      <c r="K128" s="48">
        <v>0</v>
      </c>
      <c r="L128" s="58">
        <v>0</v>
      </c>
      <c r="M128" s="58">
        <v>30000000</v>
      </c>
      <c r="N128" s="143"/>
      <c r="O128" s="143"/>
      <c r="P128" s="143"/>
      <c r="Q128" s="192"/>
    </row>
    <row r="129" spans="1:17" ht="36.75" customHeight="1" x14ac:dyDescent="0.25">
      <c r="A129" s="77"/>
      <c r="B129" s="196"/>
      <c r="C129" s="196"/>
      <c r="D129" s="121"/>
      <c r="E129" s="136"/>
      <c r="F129" s="130"/>
      <c r="G129" s="131"/>
      <c r="H129" s="27" t="s">
        <v>28</v>
      </c>
      <c r="I129" s="29">
        <v>0</v>
      </c>
      <c r="J129" s="40">
        <v>0</v>
      </c>
      <c r="K129" s="48">
        <v>0</v>
      </c>
      <c r="L129" s="58">
        <v>0</v>
      </c>
      <c r="M129" s="58">
        <v>0</v>
      </c>
      <c r="N129" s="143"/>
      <c r="O129" s="143"/>
      <c r="P129" s="143"/>
      <c r="Q129" s="192"/>
    </row>
    <row r="130" spans="1:17" ht="36.75" customHeight="1" x14ac:dyDescent="0.25">
      <c r="A130" s="77"/>
      <c r="B130" s="196"/>
      <c r="C130" s="196"/>
      <c r="D130" s="122"/>
      <c r="E130" s="137"/>
      <c r="F130" s="132"/>
      <c r="G130" s="133"/>
      <c r="H130" s="30" t="s">
        <v>29</v>
      </c>
      <c r="I130" s="29">
        <v>0</v>
      </c>
      <c r="J130" s="40">
        <v>0</v>
      </c>
      <c r="K130" s="48">
        <v>0</v>
      </c>
      <c r="L130" s="58">
        <v>0</v>
      </c>
      <c r="M130" s="58">
        <v>0</v>
      </c>
      <c r="N130" s="144"/>
      <c r="O130" s="144"/>
      <c r="P130" s="144"/>
      <c r="Q130" s="193"/>
    </row>
    <row r="131" spans="1:17" ht="36.75" customHeight="1" x14ac:dyDescent="0.25">
      <c r="A131" s="77"/>
      <c r="B131" s="196"/>
      <c r="C131" s="196"/>
      <c r="D131" s="120" t="s">
        <v>160</v>
      </c>
      <c r="E131" s="135" t="s">
        <v>74</v>
      </c>
      <c r="F131" s="134">
        <v>1</v>
      </c>
      <c r="G131" s="138">
        <v>1</v>
      </c>
      <c r="H131" s="27" t="s">
        <v>19</v>
      </c>
      <c r="I131" s="31">
        <v>1</v>
      </c>
      <c r="J131" s="32">
        <v>0</v>
      </c>
      <c r="K131" s="32">
        <v>0</v>
      </c>
      <c r="L131" s="51">
        <v>0</v>
      </c>
      <c r="M131" s="51">
        <v>1</v>
      </c>
      <c r="N131" s="143" t="s">
        <v>41</v>
      </c>
      <c r="O131" s="143" t="s">
        <v>41</v>
      </c>
      <c r="P131" s="143" t="s">
        <v>41</v>
      </c>
      <c r="Q131" s="191" t="s">
        <v>168</v>
      </c>
    </row>
    <row r="132" spans="1:17" ht="36.75" customHeight="1" x14ac:dyDescent="0.25">
      <c r="A132" s="77"/>
      <c r="B132" s="196"/>
      <c r="C132" s="196"/>
      <c r="D132" s="121"/>
      <c r="E132" s="136"/>
      <c r="F132" s="134"/>
      <c r="G132" s="138"/>
      <c r="H132" s="27" t="s">
        <v>24</v>
      </c>
      <c r="I132" s="33">
        <v>1</v>
      </c>
      <c r="J132" s="44">
        <v>0</v>
      </c>
      <c r="K132" s="47">
        <v>0</v>
      </c>
      <c r="L132" s="57">
        <v>0</v>
      </c>
      <c r="M132" s="57">
        <v>1</v>
      </c>
      <c r="N132" s="143"/>
      <c r="O132" s="143"/>
      <c r="P132" s="143"/>
      <c r="Q132" s="192"/>
    </row>
    <row r="133" spans="1:17" ht="36.75" customHeight="1" x14ac:dyDescent="0.25">
      <c r="A133" s="77"/>
      <c r="B133" s="196"/>
      <c r="C133" s="196"/>
      <c r="D133" s="121"/>
      <c r="E133" s="136"/>
      <c r="F133" s="128" t="s">
        <v>25</v>
      </c>
      <c r="G133" s="129"/>
      <c r="H133" s="27" t="s">
        <v>26</v>
      </c>
      <c r="I133" s="28">
        <v>325000000</v>
      </c>
      <c r="J133" s="40">
        <v>0</v>
      </c>
      <c r="K133" s="48">
        <v>0</v>
      </c>
      <c r="L133" s="58">
        <v>0</v>
      </c>
      <c r="M133" s="58">
        <v>325000000</v>
      </c>
      <c r="N133" s="143"/>
      <c r="O133" s="143"/>
      <c r="P133" s="143"/>
      <c r="Q133" s="192"/>
    </row>
    <row r="134" spans="1:17" ht="36.75" customHeight="1" x14ac:dyDescent="0.25">
      <c r="A134" s="77"/>
      <c r="B134" s="196"/>
      <c r="C134" s="196"/>
      <c r="D134" s="121"/>
      <c r="E134" s="136"/>
      <c r="F134" s="130"/>
      <c r="G134" s="131"/>
      <c r="H134" s="27" t="s">
        <v>27</v>
      </c>
      <c r="I134" s="28">
        <f>+M134</f>
        <v>353400000</v>
      </c>
      <c r="J134" s="40">
        <v>0</v>
      </c>
      <c r="K134" s="48">
        <v>0</v>
      </c>
      <c r="L134" s="58">
        <v>0</v>
      </c>
      <c r="M134" s="58">
        <v>353400000</v>
      </c>
      <c r="N134" s="143"/>
      <c r="O134" s="143"/>
      <c r="P134" s="143"/>
      <c r="Q134" s="192"/>
    </row>
    <row r="135" spans="1:17" ht="36.75" customHeight="1" x14ac:dyDescent="0.25">
      <c r="A135" s="77"/>
      <c r="B135" s="196"/>
      <c r="C135" s="196"/>
      <c r="D135" s="121"/>
      <c r="E135" s="136"/>
      <c r="F135" s="130"/>
      <c r="G135" s="131"/>
      <c r="H135" s="27" t="s">
        <v>28</v>
      </c>
      <c r="I135" s="28">
        <f>+M135</f>
        <v>344600000</v>
      </c>
      <c r="J135" s="40">
        <v>0</v>
      </c>
      <c r="K135" s="48">
        <v>0</v>
      </c>
      <c r="L135" s="58">
        <v>0</v>
      </c>
      <c r="M135" s="58">
        <v>344600000</v>
      </c>
      <c r="N135" s="143"/>
      <c r="O135" s="143"/>
      <c r="P135" s="143"/>
      <c r="Q135" s="192"/>
    </row>
    <row r="136" spans="1:17" ht="36.75" customHeight="1" x14ac:dyDescent="0.25">
      <c r="A136" s="77"/>
      <c r="B136" s="196"/>
      <c r="C136" s="196"/>
      <c r="D136" s="122"/>
      <c r="E136" s="137"/>
      <c r="F136" s="132"/>
      <c r="G136" s="133"/>
      <c r="H136" s="30" t="s">
        <v>29</v>
      </c>
      <c r="I136" s="28">
        <v>344600000</v>
      </c>
      <c r="J136" s="40">
        <v>0</v>
      </c>
      <c r="K136" s="48">
        <v>0</v>
      </c>
      <c r="L136" s="58">
        <v>0</v>
      </c>
      <c r="M136" s="58">
        <v>344600000</v>
      </c>
      <c r="N136" s="144"/>
      <c r="O136" s="144"/>
      <c r="P136" s="144"/>
      <c r="Q136" s="193"/>
    </row>
    <row r="137" spans="1:17" ht="36.75" customHeight="1" x14ac:dyDescent="0.25">
      <c r="A137" s="181">
        <v>3</v>
      </c>
      <c r="B137" s="196"/>
      <c r="C137" s="196"/>
      <c r="D137" s="120" t="s">
        <v>78</v>
      </c>
      <c r="E137" s="135" t="s">
        <v>37</v>
      </c>
      <c r="F137" s="134">
        <v>1</v>
      </c>
      <c r="G137" s="138">
        <v>1</v>
      </c>
      <c r="H137" s="27" t="s">
        <v>19</v>
      </c>
      <c r="I137" s="31">
        <v>1</v>
      </c>
      <c r="J137" s="32">
        <v>0</v>
      </c>
      <c r="K137" s="32">
        <v>1</v>
      </c>
      <c r="L137" s="209" t="s">
        <v>23</v>
      </c>
      <c r="M137" s="218"/>
      <c r="N137" s="142" t="s">
        <v>79</v>
      </c>
      <c r="O137" s="142" t="s">
        <v>80</v>
      </c>
      <c r="P137" s="201" t="s">
        <v>23</v>
      </c>
      <c r="Q137" s="202"/>
    </row>
    <row r="138" spans="1:17" ht="36.75" customHeight="1" x14ac:dyDescent="0.25">
      <c r="A138" s="181"/>
      <c r="B138" s="196"/>
      <c r="C138" s="196"/>
      <c r="D138" s="121"/>
      <c r="E138" s="136"/>
      <c r="F138" s="134"/>
      <c r="G138" s="138"/>
      <c r="H138" s="27" t="s">
        <v>24</v>
      </c>
      <c r="I138" s="33">
        <v>1</v>
      </c>
      <c r="J138" s="44">
        <v>0.8</v>
      </c>
      <c r="K138" s="44">
        <v>1</v>
      </c>
      <c r="L138" s="209"/>
      <c r="M138" s="205"/>
      <c r="N138" s="143"/>
      <c r="O138" s="143"/>
      <c r="P138" s="203"/>
      <c r="Q138" s="204"/>
    </row>
    <row r="139" spans="1:17" ht="36.75" customHeight="1" x14ac:dyDescent="0.25">
      <c r="A139" s="181"/>
      <c r="B139" s="196"/>
      <c r="C139" s="196"/>
      <c r="D139" s="121"/>
      <c r="E139" s="136"/>
      <c r="F139" s="128" t="s">
        <v>25</v>
      </c>
      <c r="G139" s="129"/>
      <c r="H139" s="27" t="s">
        <v>26</v>
      </c>
      <c r="I139" s="28">
        <v>27000000</v>
      </c>
      <c r="J139" s="40">
        <v>0</v>
      </c>
      <c r="K139" s="40">
        <v>27000000</v>
      </c>
      <c r="L139" s="209"/>
      <c r="M139" s="205"/>
      <c r="N139" s="143"/>
      <c r="O139" s="143"/>
      <c r="P139" s="203"/>
      <c r="Q139" s="204"/>
    </row>
    <row r="140" spans="1:17" ht="36.75" customHeight="1" x14ac:dyDescent="0.25">
      <c r="A140" s="181"/>
      <c r="B140" s="196"/>
      <c r="C140" s="196"/>
      <c r="D140" s="121"/>
      <c r="E140" s="136"/>
      <c r="F140" s="130"/>
      <c r="G140" s="131"/>
      <c r="H140" s="27" t="s">
        <v>27</v>
      </c>
      <c r="I140" s="28">
        <v>22586975</v>
      </c>
      <c r="J140" s="40">
        <v>0</v>
      </c>
      <c r="K140" s="40">
        <v>22586975</v>
      </c>
      <c r="L140" s="209"/>
      <c r="M140" s="205"/>
      <c r="N140" s="143"/>
      <c r="O140" s="143"/>
      <c r="P140" s="203"/>
      <c r="Q140" s="204"/>
    </row>
    <row r="141" spans="1:17" ht="36.75" customHeight="1" x14ac:dyDescent="0.25">
      <c r="A141" s="181"/>
      <c r="B141" s="196"/>
      <c r="C141" s="196"/>
      <c r="D141" s="121"/>
      <c r="E141" s="136"/>
      <c r="F141" s="130"/>
      <c r="G141" s="131"/>
      <c r="H141" s="27" t="s">
        <v>28</v>
      </c>
      <c r="I141" s="29">
        <v>22586795</v>
      </c>
      <c r="J141" s="40">
        <v>22586795</v>
      </c>
      <c r="K141" s="40">
        <v>0</v>
      </c>
      <c r="L141" s="209"/>
      <c r="M141" s="205"/>
      <c r="N141" s="143"/>
      <c r="O141" s="143"/>
      <c r="P141" s="203"/>
      <c r="Q141" s="204"/>
    </row>
    <row r="142" spans="1:17" ht="36.75" customHeight="1" x14ac:dyDescent="0.25">
      <c r="A142" s="181"/>
      <c r="B142" s="196"/>
      <c r="C142" s="196"/>
      <c r="D142" s="122"/>
      <c r="E142" s="137"/>
      <c r="F142" s="132"/>
      <c r="G142" s="133"/>
      <c r="H142" s="30" t="s">
        <v>29</v>
      </c>
      <c r="I142" s="29">
        <v>22586795</v>
      </c>
      <c r="J142" s="40">
        <v>0</v>
      </c>
      <c r="K142" s="49">
        <v>22586795</v>
      </c>
      <c r="L142" s="209"/>
      <c r="M142" s="205"/>
      <c r="N142" s="143"/>
      <c r="O142" s="143"/>
      <c r="P142" s="203"/>
      <c r="Q142" s="204"/>
    </row>
    <row r="143" spans="1:17" ht="36.75" customHeight="1" x14ac:dyDescent="0.25">
      <c r="A143" s="181">
        <v>3</v>
      </c>
      <c r="B143" s="196"/>
      <c r="C143" s="196"/>
      <c r="D143" s="120" t="s">
        <v>81</v>
      </c>
      <c r="E143" s="135" t="s">
        <v>82</v>
      </c>
      <c r="F143" s="134">
        <v>1</v>
      </c>
      <c r="G143" s="138">
        <v>1</v>
      </c>
      <c r="H143" s="27" t="s">
        <v>19</v>
      </c>
      <c r="I143" s="31">
        <v>1</v>
      </c>
      <c r="J143" s="46">
        <v>1</v>
      </c>
      <c r="K143" s="217" t="s">
        <v>23</v>
      </c>
      <c r="L143" s="217"/>
      <c r="M143" s="217"/>
      <c r="N143" s="213" t="s">
        <v>83</v>
      </c>
      <c r="O143" s="108" t="s">
        <v>23</v>
      </c>
      <c r="P143" s="109"/>
      <c r="Q143" s="110"/>
    </row>
    <row r="144" spans="1:17" ht="36.75" customHeight="1" x14ac:dyDescent="0.25">
      <c r="A144" s="181"/>
      <c r="B144" s="196"/>
      <c r="C144" s="196"/>
      <c r="D144" s="121"/>
      <c r="E144" s="136"/>
      <c r="F144" s="134"/>
      <c r="G144" s="138"/>
      <c r="H144" s="27" t="s">
        <v>24</v>
      </c>
      <c r="I144" s="33">
        <v>1</v>
      </c>
      <c r="J144" s="47">
        <v>1</v>
      </c>
      <c r="K144" s="217"/>
      <c r="L144" s="217"/>
      <c r="M144" s="217"/>
      <c r="N144" s="213"/>
      <c r="O144" s="111"/>
      <c r="P144" s="112"/>
      <c r="Q144" s="113"/>
    </row>
    <row r="145" spans="1:17" ht="36.75" customHeight="1" x14ac:dyDescent="0.25">
      <c r="A145" s="181"/>
      <c r="B145" s="196"/>
      <c r="C145" s="196"/>
      <c r="D145" s="121"/>
      <c r="E145" s="136"/>
      <c r="F145" s="128" t="s">
        <v>25</v>
      </c>
      <c r="G145" s="129"/>
      <c r="H145" s="27" t="s">
        <v>26</v>
      </c>
      <c r="I145" s="28">
        <v>160000000</v>
      </c>
      <c r="J145" s="48">
        <v>160000000</v>
      </c>
      <c r="K145" s="217"/>
      <c r="L145" s="217"/>
      <c r="M145" s="217"/>
      <c r="N145" s="213"/>
      <c r="O145" s="111"/>
      <c r="P145" s="112"/>
      <c r="Q145" s="113"/>
    </row>
    <row r="146" spans="1:17" ht="36.75" customHeight="1" x14ac:dyDescent="0.25">
      <c r="A146" s="181"/>
      <c r="B146" s="196"/>
      <c r="C146" s="196"/>
      <c r="D146" s="121"/>
      <c r="E146" s="136"/>
      <c r="F146" s="130"/>
      <c r="G146" s="131"/>
      <c r="H146" s="27" t="s">
        <v>27</v>
      </c>
      <c r="I146" s="28">
        <v>160000000</v>
      </c>
      <c r="J146" s="48">
        <v>160000000</v>
      </c>
      <c r="K146" s="217"/>
      <c r="L146" s="217"/>
      <c r="M146" s="217"/>
      <c r="N146" s="213"/>
      <c r="O146" s="111"/>
      <c r="P146" s="112"/>
      <c r="Q146" s="113"/>
    </row>
    <row r="147" spans="1:17" ht="36.75" customHeight="1" x14ac:dyDescent="0.25">
      <c r="A147" s="181"/>
      <c r="B147" s="196"/>
      <c r="C147" s="196"/>
      <c r="D147" s="121"/>
      <c r="E147" s="136"/>
      <c r="F147" s="130"/>
      <c r="G147" s="131"/>
      <c r="H147" s="27" t="s">
        <v>28</v>
      </c>
      <c r="I147" s="29">
        <v>160000000</v>
      </c>
      <c r="J147" s="48">
        <v>160000000</v>
      </c>
      <c r="K147" s="217"/>
      <c r="L147" s="217"/>
      <c r="M147" s="217"/>
      <c r="N147" s="213"/>
      <c r="O147" s="111"/>
      <c r="P147" s="112"/>
      <c r="Q147" s="113"/>
    </row>
    <row r="148" spans="1:17" ht="36.75" customHeight="1" x14ac:dyDescent="0.25">
      <c r="A148" s="181"/>
      <c r="B148" s="197"/>
      <c r="C148" s="197"/>
      <c r="D148" s="122"/>
      <c r="E148" s="137"/>
      <c r="F148" s="132"/>
      <c r="G148" s="133"/>
      <c r="H148" s="30" t="s">
        <v>29</v>
      </c>
      <c r="I148" s="29">
        <v>160000000</v>
      </c>
      <c r="J148" s="48">
        <v>160000000</v>
      </c>
      <c r="K148" s="217"/>
      <c r="L148" s="217"/>
      <c r="M148" s="217"/>
      <c r="N148" s="213"/>
      <c r="O148" s="114"/>
      <c r="P148" s="115"/>
      <c r="Q148" s="116"/>
    </row>
    <row r="149" spans="1:17" x14ac:dyDescent="0.25">
      <c r="A149" s="15"/>
      <c r="B149" s="16"/>
      <c r="C149" s="17"/>
      <c r="D149" s="18"/>
      <c r="E149" s="18"/>
      <c r="F149" s="18"/>
      <c r="G149" s="18"/>
      <c r="H149" s="16"/>
      <c r="I149" s="19"/>
      <c r="J149" s="20"/>
      <c r="K149" s="20"/>
      <c r="L149" s="20"/>
      <c r="M149" s="20"/>
      <c r="N149" s="20"/>
      <c r="O149" s="20"/>
      <c r="P149" s="20"/>
      <c r="Q149" s="18"/>
    </row>
    <row r="150" spans="1:17" ht="25.5" customHeight="1" x14ac:dyDescent="0.25">
      <c r="A150" s="222" t="s">
        <v>84</v>
      </c>
      <c r="B150" s="222"/>
      <c r="C150" s="222"/>
      <c r="D150" s="222"/>
      <c r="E150" s="222"/>
      <c r="F150" s="222"/>
      <c r="G150" s="222"/>
      <c r="H150" s="222"/>
      <c r="I150" s="222"/>
      <c r="J150" s="222"/>
      <c r="K150" s="222"/>
      <c r="L150" s="222"/>
      <c r="M150" s="222"/>
      <c r="N150" s="222"/>
      <c r="O150" s="222"/>
      <c r="P150" s="222"/>
      <c r="Q150" s="222"/>
    </row>
    <row r="151" spans="1:17" ht="36.75" customHeight="1" x14ac:dyDescent="0.25">
      <c r="A151" s="181">
        <v>4</v>
      </c>
      <c r="B151" s="181" t="s">
        <v>51</v>
      </c>
      <c r="C151" s="181" t="s">
        <v>16</v>
      </c>
      <c r="D151" s="206" t="s">
        <v>85</v>
      </c>
      <c r="E151" s="135" t="s">
        <v>86</v>
      </c>
      <c r="F151" s="134">
        <v>1</v>
      </c>
      <c r="G151" s="123">
        <v>1</v>
      </c>
      <c r="H151" s="27" t="s">
        <v>19</v>
      </c>
      <c r="I151" s="31">
        <v>1</v>
      </c>
      <c r="J151" s="32">
        <v>0.25</v>
      </c>
      <c r="K151" s="32">
        <v>0.5</v>
      </c>
      <c r="L151" s="32">
        <v>0.75</v>
      </c>
      <c r="M151" s="32">
        <v>1</v>
      </c>
      <c r="N151" s="142" t="s">
        <v>87</v>
      </c>
      <c r="O151" s="142" t="s">
        <v>88</v>
      </c>
      <c r="P151" s="139" t="s">
        <v>34</v>
      </c>
      <c r="Q151" s="191" t="s">
        <v>23</v>
      </c>
    </row>
    <row r="152" spans="1:17" ht="36.75" customHeight="1" x14ac:dyDescent="0.25">
      <c r="A152" s="181"/>
      <c r="B152" s="181"/>
      <c r="C152" s="181"/>
      <c r="D152" s="206"/>
      <c r="E152" s="136"/>
      <c r="F152" s="134"/>
      <c r="G152" s="124"/>
      <c r="H152" s="27" t="s">
        <v>24</v>
      </c>
      <c r="I152" s="33">
        <v>1</v>
      </c>
      <c r="J152" s="44">
        <v>0.25</v>
      </c>
      <c r="K152" s="32">
        <v>0.5</v>
      </c>
      <c r="L152" s="50">
        <v>1</v>
      </c>
      <c r="M152" s="50" t="s">
        <v>23</v>
      </c>
      <c r="N152" s="143"/>
      <c r="O152" s="143"/>
      <c r="P152" s="140"/>
      <c r="Q152" s="192"/>
    </row>
    <row r="153" spans="1:17" ht="36.75" customHeight="1" x14ac:dyDescent="0.25">
      <c r="A153" s="181"/>
      <c r="B153" s="181"/>
      <c r="C153" s="181"/>
      <c r="D153" s="206"/>
      <c r="E153" s="136"/>
      <c r="F153" s="128" t="s">
        <v>25</v>
      </c>
      <c r="G153" s="129"/>
      <c r="H153" s="27" t="s">
        <v>26</v>
      </c>
      <c r="I153" s="28">
        <v>1410744000</v>
      </c>
      <c r="J153" s="40">
        <v>211610146</v>
      </c>
      <c r="K153" s="40">
        <v>423220287</v>
      </c>
      <c r="L153" s="40">
        <v>423220287</v>
      </c>
      <c r="M153" s="55">
        <v>352693280</v>
      </c>
      <c r="N153" s="143"/>
      <c r="O153" s="143"/>
      <c r="P153" s="140"/>
      <c r="Q153" s="192"/>
    </row>
    <row r="154" spans="1:17" ht="36.75" customHeight="1" x14ac:dyDescent="0.25">
      <c r="A154" s="181"/>
      <c r="B154" s="181"/>
      <c r="C154" s="181"/>
      <c r="D154" s="206"/>
      <c r="E154" s="136"/>
      <c r="F154" s="130"/>
      <c r="G154" s="131"/>
      <c r="H154" s="27" t="s">
        <v>27</v>
      </c>
      <c r="I154" s="28">
        <v>539943988</v>
      </c>
      <c r="J154" s="40">
        <v>70469663</v>
      </c>
      <c r="K154" s="40">
        <v>358156829</v>
      </c>
      <c r="L154" s="40">
        <v>111317496</v>
      </c>
      <c r="M154" s="55">
        <v>0</v>
      </c>
      <c r="N154" s="143"/>
      <c r="O154" s="143"/>
      <c r="P154" s="140"/>
      <c r="Q154" s="192"/>
    </row>
    <row r="155" spans="1:17" ht="36.75" customHeight="1" x14ac:dyDescent="0.25">
      <c r="A155" s="181"/>
      <c r="B155" s="181"/>
      <c r="C155" s="181"/>
      <c r="D155" s="206"/>
      <c r="E155" s="136"/>
      <c r="F155" s="130"/>
      <c r="G155" s="131"/>
      <c r="H155" s="27" t="s">
        <v>28</v>
      </c>
      <c r="I155" s="28">
        <v>539943988</v>
      </c>
      <c r="J155" s="40">
        <v>386753164</v>
      </c>
      <c r="K155" s="40">
        <v>153190824</v>
      </c>
      <c r="L155" s="55">
        <v>0</v>
      </c>
      <c r="M155" s="117" t="s">
        <v>23</v>
      </c>
      <c r="N155" s="143"/>
      <c r="O155" s="143"/>
      <c r="P155" s="140"/>
      <c r="Q155" s="192"/>
    </row>
    <row r="156" spans="1:17" ht="36.75" customHeight="1" x14ac:dyDescent="0.25">
      <c r="A156" s="181"/>
      <c r="B156" s="181"/>
      <c r="C156" s="181"/>
      <c r="D156" s="206"/>
      <c r="E156" s="137"/>
      <c r="F156" s="132"/>
      <c r="G156" s="133"/>
      <c r="H156" s="30" t="s">
        <v>29</v>
      </c>
      <c r="I156" s="28">
        <v>539943988</v>
      </c>
      <c r="J156" s="40">
        <v>71182476</v>
      </c>
      <c r="K156" s="40">
        <v>325016254</v>
      </c>
      <c r="L156" s="55">
        <v>143745258</v>
      </c>
      <c r="M156" s="119"/>
      <c r="N156" s="144"/>
      <c r="O156" s="144"/>
      <c r="P156" s="141"/>
      <c r="Q156" s="193"/>
    </row>
    <row r="157" spans="1:17" x14ac:dyDescent="0.25">
      <c r="A157" s="15"/>
      <c r="B157" s="16"/>
      <c r="C157" s="18"/>
      <c r="D157" s="18"/>
      <c r="E157" s="18"/>
      <c r="F157" s="18"/>
      <c r="G157" s="18"/>
      <c r="H157" s="16"/>
      <c r="I157" s="19"/>
      <c r="J157" s="20"/>
      <c r="K157" s="20"/>
      <c r="L157" s="20"/>
      <c r="M157" s="20"/>
      <c r="N157" s="20"/>
      <c r="O157" s="20"/>
      <c r="P157" s="20"/>
      <c r="Q157" s="18"/>
    </row>
    <row r="158" spans="1:17" ht="25.5" customHeight="1" x14ac:dyDescent="0.25">
      <c r="A158" s="222" t="s">
        <v>89</v>
      </c>
      <c r="B158" s="222"/>
      <c r="C158" s="222"/>
      <c r="D158" s="222"/>
      <c r="E158" s="222"/>
      <c r="F158" s="222"/>
      <c r="G158" s="222"/>
      <c r="H158" s="222"/>
      <c r="I158" s="222"/>
      <c r="J158" s="222"/>
      <c r="K158" s="222"/>
      <c r="L158" s="222"/>
      <c r="M158" s="222"/>
      <c r="N158" s="222"/>
      <c r="O158" s="222"/>
      <c r="P158" s="222"/>
      <c r="Q158" s="222"/>
    </row>
    <row r="159" spans="1:17" ht="36.75" customHeight="1" x14ac:dyDescent="0.25">
      <c r="A159" s="195">
        <v>5</v>
      </c>
      <c r="B159" s="195" t="s">
        <v>51</v>
      </c>
      <c r="C159" s="195" t="s">
        <v>16</v>
      </c>
      <c r="D159" s="120" t="s">
        <v>90</v>
      </c>
      <c r="E159" s="135" t="s">
        <v>91</v>
      </c>
      <c r="F159" s="134">
        <v>1</v>
      </c>
      <c r="G159" s="123">
        <v>1</v>
      </c>
      <c r="H159" s="27" t="s">
        <v>19</v>
      </c>
      <c r="I159" s="31">
        <v>1</v>
      </c>
      <c r="J159" s="32">
        <v>0.25</v>
      </c>
      <c r="K159" s="32">
        <v>0.5</v>
      </c>
      <c r="L159" s="32">
        <v>0.75</v>
      </c>
      <c r="M159" s="32">
        <v>1</v>
      </c>
      <c r="N159" s="142" t="s">
        <v>92</v>
      </c>
      <c r="O159" s="142" t="s">
        <v>93</v>
      </c>
      <c r="P159" s="142" t="s">
        <v>94</v>
      </c>
      <c r="Q159" s="223" t="s">
        <v>163</v>
      </c>
    </row>
    <row r="160" spans="1:17" ht="36.75" customHeight="1" x14ac:dyDescent="0.25">
      <c r="A160" s="196"/>
      <c r="B160" s="196"/>
      <c r="C160" s="196"/>
      <c r="D160" s="121"/>
      <c r="E160" s="136"/>
      <c r="F160" s="134"/>
      <c r="G160" s="124"/>
      <c r="H160" s="27" t="s">
        <v>24</v>
      </c>
      <c r="I160" s="33">
        <f>+M160</f>
        <v>1</v>
      </c>
      <c r="J160" s="44">
        <v>0.25</v>
      </c>
      <c r="K160" s="44">
        <v>0.5</v>
      </c>
      <c r="L160" s="50">
        <v>0.75</v>
      </c>
      <c r="M160" s="70">
        <v>1</v>
      </c>
      <c r="N160" s="143"/>
      <c r="O160" s="143"/>
      <c r="P160" s="143"/>
      <c r="Q160" s="224"/>
    </row>
    <row r="161" spans="1:17" ht="36.75" customHeight="1" x14ac:dyDescent="0.25">
      <c r="A161" s="196"/>
      <c r="B161" s="196"/>
      <c r="C161" s="196"/>
      <c r="D161" s="121"/>
      <c r="E161" s="136"/>
      <c r="F161" s="128" t="s">
        <v>25</v>
      </c>
      <c r="G161" s="129"/>
      <c r="H161" s="27" t="s">
        <v>26</v>
      </c>
      <c r="I161" s="28">
        <v>553000000</v>
      </c>
      <c r="J161" s="40">
        <v>43000000</v>
      </c>
      <c r="K161" s="40">
        <v>129000000</v>
      </c>
      <c r="L161" s="40">
        <v>184000000</v>
      </c>
      <c r="M161" s="40">
        <v>197000000</v>
      </c>
      <c r="N161" s="143"/>
      <c r="O161" s="143"/>
      <c r="P161" s="143"/>
      <c r="Q161" s="224"/>
    </row>
    <row r="162" spans="1:17" ht="36.75" customHeight="1" x14ac:dyDescent="0.25">
      <c r="A162" s="196"/>
      <c r="B162" s="196"/>
      <c r="C162" s="196"/>
      <c r="D162" s="121"/>
      <c r="E162" s="136"/>
      <c r="F162" s="130"/>
      <c r="G162" s="131"/>
      <c r="H162" s="27" t="s">
        <v>27</v>
      </c>
      <c r="I162" s="28">
        <v>553000000</v>
      </c>
      <c r="J162" s="40">
        <v>44514900</v>
      </c>
      <c r="K162" s="40">
        <v>235485100</v>
      </c>
      <c r="L162" s="40">
        <v>273000000</v>
      </c>
      <c r="M162" s="40">
        <v>0</v>
      </c>
      <c r="N162" s="143"/>
      <c r="O162" s="143"/>
      <c r="P162" s="143"/>
      <c r="Q162" s="224"/>
    </row>
    <row r="163" spans="1:17" ht="36.75" customHeight="1" x14ac:dyDescent="0.25">
      <c r="A163" s="196"/>
      <c r="B163" s="196"/>
      <c r="C163" s="196"/>
      <c r="D163" s="121"/>
      <c r="E163" s="136"/>
      <c r="F163" s="130"/>
      <c r="G163" s="131"/>
      <c r="H163" s="27" t="s">
        <v>28</v>
      </c>
      <c r="I163" s="28">
        <v>553000000</v>
      </c>
      <c r="J163" s="40">
        <v>258000000</v>
      </c>
      <c r="K163" s="40">
        <v>295000000</v>
      </c>
      <c r="L163" s="40">
        <v>0</v>
      </c>
      <c r="M163" s="40">
        <v>0</v>
      </c>
      <c r="N163" s="143"/>
      <c r="O163" s="143"/>
      <c r="P163" s="143"/>
      <c r="Q163" s="224"/>
    </row>
    <row r="164" spans="1:17" ht="36.75" customHeight="1" x14ac:dyDescent="0.25">
      <c r="A164" s="196"/>
      <c r="B164" s="196"/>
      <c r="C164" s="196"/>
      <c r="D164" s="122"/>
      <c r="E164" s="137"/>
      <c r="F164" s="132"/>
      <c r="G164" s="133"/>
      <c r="H164" s="30" t="s">
        <v>29</v>
      </c>
      <c r="I164" s="29">
        <v>553000000</v>
      </c>
      <c r="J164" s="40">
        <v>44514900</v>
      </c>
      <c r="K164" s="40">
        <v>288152076</v>
      </c>
      <c r="L164" s="40">
        <v>220333024</v>
      </c>
      <c r="M164" s="40">
        <v>0</v>
      </c>
      <c r="N164" s="144"/>
      <c r="O164" s="143"/>
      <c r="P164" s="143"/>
      <c r="Q164" s="225"/>
    </row>
    <row r="165" spans="1:17" ht="89.25" customHeight="1" x14ac:dyDescent="0.25">
      <c r="A165" s="196"/>
      <c r="B165" s="196"/>
      <c r="C165" s="196"/>
      <c r="D165" s="206" t="s">
        <v>95</v>
      </c>
      <c r="E165" s="135" t="s">
        <v>169</v>
      </c>
      <c r="F165" s="148">
        <v>1</v>
      </c>
      <c r="G165" s="123">
        <v>1</v>
      </c>
      <c r="H165" s="27" t="s">
        <v>19</v>
      </c>
      <c r="I165" s="31">
        <v>1</v>
      </c>
      <c r="J165" s="32">
        <v>0.25</v>
      </c>
      <c r="K165" s="32">
        <v>0.5</v>
      </c>
      <c r="L165" s="32">
        <v>0.75</v>
      </c>
      <c r="M165" s="32">
        <v>1</v>
      </c>
      <c r="N165" s="226" t="s">
        <v>96</v>
      </c>
      <c r="O165" s="213" t="s">
        <v>97</v>
      </c>
      <c r="P165" s="230" t="s">
        <v>98</v>
      </c>
      <c r="Q165" s="231" t="s">
        <v>23</v>
      </c>
    </row>
    <row r="166" spans="1:17" ht="89.25" customHeight="1" x14ac:dyDescent="0.25">
      <c r="A166" s="196"/>
      <c r="B166" s="196"/>
      <c r="C166" s="196"/>
      <c r="D166" s="206"/>
      <c r="E166" s="136"/>
      <c r="F166" s="148"/>
      <c r="G166" s="124"/>
      <c r="H166" s="27" t="s">
        <v>24</v>
      </c>
      <c r="I166" s="33">
        <v>1</v>
      </c>
      <c r="J166" s="44">
        <v>0.25</v>
      </c>
      <c r="K166" s="44">
        <v>0.95</v>
      </c>
      <c r="L166" s="44">
        <v>1</v>
      </c>
      <c r="M166" s="50" t="s">
        <v>23</v>
      </c>
      <c r="N166" s="227"/>
      <c r="O166" s="213"/>
      <c r="P166" s="230"/>
      <c r="Q166" s="232"/>
    </row>
    <row r="167" spans="1:17" ht="89.25" customHeight="1" x14ac:dyDescent="0.25">
      <c r="A167" s="196"/>
      <c r="B167" s="196"/>
      <c r="C167" s="196"/>
      <c r="D167" s="206"/>
      <c r="E167" s="136"/>
      <c r="F167" s="167" t="s">
        <v>25</v>
      </c>
      <c r="G167" s="129"/>
      <c r="H167" s="27" t="s">
        <v>26</v>
      </c>
      <c r="I167" s="28">
        <v>49010000</v>
      </c>
      <c r="J167" s="40">
        <v>7351404</v>
      </c>
      <c r="K167" s="40">
        <v>14702808</v>
      </c>
      <c r="L167" s="40">
        <v>14702808</v>
      </c>
      <c r="M167" s="68">
        <v>12252980</v>
      </c>
      <c r="N167" s="227"/>
      <c r="O167" s="213"/>
      <c r="P167" s="230"/>
      <c r="Q167" s="232"/>
    </row>
    <row r="168" spans="1:17" ht="89.25" customHeight="1" x14ac:dyDescent="0.25">
      <c r="A168" s="196"/>
      <c r="B168" s="196"/>
      <c r="C168" s="196"/>
      <c r="D168" s="206"/>
      <c r="E168" s="136"/>
      <c r="F168" s="168"/>
      <c r="G168" s="131"/>
      <c r="H168" s="27" t="s">
        <v>27</v>
      </c>
      <c r="I168" s="28">
        <v>19603744</v>
      </c>
      <c r="J168" s="40">
        <v>0</v>
      </c>
      <c r="K168" s="40">
        <v>14702808</v>
      </c>
      <c r="L168" s="48">
        <v>4900936</v>
      </c>
      <c r="M168" s="166" t="s">
        <v>23</v>
      </c>
      <c r="N168" s="228"/>
      <c r="O168" s="213"/>
      <c r="P168" s="230"/>
      <c r="Q168" s="232"/>
    </row>
    <row r="169" spans="1:17" ht="89.25" customHeight="1" x14ac:dyDescent="0.25">
      <c r="A169" s="196"/>
      <c r="B169" s="196"/>
      <c r="C169" s="196"/>
      <c r="D169" s="206"/>
      <c r="E169" s="136"/>
      <c r="F169" s="168"/>
      <c r="G169" s="131"/>
      <c r="H169" s="27" t="s">
        <v>28</v>
      </c>
      <c r="I169" s="29">
        <v>19603744</v>
      </c>
      <c r="J169" s="40">
        <v>19603744</v>
      </c>
      <c r="K169" s="40">
        <v>0</v>
      </c>
      <c r="L169" s="67">
        <v>0</v>
      </c>
      <c r="M169" s="166"/>
      <c r="N169" s="228"/>
      <c r="O169" s="213"/>
      <c r="P169" s="230"/>
      <c r="Q169" s="232"/>
    </row>
    <row r="170" spans="1:17" ht="89.25" customHeight="1" x14ac:dyDescent="0.25">
      <c r="A170" s="196"/>
      <c r="B170" s="196"/>
      <c r="C170" s="196"/>
      <c r="D170" s="206"/>
      <c r="E170" s="137"/>
      <c r="F170" s="169"/>
      <c r="G170" s="133"/>
      <c r="H170" s="30" t="s">
        <v>29</v>
      </c>
      <c r="I170" s="29">
        <v>19603744</v>
      </c>
      <c r="J170" s="40">
        <v>0</v>
      </c>
      <c r="K170" s="40">
        <v>13069163</v>
      </c>
      <c r="L170" s="67">
        <v>6534581</v>
      </c>
      <c r="M170" s="166"/>
      <c r="N170" s="229"/>
      <c r="O170" s="213"/>
      <c r="P170" s="230"/>
      <c r="Q170" s="233"/>
    </row>
    <row r="171" spans="1:17" ht="69" customHeight="1" x14ac:dyDescent="0.25">
      <c r="A171" s="196"/>
      <c r="B171" s="196"/>
      <c r="C171" s="196"/>
      <c r="D171" s="120" t="s">
        <v>99</v>
      </c>
      <c r="E171" s="135" t="s">
        <v>170</v>
      </c>
      <c r="F171" s="134">
        <v>1</v>
      </c>
      <c r="G171" s="123">
        <v>1</v>
      </c>
      <c r="H171" s="27" t="s">
        <v>19</v>
      </c>
      <c r="I171" s="31">
        <v>1</v>
      </c>
      <c r="J171" s="32">
        <v>0.25</v>
      </c>
      <c r="K171" s="32">
        <v>0.5</v>
      </c>
      <c r="L171" s="32">
        <v>0.75</v>
      </c>
      <c r="M171" s="52">
        <v>1</v>
      </c>
      <c r="N171" s="142" t="s">
        <v>171</v>
      </c>
      <c r="O171" s="173" t="s">
        <v>172</v>
      </c>
      <c r="P171" s="143" t="s">
        <v>100</v>
      </c>
      <c r="Q171" s="195" t="s">
        <v>23</v>
      </c>
    </row>
    <row r="172" spans="1:17" ht="69" customHeight="1" x14ac:dyDescent="0.25">
      <c r="A172" s="196"/>
      <c r="B172" s="196"/>
      <c r="C172" s="196"/>
      <c r="D172" s="121"/>
      <c r="E172" s="136"/>
      <c r="F172" s="134"/>
      <c r="G172" s="124"/>
      <c r="H172" s="27" t="s">
        <v>24</v>
      </c>
      <c r="I172" s="33">
        <f>+L172</f>
        <v>1</v>
      </c>
      <c r="J172" s="44">
        <v>0.25</v>
      </c>
      <c r="K172" s="44">
        <v>0.5</v>
      </c>
      <c r="L172" s="44">
        <v>1</v>
      </c>
      <c r="M172" s="44" t="s">
        <v>23</v>
      </c>
      <c r="N172" s="143"/>
      <c r="O172" s="173"/>
      <c r="P172" s="143"/>
      <c r="Q172" s="196"/>
    </row>
    <row r="173" spans="1:17" ht="69" customHeight="1" x14ac:dyDescent="0.25">
      <c r="A173" s="196"/>
      <c r="B173" s="196"/>
      <c r="C173" s="196"/>
      <c r="D173" s="121"/>
      <c r="E173" s="136"/>
      <c r="F173" s="128" t="s">
        <v>25</v>
      </c>
      <c r="G173" s="129"/>
      <c r="H173" s="27" t="s">
        <v>26</v>
      </c>
      <c r="I173" s="28">
        <v>81683000</v>
      </c>
      <c r="J173" s="40">
        <v>12252339</v>
      </c>
      <c r="K173" s="40">
        <v>24504678</v>
      </c>
      <c r="L173" s="40">
        <v>24504678</v>
      </c>
      <c r="M173" s="40">
        <v>20421305</v>
      </c>
      <c r="N173" s="143"/>
      <c r="O173" s="173"/>
      <c r="P173" s="143"/>
      <c r="Q173" s="196"/>
    </row>
    <row r="174" spans="1:17" ht="69" customHeight="1" x14ac:dyDescent="0.25">
      <c r="A174" s="196"/>
      <c r="B174" s="196"/>
      <c r="C174" s="196"/>
      <c r="D174" s="121"/>
      <c r="E174" s="136"/>
      <c r="F174" s="130"/>
      <c r="G174" s="131"/>
      <c r="H174" s="27" t="s">
        <v>27</v>
      </c>
      <c r="I174" s="28">
        <v>36757020</v>
      </c>
      <c r="J174" s="40">
        <v>735140</v>
      </c>
      <c r="K174" s="40">
        <v>24504681</v>
      </c>
      <c r="L174" s="40">
        <v>11517199</v>
      </c>
      <c r="M174" s="170" t="s">
        <v>23</v>
      </c>
      <c r="N174" s="143"/>
      <c r="O174" s="173"/>
      <c r="P174" s="143"/>
      <c r="Q174" s="196"/>
    </row>
    <row r="175" spans="1:17" ht="69" customHeight="1" x14ac:dyDescent="0.25">
      <c r="A175" s="196"/>
      <c r="B175" s="196"/>
      <c r="C175" s="196"/>
      <c r="D175" s="121"/>
      <c r="E175" s="136"/>
      <c r="F175" s="130"/>
      <c r="G175" s="131"/>
      <c r="H175" s="27" t="s">
        <v>28</v>
      </c>
      <c r="I175" s="28">
        <v>36757020</v>
      </c>
      <c r="J175" s="40">
        <v>29405616</v>
      </c>
      <c r="K175" s="40">
        <v>7351404</v>
      </c>
      <c r="L175" s="40">
        <v>0</v>
      </c>
      <c r="M175" s="171"/>
      <c r="N175" s="143"/>
      <c r="O175" s="173"/>
      <c r="P175" s="143"/>
      <c r="Q175" s="196"/>
    </row>
    <row r="176" spans="1:17" ht="69" customHeight="1" x14ac:dyDescent="0.25">
      <c r="A176" s="196"/>
      <c r="B176" s="196"/>
      <c r="C176" s="196"/>
      <c r="D176" s="122"/>
      <c r="E176" s="137"/>
      <c r="F176" s="132"/>
      <c r="G176" s="133"/>
      <c r="H176" s="30" t="s">
        <v>29</v>
      </c>
      <c r="I176" s="29">
        <v>36757020</v>
      </c>
      <c r="J176" s="40">
        <v>735140</v>
      </c>
      <c r="K176" s="40">
        <v>22054212</v>
      </c>
      <c r="L176" s="40">
        <v>13967668</v>
      </c>
      <c r="M176" s="172"/>
      <c r="N176" s="144"/>
      <c r="O176" s="174"/>
      <c r="P176" s="144"/>
      <c r="Q176" s="196"/>
    </row>
    <row r="177" spans="1:17" ht="50.25" customHeight="1" x14ac:dyDescent="0.25">
      <c r="A177" s="196"/>
      <c r="B177" s="196"/>
      <c r="C177" s="196"/>
      <c r="D177" s="195" t="s">
        <v>101</v>
      </c>
      <c r="E177" s="135" t="s">
        <v>102</v>
      </c>
      <c r="F177" s="134">
        <v>1</v>
      </c>
      <c r="G177" s="123">
        <v>1</v>
      </c>
      <c r="H177" s="27" t="s">
        <v>19</v>
      </c>
      <c r="I177" s="31">
        <v>1</v>
      </c>
      <c r="J177" s="32">
        <v>0</v>
      </c>
      <c r="K177" s="32">
        <v>0</v>
      </c>
      <c r="L177" s="32">
        <v>0</v>
      </c>
      <c r="M177" s="32">
        <v>0</v>
      </c>
      <c r="N177" s="142" t="s">
        <v>41</v>
      </c>
      <c r="O177" s="234" t="s">
        <v>103</v>
      </c>
      <c r="P177" s="244" t="s">
        <v>104</v>
      </c>
      <c r="Q177" s="190" t="s">
        <v>23</v>
      </c>
    </row>
    <row r="178" spans="1:17" ht="50.25" customHeight="1" x14ac:dyDescent="0.25">
      <c r="A178" s="196"/>
      <c r="B178" s="196"/>
      <c r="C178" s="196"/>
      <c r="D178" s="196"/>
      <c r="E178" s="136"/>
      <c r="F178" s="134"/>
      <c r="G178" s="124"/>
      <c r="H178" s="27" t="s">
        <v>24</v>
      </c>
      <c r="I178" s="33">
        <v>1</v>
      </c>
      <c r="J178" s="44">
        <v>0</v>
      </c>
      <c r="K178" s="44">
        <v>0.28000000000000003</v>
      </c>
      <c r="L178" s="50">
        <v>1</v>
      </c>
      <c r="M178" s="117" t="s">
        <v>23</v>
      </c>
      <c r="N178" s="143"/>
      <c r="O178" s="173"/>
      <c r="P178" s="245"/>
      <c r="Q178" s="190"/>
    </row>
    <row r="179" spans="1:17" ht="50.25" customHeight="1" x14ac:dyDescent="0.25">
      <c r="A179" s="196"/>
      <c r="B179" s="196"/>
      <c r="C179" s="196"/>
      <c r="D179" s="196"/>
      <c r="E179" s="136"/>
      <c r="F179" s="128" t="s">
        <v>25</v>
      </c>
      <c r="G179" s="129"/>
      <c r="H179" s="27" t="s">
        <v>26</v>
      </c>
      <c r="I179" s="28">
        <v>0</v>
      </c>
      <c r="J179" s="40">
        <v>0</v>
      </c>
      <c r="K179" s="40">
        <v>0</v>
      </c>
      <c r="L179" s="40">
        <v>0</v>
      </c>
      <c r="M179" s="118"/>
      <c r="N179" s="143"/>
      <c r="O179" s="173"/>
      <c r="P179" s="245"/>
      <c r="Q179" s="190"/>
    </row>
    <row r="180" spans="1:17" ht="50.25" customHeight="1" x14ac:dyDescent="0.25">
      <c r="A180" s="196"/>
      <c r="B180" s="196"/>
      <c r="C180" s="196"/>
      <c r="D180" s="196"/>
      <c r="E180" s="136"/>
      <c r="F180" s="130"/>
      <c r="G180" s="131"/>
      <c r="H180" s="27" t="s">
        <v>27</v>
      </c>
      <c r="I180" s="28">
        <v>41930229</v>
      </c>
      <c r="J180" s="40">
        <v>0</v>
      </c>
      <c r="K180" s="40">
        <v>19821563</v>
      </c>
      <c r="L180" s="40">
        <v>22108666</v>
      </c>
      <c r="M180" s="118"/>
      <c r="N180" s="143"/>
      <c r="O180" s="173"/>
      <c r="P180" s="245"/>
      <c r="Q180" s="190"/>
    </row>
    <row r="181" spans="1:17" ht="200.25" customHeight="1" x14ac:dyDescent="0.25">
      <c r="A181" s="196"/>
      <c r="B181" s="196"/>
      <c r="C181" s="196"/>
      <c r="D181" s="196"/>
      <c r="E181" s="136"/>
      <c r="F181" s="130"/>
      <c r="G181" s="131"/>
      <c r="H181" s="27" t="s">
        <v>28</v>
      </c>
      <c r="I181" s="28">
        <v>41930229</v>
      </c>
      <c r="J181" s="40">
        <v>0</v>
      </c>
      <c r="K181" s="40">
        <v>41930229</v>
      </c>
      <c r="L181" s="55">
        <v>0</v>
      </c>
      <c r="M181" s="118"/>
      <c r="N181" s="143"/>
      <c r="O181" s="173"/>
      <c r="P181" s="245"/>
      <c r="Q181" s="190"/>
    </row>
    <row r="182" spans="1:17" ht="282.75" customHeight="1" x14ac:dyDescent="0.25">
      <c r="A182" s="197"/>
      <c r="B182" s="197"/>
      <c r="C182" s="197"/>
      <c r="D182" s="197"/>
      <c r="E182" s="137"/>
      <c r="F182" s="132"/>
      <c r="G182" s="133"/>
      <c r="H182" s="30" t="s">
        <v>29</v>
      </c>
      <c r="I182" s="29">
        <v>41930229</v>
      </c>
      <c r="J182" s="40">
        <v>0</v>
      </c>
      <c r="K182" s="40">
        <v>19821563</v>
      </c>
      <c r="L182" s="55">
        <v>22108666</v>
      </c>
      <c r="M182" s="119"/>
      <c r="N182" s="144"/>
      <c r="O182" s="174"/>
      <c r="P182" s="246"/>
      <c r="Q182" s="190"/>
    </row>
    <row r="183" spans="1:17" x14ac:dyDescent="0.25">
      <c r="A183" s="35"/>
      <c r="B183" s="35"/>
      <c r="C183" s="35"/>
      <c r="D183" s="35"/>
      <c r="E183" s="35"/>
      <c r="F183" s="36"/>
      <c r="G183" s="36"/>
      <c r="H183" s="37"/>
      <c r="I183" s="38"/>
      <c r="J183" s="39"/>
      <c r="K183" s="39"/>
      <c r="L183" s="39"/>
      <c r="M183" s="39"/>
      <c r="N183" s="34"/>
      <c r="O183" s="34"/>
      <c r="P183" s="34"/>
      <c r="Q183" s="34"/>
    </row>
    <row r="184" spans="1:17" ht="21.75" customHeight="1" x14ac:dyDescent="0.25">
      <c r="A184" s="15"/>
      <c r="B184" s="21" t="s">
        <v>105</v>
      </c>
      <c r="C184" s="22" t="s">
        <v>106</v>
      </c>
      <c r="D184" s="22"/>
      <c r="E184" s="21"/>
      <c r="F184" s="21"/>
      <c r="G184" s="21"/>
      <c r="H184" s="21"/>
      <c r="I184" s="23"/>
      <c r="J184" s="21" t="s">
        <v>107</v>
      </c>
      <c r="K184" s="22" t="s">
        <v>108</v>
      </c>
      <c r="L184" s="22"/>
      <c r="M184" s="22"/>
      <c r="N184" s="22"/>
      <c r="O184" s="22"/>
      <c r="P184" s="22"/>
      <c r="Q184" s="22"/>
    </row>
    <row r="185" spans="1:17" ht="36.75" customHeight="1" x14ac:dyDescent="0.25">
      <c r="A185" s="15"/>
      <c r="B185" s="21" t="s">
        <v>109</v>
      </c>
      <c r="C185" s="22" t="s">
        <v>110</v>
      </c>
      <c r="D185" s="22"/>
      <c r="E185" s="21"/>
      <c r="F185" s="24" t="s">
        <v>111</v>
      </c>
      <c r="G185" s="221">
        <v>45658</v>
      </c>
      <c r="H185" s="221"/>
      <c r="I185" s="21"/>
      <c r="J185" s="21" t="s">
        <v>112</v>
      </c>
      <c r="K185" s="22" t="s">
        <v>110</v>
      </c>
      <c r="L185" s="22"/>
      <c r="M185" s="22"/>
      <c r="N185" s="22"/>
      <c r="O185" s="22"/>
      <c r="P185" s="22"/>
      <c r="Q185" s="22"/>
    </row>
    <row r="186" spans="1:17" ht="15.75" x14ac:dyDescent="0.25">
      <c r="A186" s="15"/>
      <c r="B186" s="21"/>
      <c r="C186" s="21"/>
      <c r="D186" s="21"/>
      <c r="E186" s="21"/>
      <c r="F186" s="21"/>
      <c r="G186" s="21"/>
      <c r="H186" s="21"/>
      <c r="I186" s="25"/>
      <c r="J186" s="21"/>
      <c r="K186" s="21"/>
      <c r="L186" s="21"/>
      <c r="M186" s="21"/>
      <c r="N186" s="21"/>
      <c r="O186" s="21"/>
      <c r="P186" s="21"/>
      <c r="Q186" s="21"/>
    </row>
    <row r="187" spans="1:17" x14ac:dyDescent="0.25">
      <c r="A187" s="15"/>
      <c r="B187" s="16"/>
      <c r="C187" s="17"/>
      <c r="D187" s="18"/>
      <c r="E187" s="18"/>
      <c r="F187" s="18"/>
      <c r="G187" s="18"/>
      <c r="H187" s="18"/>
      <c r="I187" s="26"/>
      <c r="J187" s="16"/>
      <c r="K187" s="16"/>
      <c r="L187" s="16"/>
      <c r="M187" s="16"/>
      <c r="N187" s="16"/>
      <c r="O187" s="16"/>
      <c r="P187" s="16"/>
      <c r="Q187" s="16"/>
    </row>
    <row r="188" spans="1:17" x14ac:dyDescent="0.25">
      <c r="A188" s="15"/>
      <c r="B188" s="16"/>
      <c r="C188" s="17"/>
      <c r="D188" s="18"/>
      <c r="E188" s="18"/>
      <c r="F188" s="18"/>
      <c r="G188" s="18"/>
      <c r="H188" s="16"/>
      <c r="I188" s="19"/>
      <c r="J188" s="16"/>
      <c r="K188" s="16"/>
      <c r="L188" s="16"/>
      <c r="M188" s="16"/>
      <c r="N188" s="16"/>
      <c r="O188" s="16"/>
      <c r="P188" s="16"/>
      <c r="Q188" s="16"/>
    </row>
    <row r="189" spans="1:17" x14ac:dyDescent="0.25">
      <c r="A189" s="15"/>
      <c r="B189" s="16"/>
      <c r="C189" s="17"/>
      <c r="D189" s="18"/>
      <c r="E189" s="18"/>
      <c r="F189" s="18"/>
      <c r="G189" s="18"/>
      <c r="H189" s="16"/>
      <c r="I189" s="19"/>
      <c r="J189" s="16"/>
      <c r="K189" s="16"/>
      <c r="L189" s="16"/>
      <c r="M189" s="16"/>
      <c r="N189" s="16"/>
      <c r="O189" s="16"/>
      <c r="P189" s="16"/>
      <c r="Q189" s="16"/>
    </row>
    <row r="190" spans="1:17" x14ac:dyDescent="0.25">
      <c r="A190" s="15"/>
      <c r="B190" s="16"/>
      <c r="C190" s="17"/>
      <c r="D190" s="18"/>
      <c r="E190" s="18"/>
      <c r="F190" s="18"/>
      <c r="G190" s="18"/>
      <c r="H190" s="16"/>
      <c r="I190" s="19"/>
      <c r="J190" s="20"/>
      <c r="K190" s="20"/>
      <c r="L190" s="20"/>
      <c r="M190" s="20"/>
      <c r="N190" s="20"/>
      <c r="O190" s="20"/>
      <c r="P190" s="20"/>
      <c r="Q190" s="18"/>
    </row>
    <row r="191" spans="1:17" x14ac:dyDescent="0.25">
      <c r="L191" s="7"/>
      <c r="M191" s="7"/>
      <c r="N191" s="7"/>
      <c r="O191" s="7"/>
      <c r="P191" s="7"/>
    </row>
    <row r="192" spans="1:17" x14ac:dyDescent="0.25">
      <c r="L192" s="7"/>
      <c r="M192" s="7"/>
      <c r="N192" s="7"/>
      <c r="O192" s="7"/>
      <c r="P192" s="7"/>
    </row>
    <row r="193" spans="12:16" x14ac:dyDescent="0.25">
      <c r="L193" s="7"/>
      <c r="M193" s="7"/>
      <c r="N193" s="7"/>
      <c r="O193" s="7"/>
      <c r="P193" s="7"/>
    </row>
    <row r="194" spans="12:16" x14ac:dyDescent="0.25">
      <c r="L194" s="7"/>
      <c r="M194" s="7"/>
      <c r="N194" s="7"/>
      <c r="O194" s="7"/>
      <c r="P194" s="7"/>
    </row>
    <row r="195" spans="12:16" x14ac:dyDescent="0.25">
      <c r="L195" s="7"/>
      <c r="M195" s="7"/>
      <c r="N195" s="7"/>
      <c r="O195" s="7"/>
      <c r="P195" s="7"/>
    </row>
    <row r="196" spans="12:16" x14ac:dyDescent="0.25">
      <c r="L196" s="7"/>
      <c r="M196" s="7"/>
      <c r="N196" s="7"/>
      <c r="O196" s="7"/>
      <c r="P196" s="7"/>
    </row>
    <row r="197" spans="12:16" x14ac:dyDescent="0.25">
      <c r="L197" s="7"/>
      <c r="M197" s="7"/>
      <c r="N197" s="7"/>
      <c r="O197" s="7"/>
      <c r="P197" s="7"/>
    </row>
    <row r="198" spans="12:16" x14ac:dyDescent="0.25">
      <c r="L198" s="7"/>
      <c r="M198" s="7"/>
      <c r="N198" s="7"/>
      <c r="O198" s="7"/>
      <c r="P198" s="7"/>
    </row>
    <row r="199" spans="12:16" x14ac:dyDescent="0.25">
      <c r="L199" s="7"/>
      <c r="M199" s="7"/>
      <c r="N199" s="7"/>
      <c r="O199" s="7"/>
      <c r="P199" s="7"/>
    </row>
    <row r="200" spans="12:16" x14ac:dyDescent="0.25">
      <c r="L200" s="7"/>
      <c r="M200" s="7"/>
      <c r="N200" s="7"/>
      <c r="O200" s="7"/>
      <c r="P200" s="7"/>
    </row>
    <row r="201" spans="12:16" x14ac:dyDescent="0.25">
      <c r="L201" s="7"/>
      <c r="M201" s="7"/>
      <c r="N201" s="7"/>
      <c r="O201" s="7"/>
      <c r="P201" s="7"/>
    </row>
    <row r="202" spans="12:16" x14ac:dyDescent="0.25">
      <c r="L202" s="7"/>
      <c r="M202" s="7"/>
      <c r="N202" s="7"/>
      <c r="O202" s="7"/>
      <c r="P202" s="7"/>
    </row>
    <row r="203" spans="12:16" x14ac:dyDescent="0.25">
      <c r="L203" s="7"/>
      <c r="M203" s="7"/>
      <c r="N203" s="7"/>
      <c r="O203" s="7"/>
      <c r="P203" s="7"/>
    </row>
    <row r="204" spans="12:16" x14ac:dyDescent="0.25">
      <c r="L204" s="7"/>
      <c r="M204" s="7"/>
      <c r="N204" s="7"/>
      <c r="O204" s="7"/>
      <c r="P204" s="7"/>
    </row>
    <row r="205" spans="12:16" x14ac:dyDescent="0.25">
      <c r="L205" s="7"/>
      <c r="M205" s="7"/>
      <c r="N205" s="7"/>
      <c r="O205" s="7"/>
      <c r="P205" s="7"/>
    </row>
    <row r="206" spans="12:16" x14ac:dyDescent="0.25">
      <c r="L206" s="7"/>
      <c r="M206" s="7"/>
      <c r="N206" s="7"/>
      <c r="O206" s="7"/>
      <c r="P206" s="7"/>
    </row>
    <row r="207" spans="12:16" x14ac:dyDescent="0.25">
      <c r="L207" s="7"/>
      <c r="M207" s="7"/>
      <c r="N207" s="7"/>
      <c r="O207" s="7"/>
      <c r="P207" s="7"/>
    </row>
    <row r="208" spans="12:16" x14ac:dyDescent="0.25">
      <c r="L208" s="7"/>
      <c r="M208" s="7"/>
      <c r="N208" s="7"/>
      <c r="O208" s="7"/>
      <c r="P208" s="7"/>
    </row>
    <row r="209" spans="12:16" x14ac:dyDescent="0.25">
      <c r="L209" s="7"/>
      <c r="M209" s="7"/>
      <c r="N209" s="7"/>
      <c r="O209" s="7"/>
      <c r="P209" s="7"/>
    </row>
    <row r="210" spans="12:16" x14ac:dyDescent="0.25">
      <c r="L210" s="7"/>
      <c r="M210" s="7"/>
      <c r="N210" s="7"/>
      <c r="O210" s="7"/>
      <c r="P210" s="7"/>
    </row>
    <row r="211" spans="12:16" x14ac:dyDescent="0.25">
      <c r="L211" s="7"/>
      <c r="M211" s="7"/>
      <c r="N211" s="7"/>
      <c r="O211" s="7"/>
      <c r="P211" s="7"/>
    </row>
    <row r="212" spans="12:16" x14ac:dyDescent="0.25">
      <c r="L212" s="7"/>
      <c r="M212" s="7"/>
      <c r="N212" s="7"/>
      <c r="O212" s="7"/>
      <c r="P212" s="7"/>
    </row>
    <row r="213" spans="12:16" x14ac:dyDescent="0.25">
      <c r="L213" s="7"/>
      <c r="M213" s="7"/>
      <c r="N213" s="7"/>
      <c r="O213" s="7"/>
      <c r="P213" s="7"/>
    </row>
    <row r="214" spans="12:16" x14ac:dyDescent="0.25">
      <c r="L214" s="7"/>
      <c r="M214" s="7"/>
      <c r="N214" s="7"/>
      <c r="O214" s="7"/>
      <c r="P214" s="7"/>
    </row>
  </sheetData>
  <mergeCells count="310">
    <mergeCell ref="P131:P136"/>
    <mergeCell ref="Q131:Q136"/>
    <mergeCell ref="F133:G136"/>
    <mergeCell ref="D77:D82"/>
    <mergeCell ref="E77:E82"/>
    <mergeCell ref="F77:F78"/>
    <mergeCell ref="G77:G78"/>
    <mergeCell ref="M77:M82"/>
    <mergeCell ref="N77:N82"/>
    <mergeCell ref="O77:O82"/>
    <mergeCell ref="P77:P82"/>
    <mergeCell ref="Q77:Q82"/>
    <mergeCell ref="F79:G82"/>
    <mergeCell ref="N125:N130"/>
    <mergeCell ref="O125:O130"/>
    <mergeCell ref="P125:P130"/>
    <mergeCell ref="Q125:Q130"/>
    <mergeCell ref="F127:G130"/>
    <mergeCell ref="E83:E88"/>
    <mergeCell ref="E89:E94"/>
    <mergeCell ref="E95:E100"/>
    <mergeCell ref="E101:E106"/>
    <mergeCell ref="E7:E12"/>
    <mergeCell ref="E13:E18"/>
    <mergeCell ref="E21:E26"/>
    <mergeCell ref="E27:E32"/>
    <mergeCell ref="E33:E38"/>
    <mergeCell ref="E39:E44"/>
    <mergeCell ref="E51:E56"/>
    <mergeCell ref="E59:E64"/>
    <mergeCell ref="E45:E50"/>
    <mergeCell ref="P27:Q32"/>
    <mergeCell ref="O33:O38"/>
    <mergeCell ref="P33:P38"/>
    <mergeCell ref="Q33:Q38"/>
    <mergeCell ref="N39:N44"/>
    <mergeCell ref="O39:O44"/>
    <mergeCell ref="P39:P44"/>
    <mergeCell ref="E65:E70"/>
    <mergeCell ref="E71:E76"/>
    <mergeCell ref="F45:F46"/>
    <mergeCell ref="G45:G46"/>
    <mergeCell ref="M45:M50"/>
    <mergeCell ref="N45:N50"/>
    <mergeCell ref="O45:O50"/>
    <mergeCell ref="P45:P50"/>
    <mergeCell ref="Q45:Q50"/>
    <mergeCell ref="F47:G50"/>
    <mergeCell ref="P51:Q56"/>
    <mergeCell ref="Q39:Q44"/>
    <mergeCell ref="O27:O32"/>
    <mergeCell ref="N33:N38"/>
    <mergeCell ref="F39:F40"/>
    <mergeCell ref="G39:G40"/>
    <mergeCell ref="F41:G44"/>
    <mergeCell ref="D165:D170"/>
    <mergeCell ref="F67:G70"/>
    <mergeCell ref="N59:N64"/>
    <mergeCell ref="G59:G60"/>
    <mergeCell ref="N113:N118"/>
    <mergeCell ref="O113:O118"/>
    <mergeCell ref="F115:G118"/>
    <mergeCell ref="D27:D32"/>
    <mergeCell ref="D51:D56"/>
    <mergeCell ref="F51:F52"/>
    <mergeCell ref="G51:G52"/>
    <mergeCell ref="L51:M56"/>
    <mergeCell ref="M33:M38"/>
    <mergeCell ref="M39:M44"/>
    <mergeCell ref="L27:M32"/>
    <mergeCell ref="N27:N32"/>
    <mergeCell ref="N51:N56"/>
    <mergeCell ref="F27:F28"/>
    <mergeCell ref="N131:N136"/>
    <mergeCell ref="O131:O136"/>
    <mergeCell ref="G33:G34"/>
    <mergeCell ref="F35:G38"/>
    <mergeCell ref="D39:D44"/>
    <mergeCell ref="O21:O26"/>
    <mergeCell ref="F21:F22"/>
    <mergeCell ref="G21:G22"/>
    <mergeCell ref="F23:G26"/>
    <mergeCell ref="F29:G32"/>
    <mergeCell ref="D21:D26"/>
    <mergeCell ref="D171:D176"/>
    <mergeCell ref="K59:M64"/>
    <mergeCell ref="N171:N176"/>
    <mergeCell ref="A159:A182"/>
    <mergeCell ref="A107:A112"/>
    <mergeCell ref="B159:B182"/>
    <mergeCell ref="C159:C182"/>
    <mergeCell ref="C21:C56"/>
    <mergeCell ref="D59:D64"/>
    <mergeCell ref="F59:F60"/>
    <mergeCell ref="F61:G64"/>
    <mergeCell ref="A113:A118"/>
    <mergeCell ref="A101:A106"/>
    <mergeCell ref="F103:G106"/>
    <mergeCell ref="E107:E112"/>
    <mergeCell ref="E113:E118"/>
    <mergeCell ref="E119:E124"/>
    <mergeCell ref="E137:E142"/>
    <mergeCell ref="E143:E148"/>
    <mergeCell ref="E125:E130"/>
    <mergeCell ref="E131:E136"/>
    <mergeCell ref="D45:D50"/>
    <mergeCell ref="D33:D38"/>
    <mergeCell ref="F33:F34"/>
    <mergeCell ref="M17:M18"/>
    <mergeCell ref="D13:D18"/>
    <mergeCell ref="A6:Q6"/>
    <mergeCell ref="P177:P182"/>
    <mergeCell ref="D177:D182"/>
    <mergeCell ref="D107:D112"/>
    <mergeCell ref="P21:Q26"/>
    <mergeCell ref="O59:Q64"/>
    <mergeCell ref="A150:Q150"/>
    <mergeCell ref="N151:N156"/>
    <mergeCell ref="A151:A156"/>
    <mergeCell ref="A58:Q58"/>
    <mergeCell ref="A59:A64"/>
    <mergeCell ref="F151:F152"/>
    <mergeCell ref="N119:N124"/>
    <mergeCell ref="F121:G124"/>
    <mergeCell ref="B59:B148"/>
    <mergeCell ref="A21:A56"/>
    <mergeCell ref="F53:G56"/>
    <mergeCell ref="N65:N70"/>
    <mergeCell ref="O65:O70"/>
    <mergeCell ref="G27:G28"/>
    <mergeCell ref="N177:N182"/>
    <mergeCell ref="O177:O182"/>
    <mergeCell ref="A1:Q1"/>
    <mergeCell ref="A3:A4"/>
    <mergeCell ref="B3:B4"/>
    <mergeCell ref="C3:C4"/>
    <mergeCell ref="D3:D4"/>
    <mergeCell ref="F3:F4"/>
    <mergeCell ref="G3:G4"/>
    <mergeCell ref="H3:M3"/>
    <mergeCell ref="H4:I4"/>
    <mergeCell ref="E3:E4"/>
    <mergeCell ref="F15:G18"/>
    <mergeCell ref="P7:P12"/>
    <mergeCell ref="O7:O12"/>
    <mergeCell ref="F9:G12"/>
    <mergeCell ref="D7:D12"/>
    <mergeCell ref="G13:G14"/>
    <mergeCell ref="F7:F8"/>
    <mergeCell ref="A20:Q20"/>
    <mergeCell ref="N21:N26"/>
    <mergeCell ref="L21:M26"/>
    <mergeCell ref="B21:B56"/>
    <mergeCell ref="O51:O56"/>
    <mergeCell ref="C7:C18"/>
    <mergeCell ref="A7:A18"/>
    <mergeCell ref="B7:B18"/>
    <mergeCell ref="F13:F14"/>
    <mergeCell ref="G7:G8"/>
    <mergeCell ref="N7:N12"/>
    <mergeCell ref="Q7:Q12"/>
    <mergeCell ref="N13:N18"/>
    <mergeCell ref="O13:O18"/>
    <mergeCell ref="P13:P18"/>
    <mergeCell ref="Q13:Q18"/>
    <mergeCell ref="M10:M12"/>
    <mergeCell ref="G185:H185"/>
    <mergeCell ref="N159:N164"/>
    <mergeCell ref="G159:G160"/>
    <mergeCell ref="A158:Q158"/>
    <mergeCell ref="D151:D156"/>
    <mergeCell ref="D159:D164"/>
    <mergeCell ref="F159:F160"/>
    <mergeCell ref="O159:O164"/>
    <mergeCell ref="P159:P164"/>
    <mergeCell ref="Q159:Q164"/>
    <mergeCell ref="F161:G164"/>
    <mergeCell ref="O151:O156"/>
    <mergeCell ref="G151:G152"/>
    <mergeCell ref="F153:G156"/>
    <mergeCell ref="F165:F166"/>
    <mergeCell ref="G165:G166"/>
    <mergeCell ref="N165:N170"/>
    <mergeCell ref="O165:O170"/>
    <mergeCell ref="P165:P170"/>
    <mergeCell ref="Q165:Q170"/>
    <mergeCell ref="C151:C156"/>
    <mergeCell ref="B151:B156"/>
    <mergeCell ref="Q177:Q182"/>
    <mergeCell ref="Q171:Q176"/>
    <mergeCell ref="Q151:Q156"/>
    <mergeCell ref="M83:M88"/>
    <mergeCell ref="N83:N88"/>
    <mergeCell ref="O83:O88"/>
    <mergeCell ref="P83:P88"/>
    <mergeCell ref="Q83:Q88"/>
    <mergeCell ref="N101:N106"/>
    <mergeCell ref="O101:O106"/>
    <mergeCell ref="N95:N100"/>
    <mergeCell ref="O95:O100"/>
    <mergeCell ref="M101:M106"/>
    <mergeCell ref="O119:O124"/>
    <mergeCell ref="N107:N112"/>
    <mergeCell ref="Q119:Q124"/>
    <mergeCell ref="M119:M124"/>
    <mergeCell ref="N143:N148"/>
    <mergeCell ref="N137:N142"/>
    <mergeCell ref="K143:M148"/>
    <mergeCell ref="M155:M156"/>
    <mergeCell ref="Q101:Q106"/>
    <mergeCell ref="Q95:Q100"/>
    <mergeCell ref="L137:M142"/>
    <mergeCell ref="P119:P124"/>
    <mergeCell ref="O107:O112"/>
    <mergeCell ref="P65:P70"/>
    <mergeCell ref="Q65:Q70"/>
    <mergeCell ref="A71:A76"/>
    <mergeCell ref="D71:D76"/>
    <mergeCell ref="F71:F72"/>
    <mergeCell ref="G71:G72"/>
    <mergeCell ref="F73:G76"/>
    <mergeCell ref="A83:A88"/>
    <mergeCell ref="D83:D88"/>
    <mergeCell ref="F83:F84"/>
    <mergeCell ref="G83:G84"/>
    <mergeCell ref="F85:G88"/>
    <mergeCell ref="M65:M70"/>
    <mergeCell ref="C59:C148"/>
    <mergeCell ref="A65:A70"/>
    <mergeCell ref="D65:D70"/>
    <mergeCell ref="F65:F66"/>
    <mergeCell ref="G65:G66"/>
    <mergeCell ref="A119:A124"/>
    <mergeCell ref="D119:D124"/>
    <mergeCell ref="A143:A148"/>
    <mergeCell ref="D143:D148"/>
    <mergeCell ref="P107:Q112"/>
    <mergeCell ref="O137:O142"/>
    <mergeCell ref="A137:A142"/>
    <mergeCell ref="F145:G148"/>
    <mergeCell ref="G137:G138"/>
    <mergeCell ref="M71:M76"/>
    <mergeCell ref="N71:N76"/>
    <mergeCell ref="O71:O76"/>
    <mergeCell ref="P71:P76"/>
    <mergeCell ref="Q71:Q76"/>
    <mergeCell ref="Q89:Q94"/>
    <mergeCell ref="P89:P94"/>
    <mergeCell ref="F91:G94"/>
    <mergeCell ref="A89:A94"/>
    <mergeCell ref="D101:D106"/>
    <mergeCell ref="F101:F102"/>
    <mergeCell ref="G101:G102"/>
    <mergeCell ref="A95:A100"/>
    <mergeCell ref="D95:D100"/>
    <mergeCell ref="F95:F96"/>
    <mergeCell ref="G95:G96"/>
    <mergeCell ref="P137:Q142"/>
    <mergeCell ref="M95:M100"/>
    <mergeCell ref="D113:D118"/>
    <mergeCell ref="F113:F114"/>
    <mergeCell ref="G113:G114"/>
    <mergeCell ref="F139:G142"/>
    <mergeCell ref="N89:N94"/>
    <mergeCell ref="O89:O94"/>
    <mergeCell ref="F119:F120"/>
    <mergeCell ref="G119:G120"/>
    <mergeCell ref="F107:F108"/>
    <mergeCell ref="G107:G108"/>
    <mergeCell ref="P171:P176"/>
    <mergeCell ref="F143:F144"/>
    <mergeCell ref="G143:G144"/>
    <mergeCell ref="F137:F138"/>
    <mergeCell ref="F97:G100"/>
    <mergeCell ref="P95:P100"/>
    <mergeCell ref="P101:P106"/>
    <mergeCell ref="L108:M108"/>
    <mergeCell ref="L110:M112"/>
    <mergeCell ref="L114:M118"/>
    <mergeCell ref="M168:M170"/>
    <mergeCell ref="F167:G170"/>
    <mergeCell ref="M174:M176"/>
    <mergeCell ref="F173:G176"/>
    <mergeCell ref="F109:G112"/>
    <mergeCell ref="O171:O176"/>
    <mergeCell ref="P113:Q118"/>
    <mergeCell ref="O143:Q148"/>
    <mergeCell ref="M178:M182"/>
    <mergeCell ref="D89:D94"/>
    <mergeCell ref="F89:F90"/>
    <mergeCell ref="G89:G90"/>
    <mergeCell ref="M89:M94"/>
    <mergeCell ref="D137:D142"/>
    <mergeCell ref="F179:G182"/>
    <mergeCell ref="F177:F178"/>
    <mergeCell ref="G177:G178"/>
    <mergeCell ref="F171:F172"/>
    <mergeCell ref="G171:G172"/>
    <mergeCell ref="E151:E156"/>
    <mergeCell ref="E159:E164"/>
    <mergeCell ref="E165:E170"/>
    <mergeCell ref="E171:E176"/>
    <mergeCell ref="E177:E182"/>
    <mergeCell ref="D125:D130"/>
    <mergeCell ref="F125:F126"/>
    <mergeCell ref="G125:G126"/>
    <mergeCell ref="D131:D136"/>
    <mergeCell ref="F131:F132"/>
    <mergeCell ref="G131:G132"/>
    <mergeCell ref="P151:P156"/>
  </mergeCells>
  <pageMargins left="0.31496062992125984" right="0.31496062992125984" top="0.35433070866141736" bottom="0.35433070866141736" header="0" footer="0"/>
  <pageSetup scale="39" orientation="landscape" horizontalDpi="300" verticalDpi="300" r:id="rId1"/>
  <headerFooter>
    <oddFooter>&amp;C&amp;G
4204000-FT-1138 Versión 01</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33F92-EC4A-4A64-8C2A-1A22D5F0A5BE}">
  <dimension ref="A1:Q105"/>
  <sheetViews>
    <sheetView tabSelected="1" topLeftCell="P13" zoomScale="80" zoomScaleNormal="80" zoomScaleSheetLayoutView="70" workbookViewId="0">
      <selection activeCell="Q13" sqref="Q1:Q1048576"/>
    </sheetView>
  </sheetViews>
  <sheetFormatPr baseColWidth="10" defaultColWidth="11.42578125" defaultRowHeight="15" x14ac:dyDescent="0.25"/>
  <cols>
    <col min="1" max="1" width="5.7109375" style="2" customWidth="1"/>
    <col min="2" max="2" width="21.5703125" style="3" customWidth="1"/>
    <col min="3" max="3" width="26.5703125" style="4" customWidth="1"/>
    <col min="4" max="4" width="38" style="90" customWidth="1"/>
    <col min="5" max="5" width="38" style="5" customWidth="1"/>
    <col min="6" max="6" width="16.42578125" style="5" customWidth="1"/>
    <col min="7" max="7" width="16.7109375" style="5" customWidth="1"/>
    <col min="8" max="8" width="19.42578125" style="3" customWidth="1"/>
    <col min="9" max="9" width="26.42578125" style="6" customWidth="1"/>
    <col min="10" max="11" width="22" style="7" customWidth="1"/>
    <col min="12" max="13" width="22" style="107" customWidth="1"/>
    <col min="14" max="14" width="49" style="107" customWidth="1"/>
    <col min="15" max="15" width="99.28515625" style="107" customWidth="1"/>
    <col min="16" max="16" width="87.7109375" style="107" bestFit="1" customWidth="1"/>
    <col min="17" max="17" width="234" style="5" customWidth="1"/>
    <col min="18" max="18" width="13.42578125" style="1" bestFit="1" customWidth="1"/>
    <col min="19" max="16384" width="11.42578125" style="1"/>
  </cols>
  <sheetData>
    <row r="1" spans="1:17" ht="108" customHeight="1" thickBot="1" x14ac:dyDescent="0.3">
      <c r="A1" s="238" t="s">
        <v>113</v>
      </c>
      <c r="B1" s="239"/>
      <c r="C1" s="239"/>
      <c r="D1" s="239"/>
      <c r="E1" s="239"/>
      <c r="F1" s="239"/>
      <c r="G1" s="239"/>
      <c r="H1" s="239"/>
      <c r="I1" s="239"/>
      <c r="J1" s="239"/>
      <c r="K1" s="239"/>
      <c r="L1" s="239"/>
      <c r="M1" s="239"/>
      <c r="N1" s="239"/>
      <c r="O1" s="239"/>
      <c r="P1" s="239"/>
      <c r="Q1" s="240"/>
    </row>
    <row r="2" spans="1:17" ht="9" customHeight="1" x14ac:dyDescent="0.25">
      <c r="A2" s="15"/>
      <c r="B2" s="16"/>
      <c r="C2" s="17"/>
      <c r="D2" s="85"/>
      <c r="E2" s="18"/>
      <c r="F2" s="18"/>
      <c r="G2" s="18"/>
      <c r="H2" s="16"/>
      <c r="I2" s="19"/>
      <c r="J2" s="20"/>
      <c r="K2" s="20"/>
      <c r="L2" s="20"/>
      <c r="M2" s="20"/>
      <c r="N2" s="20"/>
      <c r="O2" s="20"/>
      <c r="P2" s="20"/>
      <c r="Q2" s="18"/>
    </row>
    <row r="3" spans="1:17" s="2" customFormat="1" ht="33" customHeight="1" x14ac:dyDescent="0.25">
      <c r="A3" s="241" t="s">
        <v>1</v>
      </c>
      <c r="B3" s="241" t="s">
        <v>2</v>
      </c>
      <c r="C3" s="241" t="s">
        <v>3</v>
      </c>
      <c r="D3" s="296" t="s">
        <v>4</v>
      </c>
      <c r="E3" s="135" t="s">
        <v>5</v>
      </c>
      <c r="F3" s="241" t="s">
        <v>6</v>
      </c>
      <c r="G3" s="241" t="s">
        <v>7</v>
      </c>
      <c r="H3" s="241" t="s">
        <v>8</v>
      </c>
      <c r="I3" s="241"/>
      <c r="J3" s="241"/>
      <c r="K3" s="241"/>
      <c r="L3" s="241"/>
      <c r="M3" s="241"/>
      <c r="N3" s="11" t="s">
        <v>9</v>
      </c>
      <c r="O3" s="11" t="s">
        <v>9</v>
      </c>
      <c r="P3" s="11" t="s">
        <v>9</v>
      </c>
      <c r="Q3" s="11" t="s">
        <v>9</v>
      </c>
    </row>
    <row r="4" spans="1:17" s="2" customFormat="1" ht="31.5" customHeight="1" x14ac:dyDescent="0.25">
      <c r="A4" s="241"/>
      <c r="B4" s="241"/>
      <c r="C4" s="241"/>
      <c r="D4" s="296"/>
      <c r="E4" s="137"/>
      <c r="F4" s="241"/>
      <c r="G4" s="241"/>
      <c r="H4" s="242">
        <v>2024</v>
      </c>
      <c r="I4" s="241"/>
      <c r="J4" s="11" t="s">
        <v>10</v>
      </c>
      <c r="K4" s="11" t="s">
        <v>11</v>
      </c>
      <c r="L4" s="11" t="s">
        <v>12</v>
      </c>
      <c r="M4" s="11" t="s">
        <v>13</v>
      </c>
      <c r="N4" s="11" t="s">
        <v>10</v>
      </c>
      <c r="O4" s="11" t="s">
        <v>11</v>
      </c>
      <c r="P4" s="11" t="s">
        <v>12</v>
      </c>
      <c r="Q4" s="11" t="s">
        <v>13</v>
      </c>
    </row>
    <row r="5" spans="1:17" s="8" customFormat="1" ht="29.25" hidden="1" customHeight="1" x14ac:dyDescent="0.25">
      <c r="A5" s="11"/>
      <c r="B5" s="12"/>
      <c r="C5" s="13"/>
      <c r="D5" s="86"/>
      <c r="E5" s="11"/>
      <c r="F5" s="12"/>
      <c r="G5" s="12"/>
      <c r="H5" s="12"/>
      <c r="I5" s="12"/>
      <c r="J5" s="10"/>
      <c r="K5" s="10"/>
      <c r="L5" s="14"/>
      <c r="M5" s="14"/>
      <c r="N5" s="14"/>
      <c r="O5" s="14"/>
      <c r="P5" s="14"/>
      <c r="Q5" s="11"/>
    </row>
    <row r="6" spans="1:17" ht="25.5" customHeight="1" x14ac:dyDescent="0.25">
      <c r="A6" s="222" t="s">
        <v>114</v>
      </c>
      <c r="B6" s="222"/>
      <c r="C6" s="222"/>
      <c r="D6" s="222"/>
      <c r="E6" s="222"/>
      <c r="F6" s="222"/>
      <c r="G6" s="222"/>
      <c r="H6" s="222"/>
      <c r="I6" s="222"/>
      <c r="J6" s="222"/>
      <c r="K6" s="222"/>
      <c r="L6" s="222"/>
      <c r="M6" s="222"/>
      <c r="N6" s="222"/>
      <c r="O6" s="222"/>
      <c r="P6" s="222"/>
      <c r="Q6" s="222"/>
    </row>
    <row r="7" spans="1:17" ht="215.25" customHeight="1" x14ac:dyDescent="0.25">
      <c r="A7" s="195">
        <v>1</v>
      </c>
      <c r="B7" s="195" t="s">
        <v>115</v>
      </c>
      <c r="C7" s="195" t="s">
        <v>16</v>
      </c>
      <c r="D7" s="120" t="s">
        <v>116</v>
      </c>
      <c r="E7" s="135" t="s">
        <v>117</v>
      </c>
      <c r="F7" s="138">
        <v>1</v>
      </c>
      <c r="G7" s="138">
        <v>0.75</v>
      </c>
      <c r="H7" s="27" t="s">
        <v>19</v>
      </c>
      <c r="I7" s="31">
        <v>1</v>
      </c>
      <c r="J7" s="32">
        <v>0.25</v>
      </c>
      <c r="K7" s="32">
        <v>0.5</v>
      </c>
      <c r="L7" s="32">
        <v>0.75</v>
      </c>
      <c r="M7" s="32">
        <v>1</v>
      </c>
      <c r="N7" s="142" t="s">
        <v>118</v>
      </c>
      <c r="O7" s="292" t="s">
        <v>119</v>
      </c>
      <c r="P7" s="295" t="s">
        <v>120</v>
      </c>
      <c r="Q7" s="297" t="s">
        <v>153</v>
      </c>
    </row>
    <row r="8" spans="1:17" ht="157.5" customHeight="1" x14ac:dyDescent="0.25">
      <c r="A8" s="196"/>
      <c r="B8" s="196"/>
      <c r="C8" s="196"/>
      <c r="D8" s="121"/>
      <c r="E8" s="136"/>
      <c r="F8" s="138"/>
      <c r="G8" s="138"/>
      <c r="H8" s="27" t="s">
        <v>24</v>
      </c>
      <c r="I8" s="33">
        <f>+M8</f>
        <v>1</v>
      </c>
      <c r="J8" s="44">
        <v>0.25</v>
      </c>
      <c r="K8" s="44">
        <v>0.5</v>
      </c>
      <c r="L8" s="64">
        <v>0.75</v>
      </c>
      <c r="M8" s="64">
        <v>1</v>
      </c>
      <c r="N8" s="143"/>
      <c r="O8" s="293"/>
      <c r="P8" s="293"/>
      <c r="Q8" s="298"/>
    </row>
    <row r="9" spans="1:17" ht="218.25" customHeight="1" x14ac:dyDescent="0.25">
      <c r="A9" s="196"/>
      <c r="B9" s="196"/>
      <c r="C9" s="196"/>
      <c r="D9" s="121"/>
      <c r="E9" s="136"/>
      <c r="F9" s="128" t="s">
        <v>25</v>
      </c>
      <c r="G9" s="129"/>
      <c r="H9" s="27" t="s">
        <v>26</v>
      </c>
      <c r="I9" s="28">
        <v>0</v>
      </c>
      <c r="J9" s="40">
        <v>0</v>
      </c>
      <c r="K9" s="40">
        <v>0</v>
      </c>
      <c r="L9" s="40">
        <v>0</v>
      </c>
      <c r="M9" s="40">
        <v>0</v>
      </c>
      <c r="N9" s="143"/>
      <c r="O9" s="293"/>
      <c r="P9" s="293"/>
      <c r="Q9" s="298"/>
    </row>
    <row r="10" spans="1:17" ht="229.5" customHeight="1" x14ac:dyDescent="0.25">
      <c r="A10" s="196"/>
      <c r="B10" s="196"/>
      <c r="C10" s="196"/>
      <c r="D10" s="121"/>
      <c r="E10" s="136"/>
      <c r="F10" s="130"/>
      <c r="G10" s="131"/>
      <c r="H10" s="27" t="s">
        <v>27</v>
      </c>
      <c r="I10" s="28">
        <v>0</v>
      </c>
      <c r="J10" s="40">
        <v>0</v>
      </c>
      <c r="K10" s="40">
        <v>0</v>
      </c>
      <c r="L10" s="40">
        <v>0</v>
      </c>
      <c r="M10" s="40">
        <v>0</v>
      </c>
      <c r="N10" s="143"/>
      <c r="O10" s="293"/>
      <c r="P10" s="293"/>
      <c r="Q10" s="298"/>
    </row>
    <row r="11" spans="1:17" ht="184.5" customHeight="1" x14ac:dyDescent="0.25">
      <c r="A11" s="196"/>
      <c r="B11" s="196"/>
      <c r="C11" s="196"/>
      <c r="D11" s="121"/>
      <c r="E11" s="136"/>
      <c r="F11" s="130"/>
      <c r="G11" s="131"/>
      <c r="H11" s="27" t="s">
        <v>28</v>
      </c>
      <c r="I11" s="29">
        <v>0</v>
      </c>
      <c r="J11" s="40">
        <v>0</v>
      </c>
      <c r="K11" s="40">
        <v>0</v>
      </c>
      <c r="L11" s="40">
        <v>0</v>
      </c>
      <c r="M11" s="40">
        <v>0</v>
      </c>
      <c r="N11" s="143"/>
      <c r="O11" s="293"/>
      <c r="P11" s="293"/>
      <c r="Q11" s="298"/>
    </row>
    <row r="12" spans="1:17" ht="352.5" customHeight="1" x14ac:dyDescent="0.25">
      <c r="A12" s="196"/>
      <c r="B12" s="196"/>
      <c r="C12" s="196"/>
      <c r="D12" s="122"/>
      <c r="E12" s="137"/>
      <c r="F12" s="132"/>
      <c r="G12" s="133"/>
      <c r="H12" s="30" t="s">
        <v>29</v>
      </c>
      <c r="I12" s="29">
        <v>0</v>
      </c>
      <c r="J12" s="40">
        <v>0</v>
      </c>
      <c r="K12" s="40">
        <v>0</v>
      </c>
      <c r="L12" s="40">
        <v>0</v>
      </c>
      <c r="M12" s="40">
        <v>0</v>
      </c>
      <c r="N12" s="144"/>
      <c r="O12" s="294"/>
      <c r="P12" s="294"/>
      <c r="Q12" s="299"/>
    </row>
    <row r="13" spans="1:17" ht="186" customHeight="1" x14ac:dyDescent="0.25">
      <c r="A13" s="196"/>
      <c r="B13" s="196"/>
      <c r="C13" s="196"/>
      <c r="D13" s="120" t="s">
        <v>121</v>
      </c>
      <c r="E13" s="135" t="s">
        <v>122</v>
      </c>
      <c r="F13" s="138">
        <v>1</v>
      </c>
      <c r="G13" s="138">
        <v>0.75</v>
      </c>
      <c r="H13" s="27" t="s">
        <v>19</v>
      </c>
      <c r="I13" s="31">
        <v>1</v>
      </c>
      <c r="J13" s="32">
        <v>0.25</v>
      </c>
      <c r="K13" s="32">
        <v>0.5</v>
      </c>
      <c r="L13" s="32">
        <v>0.75</v>
      </c>
      <c r="M13" s="32">
        <v>1</v>
      </c>
      <c r="N13" s="142" t="s">
        <v>123</v>
      </c>
      <c r="O13" s="234" t="s">
        <v>124</v>
      </c>
      <c r="P13" s="300" t="s">
        <v>175</v>
      </c>
      <c r="Q13" s="303" t="s">
        <v>178</v>
      </c>
    </row>
    <row r="14" spans="1:17" ht="150" customHeight="1" x14ac:dyDescent="0.25">
      <c r="A14" s="196"/>
      <c r="B14" s="196"/>
      <c r="C14" s="196"/>
      <c r="D14" s="121"/>
      <c r="E14" s="136"/>
      <c r="F14" s="138"/>
      <c r="G14" s="138"/>
      <c r="H14" s="27" t="s">
        <v>24</v>
      </c>
      <c r="I14" s="33">
        <f>+M14</f>
        <v>1</v>
      </c>
      <c r="J14" s="44">
        <v>0.25</v>
      </c>
      <c r="K14" s="44">
        <v>0.5</v>
      </c>
      <c r="L14" s="50">
        <v>0.75</v>
      </c>
      <c r="M14" s="50">
        <v>1</v>
      </c>
      <c r="N14" s="143"/>
      <c r="O14" s="173"/>
      <c r="P14" s="301"/>
      <c r="Q14" s="173"/>
    </row>
    <row r="15" spans="1:17" ht="64.5" customHeight="1" x14ac:dyDescent="0.25">
      <c r="A15" s="196"/>
      <c r="B15" s="196"/>
      <c r="C15" s="196"/>
      <c r="D15" s="121"/>
      <c r="E15" s="136"/>
      <c r="F15" s="128" t="s">
        <v>25</v>
      </c>
      <c r="G15" s="129"/>
      <c r="H15" s="27" t="s">
        <v>26</v>
      </c>
      <c r="I15" s="28">
        <v>0</v>
      </c>
      <c r="J15" s="40">
        <v>0</v>
      </c>
      <c r="K15" s="40">
        <v>0</v>
      </c>
      <c r="L15" s="40">
        <v>0</v>
      </c>
      <c r="M15" s="40">
        <v>0</v>
      </c>
      <c r="N15" s="143"/>
      <c r="O15" s="173"/>
      <c r="P15" s="301"/>
      <c r="Q15" s="173"/>
    </row>
    <row r="16" spans="1:17" ht="123" customHeight="1" x14ac:dyDescent="0.25">
      <c r="A16" s="196"/>
      <c r="B16" s="196"/>
      <c r="C16" s="196"/>
      <c r="D16" s="121"/>
      <c r="E16" s="136"/>
      <c r="F16" s="130"/>
      <c r="G16" s="131"/>
      <c r="H16" s="27" t="s">
        <v>27</v>
      </c>
      <c r="I16" s="28">
        <v>0</v>
      </c>
      <c r="J16" s="40">
        <v>0</v>
      </c>
      <c r="K16" s="40">
        <v>0</v>
      </c>
      <c r="L16" s="40">
        <v>0</v>
      </c>
      <c r="M16" s="40">
        <v>0</v>
      </c>
      <c r="N16" s="143"/>
      <c r="O16" s="173"/>
      <c r="P16" s="301"/>
      <c r="Q16" s="173"/>
    </row>
    <row r="17" spans="1:17" ht="64.5" customHeight="1" x14ac:dyDescent="0.25">
      <c r="A17" s="196"/>
      <c r="B17" s="196"/>
      <c r="C17" s="196"/>
      <c r="D17" s="121"/>
      <c r="E17" s="136"/>
      <c r="F17" s="130"/>
      <c r="G17" s="131"/>
      <c r="H17" s="27" t="s">
        <v>28</v>
      </c>
      <c r="I17" s="29">
        <v>0</v>
      </c>
      <c r="J17" s="40">
        <v>0</v>
      </c>
      <c r="K17" s="40">
        <v>0</v>
      </c>
      <c r="L17" s="40">
        <v>0</v>
      </c>
      <c r="M17" s="40">
        <v>0</v>
      </c>
      <c r="N17" s="143"/>
      <c r="O17" s="173"/>
      <c r="P17" s="301"/>
      <c r="Q17" s="173"/>
    </row>
    <row r="18" spans="1:17" ht="64.5" customHeight="1" x14ac:dyDescent="0.25">
      <c r="A18" s="197"/>
      <c r="B18" s="197"/>
      <c r="C18" s="197"/>
      <c r="D18" s="122"/>
      <c r="E18" s="137"/>
      <c r="F18" s="132"/>
      <c r="G18" s="133"/>
      <c r="H18" s="30" t="s">
        <v>29</v>
      </c>
      <c r="I18" s="29">
        <v>0</v>
      </c>
      <c r="J18" s="40">
        <v>0</v>
      </c>
      <c r="K18" s="40">
        <v>0</v>
      </c>
      <c r="L18" s="40">
        <v>0</v>
      </c>
      <c r="M18" s="40">
        <v>0</v>
      </c>
      <c r="N18" s="144"/>
      <c r="O18" s="174"/>
      <c r="P18" s="302"/>
      <c r="Q18" s="304"/>
    </row>
    <row r="19" spans="1:17" x14ac:dyDescent="0.25">
      <c r="A19" s="15"/>
      <c r="B19" s="16"/>
      <c r="C19" s="17"/>
      <c r="D19" s="85"/>
      <c r="E19" s="18"/>
      <c r="F19" s="18"/>
      <c r="G19" s="18"/>
      <c r="H19" s="16"/>
      <c r="I19" s="19"/>
      <c r="J19" s="20"/>
      <c r="K19" s="20"/>
      <c r="L19" s="20"/>
      <c r="M19" s="20"/>
      <c r="N19" s="20"/>
      <c r="O19" s="20"/>
      <c r="P19" s="20"/>
      <c r="Q19" s="18"/>
    </row>
    <row r="20" spans="1:17" ht="25.5" customHeight="1" x14ac:dyDescent="0.25">
      <c r="A20" s="222" t="s">
        <v>125</v>
      </c>
      <c r="B20" s="222"/>
      <c r="C20" s="222"/>
      <c r="D20" s="222"/>
      <c r="E20" s="222"/>
      <c r="F20" s="222"/>
      <c r="G20" s="222"/>
      <c r="H20" s="222"/>
      <c r="I20" s="222"/>
      <c r="J20" s="222"/>
      <c r="K20" s="222"/>
      <c r="L20" s="222"/>
      <c r="M20" s="222"/>
      <c r="N20" s="222"/>
      <c r="O20" s="222"/>
      <c r="P20" s="222"/>
      <c r="Q20" s="222"/>
    </row>
    <row r="21" spans="1:17" ht="36.75" customHeight="1" x14ac:dyDescent="0.25">
      <c r="A21" s="195">
        <v>2</v>
      </c>
      <c r="B21" s="195" t="s">
        <v>126</v>
      </c>
      <c r="C21" s="195" t="s">
        <v>16</v>
      </c>
      <c r="D21" s="120" t="s">
        <v>127</v>
      </c>
      <c r="E21" s="135" t="s">
        <v>91</v>
      </c>
      <c r="F21" s="138">
        <v>1</v>
      </c>
      <c r="G21" s="138">
        <v>0.75</v>
      </c>
      <c r="H21" s="27" t="s">
        <v>19</v>
      </c>
      <c r="I21" s="31">
        <v>1</v>
      </c>
      <c r="J21" s="32">
        <v>0.14000000000000001</v>
      </c>
      <c r="K21" s="32">
        <v>0.34</v>
      </c>
      <c r="L21" s="51">
        <v>0.55000000000000004</v>
      </c>
      <c r="M21" s="32">
        <v>1</v>
      </c>
      <c r="N21" s="142" t="s">
        <v>128</v>
      </c>
      <c r="O21" s="286" t="s">
        <v>129</v>
      </c>
      <c r="P21" s="286" t="s">
        <v>130</v>
      </c>
      <c r="Q21" s="288" t="s">
        <v>174</v>
      </c>
    </row>
    <row r="22" spans="1:17" ht="36.75" customHeight="1" x14ac:dyDescent="0.25">
      <c r="A22" s="196"/>
      <c r="B22" s="196"/>
      <c r="C22" s="196"/>
      <c r="D22" s="121"/>
      <c r="E22" s="136"/>
      <c r="F22" s="138"/>
      <c r="G22" s="138"/>
      <c r="H22" s="27" t="s">
        <v>24</v>
      </c>
      <c r="I22" s="33">
        <v>1</v>
      </c>
      <c r="J22" s="32">
        <v>0.25</v>
      </c>
      <c r="K22" s="47">
        <v>0.5</v>
      </c>
      <c r="L22" s="57">
        <v>0.55000000000000004</v>
      </c>
      <c r="M22" s="57">
        <v>1</v>
      </c>
      <c r="N22" s="143"/>
      <c r="O22" s="287"/>
      <c r="P22" s="287"/>
      <c r="Q22" s="289"/>
    </row>
    <row r="23" spans="1:17" ht="36.75" customHeight="1" x14ac:dyDescent="0.25">
      <c r="A23" s="196"/>
      <c r="B23" s="196"/>
      <c r="C23" s="196"/>
      <c r="D23" s="121"/>
      <c r="E23" s="136"/>
      <c r="F23" s="128" t="s">
        <v>25</v>
      </c>
      <c r="G23" s="129"/>
      <c r="H23" s="27" t="s">
        <v>26</v>
      </c>
      <c r="I23" s="28">
        <v>1302791000</v>
      </c>
      <c r="J23" s="40">
        <v>178794308</v>
      </c>
      <c r="K23" s="48">
        <v>266716462</v>
      </c>
      <c r="L23" s="69">
        <v>264958230</v>
      </c>
      <c r="M23" s="61">
        <v>592322000</v>
      </c>
      <c r="N23" s="143"/>
      <c r="O23" s="287"/>
      <c r="P23" s="287"/>
      <c r="Q23" s="289"/>
    </row>
    <row r="24" spans="1:17" ht="36.75" customHeight="1" x14ac:dyDescent="0.25">
      <c r="A24" s="196"/>
      <c r="B24" s="196"/>
      <c r="C24" s="196"/>
      <c r="D24" s="121"/>
      <c r="E24" s="136"/>
      <c r="F24" s="130"/>
      <c r="G24" s="131"/>
      <c r="H24" s="27" t="s">
        <v>27</v>
      </c>
      <c r="I24" s="29">
        <f>+J24+K24+L24</f>
        <v>987585140</v>
      </c>
      <c r="J24" s="40">
        <f>59956476+44514900</f>
        <v>104471376</v>
      </c>
      <c r="K24" s="48">
        <v>610113764</v>
      </c>
      <c r="L24" s="78">
        <v>273000000</v>
      </c>
      <c r="M24" s="69">
        <v>0</v>
      </c>
      <c r="N24" s="143"/>
      <c r="O24" s="287"/>
      <c r="P24" s="287"/>
      <c r="Q24" s="289"/>
    </row>
    <row r="25" spans="1:17" ht="36.75" customHeight="1" x14ac:dyDescent="0.25">
      <c r="A25" s="196"/>
      <c r="B25" s="196"/>
      <c r="C25" s="196"/>
      <c r="D25" s="121"/>
      <c r="E25" s="136"/>
      <c r="F25" s="130"/>
      <c r="G25" s="131"/>
      <c r="H25" s="27" t="s">
        <v>28</v>
      </c>
      <c r="I25" s="29">
        <f>+J25+K25+L25</f>
        <v>987585140</v>
      </c>
      <c r="J25" s="40">
        <f>59956476+44514900</f>
        <v>104471376</v>
      </c>
      <c r="K25" s="48">
        <v>610113764</v>
      </c>
      <c r="L25" s="78">
        <v>273000000</v>
      </c>
      <c r="M25" s="69">
        <v>0</v>
      </c>
      <c r="N25" s="143"/>
      <c r="O25" s="287"/>
      <c r="P25" s="287"/>
      <c r="Q25" s="289"/>
    </row>
    <row r="26" spans="1:17" ht="36.75" customHeight="1" x14ac:dyDescent="0.25">
      <c r="A26" s="196"/>
      <c r="B26" s="196"/>
      <c r="C26" s="196"/>
      <c r="D26" s="121"/>
      <c r="E26" s="272"/>
      <c r="F26" s="130"/>
      <c r="G26" s="131"/>
      <c r="H26" s="30" t="s">
        <v>29</v>
      </c>
      <c r="I26" s="29">
        <f>+J26+K26+L26</f>
        <v>987585140</v>
      </c>
      <c r="J26" s="40">
        <f>59956476+44514900</f>
        <v>104471376</v>
      </c>
      <c r="K26" s="48">
        <v>610113764</v>
      </c>
      <c r="L26" s="78">
        <v>273000000</v>
      </c>
      <c r="M26" s="69">
        <v>0</v>
      </c>
      <c r="N26" s="143"/>
      <c r="O26" s="287"/>
      <c r="P26" s="287"/>
      <c r="Q26" s="290"/>
    </row>
    <row r="27" spans="1:17" ht="36.75" customHeight="1" x14ac:dyDescent="0.25">
      <c r="A27" s="196"/>
      <c r="B27" s="196"/>
      <c r="C27" s="177"/>
      <c r="D27" s="278" t="s">
        <v>131</v>
      </c>
      <c r="E27" s="273" t="s">
        <v>44</v>
      </c>
      <c r="F27" s="200">
        <v>1</v>
      </c>
      <c r="G27" s="200">
        <v>0.91</v>
      </c>
      <c r="H27" s="66" t="s">
        <v>19</v>
      </c>
      <c r="I27" s="31">
        <v>1</v>
      </c>
      <c r="J27" s="32">
        <v>0</v>
      </c>
      <c r="K27" s="32">
        <v>0</v>
      </c>
      <c r="L27" s="54">
        <v>0.5</v>
      </c>
      <c r="M27" s="32">
        <v>1</v>
      </c>
      <c r="N27" s="249" t="s">
        <v>41</v>
      </c>
      <c r="O27" s="308" t="s">
        <v>41</v>
      </c>
      <c r="P27" s="291" t="s">
        <v>132</v>
      </c>
      <c r="Q27" s="223" t="s">
        <v>157</v>
      </c>
    </row>
    <row r="28" spans="1:17" ht="36.75" customHeight="1" x14ac:dyDescent="0.25">
      <c r="A28" s="196"/>
      <c r="B28" s="196"/>
      <c r="C28" s="177"/>
      <c r="D28" s="278"/>
      <c r="E28" s="274"/>
      <c r="F28" s="200"/>
      <c r="G28" s="200"/>
      <c r="H28" s="66" t="s">
        <v>24</v>
      </c>
      <c r="I28" s="33">
        <f>+M28</f>
        <v>1</v>
      </c>
      <c r="J28" s="44">
        <v>0</v>
      </c>
      <c r="K28" s="47">
        <v>0</v>
      </c>
      <c r="L28" s="62">
        <v>0</v>
      </c>
      <c r="M28" s="32">
        <v>1</v>
      </c>
      <c r="N28" s="249"/>
      <c r="O28" s="308"/>
      <c r="P28" s="291"/>
      <c r="Q28" s="224"/>
    </row>
    <row r="29" spans="1:17" ht="36.75" customHeight="1" x14ac:dyDescent="0.25">
      <c r="A29" s="196"/>
      <c r="B29" s="196"/>
      <c r="C29" s="177"/>
      <c r="D29" s="278"/>
      <c r="E29" s="274"/>
      <c r="F29" s="277" t="s">
        <v>25</v>
      </c>
      <c r="G29" s="277"/>
      <c r="H29" s="66" t="s">
        <v>26</v>
      </c>
      <c r="I29" s="28">
        <v>108660000</v>
      </c>
      <c r="J29" s="40">
        <v>0</v>
      </c>
      <c r="K29" s="48">
        <v>0</v>
      </c>
      <c r="L29" s="63">
        <v>54330000</v>
      </c>
      <c r="M29" s="61">
        <v>54330000</v>
      </c>
      <c r="N29" s="249"/>
      <c r="O29" s="308"/>
      <c r="P29" s="291"/>
      <c r="Q29" s="224"/>
    </row>
    <row r="30" spans="1:17" ht="36.75" customHeight="1" x14ac:dyDescent="0.25">
      <c r="A30" s="196"/>
      <c r="B30" s="196"/>
      <c r="C30" s="177"/>
      <c r="D30" s="278"/>
      <c r="E30" s="274"/>
      <c r="F30" s="277"/>
      <c r="G30" s="277"/>
      <c r="H30" s="66" t="s">
        <v>27</v>
      </c>
      <c r="I30" s="29">
        <f>+SUM(J30:M30)</f>
        <v>57976500</v>
      </c>
      <c r="J30" s="40">
        <v>0</v>
      </c>
      <c r="K30" s="48">
        <v>0</v>
      </c>
      <c r="L30" s="63">
        <v>0</v>
      </c>
      <c r="M30" s="61">
        <v>57976500</v>
      </c>
      <c r="N30" s="249"/>
      <c r="O30" s="308"/>
      <c r="P30" s="291"/>
      <c r="Q30" s="224"/>
    </row>
    <row r="31" spans="1:17" ht="36.75" customHeight="1" x14ac:dyDescent="0.25">
      <c r="A31" s="196"/>
      <c r="B31" s="196"/>
      <c r="C31" s="177"/>
      <c r="D31" s="278"/>
      <c r="E31" s="274"/>
      <c r="F31" s="277"/>
      <c r="G31" s="277"/>
      <c r="H31" s="82" t="s">
        <v>28</v>
      </c>
      <c r="I31" s="29">
        <f>+SUM(J31:M31)</f>
        <v>57976500</v>
      </c>
      <c r="J31" s="40">
        <v>0</v>
      </c>
      <c r="K31" s="48">
        <v>0</v>
      </c>
      <c r="L31" s="63">
        <v>0</v>
      </c>
      <c r="M31" s="61">
        <v>57976500</v>
      </c>
      <c r="N31" s="249"/>
      <c r="O31" s="308"/>
      <c r="P31" s="291"/>
      <c r="Q31" s="224"/>
    </row>
    <row r="32" spans="1:17" ht="36.75" customHeight="1" x14ac:dyDescent="0.25">
      <c r="A32" s="196"/>
      <c r="B32" s="196"/>
      <c r="C32" s="177"/>
      <c r="D32" s="278"/>
      <c r="E32" s="275"/>
      <c r="F32" s="277"/>
      <c r="G32" s="277"/>
      <c r="H32" s="83" t="s">
        <v>29</v>
      </c>
      <c r="I32" s="29">
        <f>+SUM(J32:M32)</f>
        <v>33934135</v>
      </c>
      <c r="J32" s="40">
        <v>0</v>
      </c>
      <c r="K32" s="48">
        <v>0</v>
      </c>
      <c r="L32" s="63">
        <v>0</v>
      </c>
      <c r="M32" s="61">
        <v>33934135</v>
      </c>
      <c r="N32" s="249"/>
      <c r="O32" s="308"/>
      <c r="P32" s="291"/>
      <c r="Q32" s="225"/>
    </row>
    <row r="33" spans="1:17" ht="36.75" customHeight="1" x14ac:dyDescent="0.25">
      <c r="A33" s="196"/>
      <c r="B33" s="196"/>
      <c r="C33" s="196"/>
      <c r="D33" s="121" t="s">
        <v>133</v>
      </c>
      <c r="E33" s="276" t="s">
        <v>44</v>
      </c>
      <c r="F33" s="282">
        <v>1</v>
      </c>
      <c r="G33" s="282">
        <v>0.91</v>
      </c>
      <c r="H33" s="27" t="s">
        <v>19</v>
      </c>
      <c r="I33" s="31">
        <v>1</v>
      </c>
      <c r="J33" s="32">
        <v>0</v>
      </c>
      <c r="K33" s="32">
        <v>0</v>
      </c>
      <c r="L33" s="52">
        <v>0.5</v>
      </c>
      <c r="M33" s="32">
        <v>1</v>
      </c>
      <c r="N33" s="143" t="s">
        <v>41</v>
      </c>
      <c r="O33" s="187" t="s">
        <v>41</v>
      </c>
      <c r="P33" s="279" t="s">
        <v>134</v>
      </c>
      <c r="Q33" s="223" t="s">
        <v>158</v>
      </c>
    </row>
    <row r="34" spans="1:17" ht="36.75" customHeight="1" x14ac:dyDescent="0.25">
      <c r="A34" s="196"/>
      <c r="B34" s="196"/>
      <c r="C34" s="196"/>
      <c r="D34" s="121"/>
      <c r="E34" s="136"/>
      <c r="F34" s="124"/>
      <c r="G34" s="124"/>
      <c r="H34" s="27" t="s">
        <v>24</v>
      </c>
      <c r="I34" s="33">
        <f>+M34</f>
        <v>1</v>
      </c>
      <c r="J34" s="44">
        <v>0</v>
      </c>
      <c r="K34" s="44">
        <v>0</v>
      </c>
      <c r="L34" s="64">
        <v>0.4</v>
      </c>
      <c r="M34" s="32">
        <v>1</v>
      </c>
      <c r="N34" s="143"/>
      <c r="O34" s="187"/>
      <c r="P34" s="280"/>
      <c r="Q34" s="224"/>
    </row>
    <row r="35" spans="1:17" ht="36.75" customHeight="1" x14ac:dyDescent="0.25">
      <c r="A35" s="196"/>
      <c r="B35" s="196"/>
      <c r="C35" s="196"/>
      <c r="D35" s="121"/>
      <c r="E35" s="136"/>
      <c r="F35" s="128" t="s">
        <v>25</v>
      </c>
      <c r="G35" s="129"/>
      <c r="H35" s="71" t="s">
        <v>26</v>
      </c>
      <c r="I35" s="12" t="s">
        <v>154</v>
      </c>
      <c r="J35" s="72" t="s">
        <v>155</v>
      </c>
      <c r="K35" s="72" t="s">
        <v>155</v>
      </c>
      <c r="L35" s="73">
        <v>24518500</v>
      </c>
      <c r="M35" s="74">
        <v>24518500</v>
      </c>
      <c r="N35" s="143"/>
      <c r="O35" s="187"/>
      <c r="P35" s="280"/>
      <c r="Q35" s="224"/>
    </row>
    <row r="36" spans="1:17" ht="36.75" customHeight="1" x14ac:dyDescent="0.25">
      <c r="A36" s="196"/>
      <c r="B36" s="196"/>
      <c r="C36" s="196"/>
      <c r="D36" s="121"/>
      <c r="E36" s="136"/>
      <c r="F36" s="130"/>
      <c r="G36" s="131"/>
      <c r="H36" s="79" t="s">
        <v>27</v>
      </c>
      <c r="I36" s="12" t="s">
        <v>156</v>
      </c>
      <c r="J36" s="72" t="s">
        <v>155</v>
      </c>
      <c r="K36" s="72" t="s">
        <v>155</v>
      </c>
      <c r="L36" s="80">
        <v>2567000</v>
      </c>
      <c r="M36" s="74">
        <v>25163589</v>
      </c>
      <c r="N36" s="143"/>
      <c r="O36" s="187"/>
      <c r="P36" s="280"/>
      <c r="Q36" s="224"/>
    </row>
    <row r="37" spans="1:17" ht="36.75" customHeight="1" x14ac:dyDescent="0.25">
      <c r="A37" s="196"/>
      <c r="B37" s="196"/>
      <c r="C37" s="196"/>
      <c r="D37" s="121"/>
      <c r="E37" s="136"/>
      <c r="F37" s="130"/>
      <c r="G37" s="131"/>
      <c r="H37" s="79" t="s">
        <v>28</v>
      </c>
      <c r="I37" s="91">
        <v>27730589</v>
      </c>
      <c r="J37" s="40">
        <v>0</v>
      </c>
      <c r="K37" s="40">
        <v>0</v>
      </c>
      <c r="L37" s="80">
        <v>2567000</v>
      </c>
      <c r="M37" s="74">
        <v>25163589</v>
      </c>
      <c r="N37" s="143"/>
      <c r="O37" s="187"/>
      <c r="P37" s="280"/>
      <c r="Q37" s="224"/>
    </row>
    <row r="38" spans="1:17" ht="36.75" customHeight="1" x14ac:dyDescent="0.25">
      <c r="A38" s="196"/>
      <c r="B38" s="196"/>
      <c r="C38" s="196"/>
      <c r="D38" s="122"/>
      <c r="E38" s="137"/>
      <c r="F38" s="132"/>
      <c r="G38" s="133"/>
      <c r="H38" s="30" t="s">
        <v>29</v>
      </c>
      <c r="I38" s="91">
        <f>+L38+M38</f>
        <v>27730589</v>
      </c>
      <c r="J38" s="40">
        <v>0</v>
      </c>
      <c r="K38" s="40">
        <v>0</v>
      </c>
      <c r="L38" s="80">
        <v>2567000</v>
      </c>
      <c r="M38" s="74">
        <v>25163589</v>
      </c>
      <c r="N38" s="143"/>
      <c r="O38" s="187"/>
      <c r="P38" s="281"/>
      <c r="Q38" s="225"/>
    </row>
    <row r="39" spans="1:17" ht="36.75" customHeight="1" x14ac:dyDescent="0.25">
      <c r="A39" s="196"/>
      <c r="B39" s="196"/>
      <c r="C39" s="196"/>
      <c r="D39" s="120" t="s">
        <v>135</v>
      </c>
      <c r="E39" s="135" t="s">
        <v>44</v>
      </c>
      <c r="F39" s="138">
        <v>1</v>
      </c>
      <c r="G39" s="138">
        <v>0.75</v>
      </c>
      <c r="H39" s="94" t="s">
        <v>19</v>
      </c>
      <c r="I39" s="95">
        <v>1</v>
      </c>
      <c r="J39" s="96">
        <v>0</v>
      </c>
      <c r="K39" s="96">
        <v>0.15</v>
      </c>
      <c r="L39" s="97">
        <v>0.59</v>
      </c>
      <c r="M39" s="96">
        <v>1</v>
      </c>
      <c r="N39" s="249" t="s">
        <v>41</v>
      </c>
      <c r="O39" s="249" t="s">
        <v>136</v>
      </c>
      <c r="P39" s="291" t="s">
        <v>137</v>
      </c>
      <c r="Q39" s="223" t="s">
        <v>176</v>
      </c>
    </row>
    <row r="40" spans="1:17" ht="36.75" customHeight="1" x14ac:dyDescent="0.25">
      <c r="A40" s="196"/>
      <c r="B40" s="196"/>
      <c r="C40" s="196"/>
      <c r="D40" s="121"/>
      <c r="E40" s="136"/>
      <c r="F40" s="138"/>
      <c r="G40" s="138"/>
      <c r="H40" s="94" t="s">
        <v>24</v>
      </c>
      <c r="I40" s="98">
        <v>0</v>
      </c>
      <c r="J40" s="84">
        <v>0</v>
      </c>
      <c r="K40" s="99">
        <v>0</v>
      </c>
      <c r="L40" s="62">
        <v>0</v>
      </c>
      <c r="M40" s="100">
        <v>1</v>
      </c>
      <c r="N40" s="249"/>
      <c r="O40" s="249"/>
      <c r="P40" s="291"/>
      <c r="Q40" s="224"/>
    </row>
    <row r="41" spans="1:17" ht="36.75" customHeight="1" x14ac:dyDescent="0.25">
      <c r="A41" s="196"/>
      <c r="B41" s="196"/>
      <c r="C41" s="196"/>
      <c r="D41" s="121"/>
      <c r="E41" s="136"/>
      <c r="F41" s="128" t="s">
        <v>25</v>
      </c>
      <c r="G41" s="129"/>
      <c r="H41" s="94" t="s">
        <v>26</v>
      </c>
      <c r="I41" s="101">
        <v>136525000</v>
      </c>
      <c r="J41" s="75">
        <v>0</v>
      </c>
      <c r="K41" s="102">
        <v>20000000</v>
      </c>
      <c r="L41" s="63">
        <v>60000000</v>
      </c>
      <c r="M41" s="103">
        <v>56525000</v>
      </c>
      <c r="N41" s="249"/>
      <c r="O41" s="249"/>
      <c r="P41" s="291"/>
      <c r="Q41" s="224"/>
    </row>
    <row r="42" spans="1:17" ht="36.75" customHeight="1" x14ac:dyDescent="0.25">
      <c r="A42" s="196"/>
      <c r="B42" s="196"/>
      <c r="C42" s="196"/>
      <c r="D42" s="121"/>
      <c r="E42" s="136"/>
      <c r="F42" s="130"/>
      <c r="G42" s="131"/>
      <c r="H42" s="94" t="s">
        <v>27</v>
      </c>
      <c r="I42" s="101">
        <v>58500000</v>
      </c>
      <c r="J42" s="75">
        <v>0</v>
      </c>
      <c r="K42" s="102">
        <v>0</v>
      </c>
      <c r="L42" s="63">
        <v>0</v>
      </c>
      <c r="M42" s="103">
        <v>58500000</v>
      </c>
      <c r="N42" s="249"/>
      <c r="O42" s="249"/>
      <c r="P42" s="291"/>
      <c r="Q42" s="224"/>
    </row>
    <row r="43" spans="1:17" ht="36.75" customHeight="1" x14ac:dyDescent="0.25">
      <c r="A43" s="196"/>
      <c r="B43" s="196"/>
      <c r="C43" s="196"/>
      <c r="D43" s="121"/>
      <c r="E43" s="136"/>
      <c r="F43" s="130"/>
      <c r="G43" s="131"/>
      <c r="H43" s="104" t="s">
        <v>28</v>
      </c>
      <c r="I43" s="101">
        <v>0</v>
      </c>
      <c r="J43" s="75">
        <v>0</v>
      </c>
      <c r="K43" s="102">
        <v>0</v>
      </c>
      <c r="L43" s="105">
        <v>0</v>
      </c>
      <c r="M43" s="103">
        <v>0</v>
      </c>
      <c r="N43" s="249"/>
      <c r="O43" s="249"/>
      <c r="P43" s="291"/>
      <c r="Q43" s="224"/>
    </row>
    <row r="44" spans="1:17" ht="36.75" customHeight="1" x14ac:dyDescent="0.25">
      <c r="A44" s="196"/>
      <c r="B44" s="196"/>
      <c r="C44" s="196"/>
      <c r="D44" s="122"/>
      <c r="E44" s="137"/>
      <c r="F44" s="132"/>
      <c r="G44" s="133"/>
      <c r="H44" s="106" t="s">
        <v>29</v>
      </c>
      <c r="I44" s="101">
        <v>0</v>
      </c>
      <c r="J44" s="75">
        <v>0</v>
      </c>
      <c r="K44" s="102">
        <v>0</v>
      </c>
      <c r="L44" s="105">
        <v>0</v>
      </c>
      <c r="M44" s="103">
        <v>0</v>
      </c>
      <c r="N44" s="249"/>
      <c r="O44" s="249"/>
      <c r="P44" s="291"/>
      <c r="Q44" s="225"/>
    </row>
    <row r="45" spans="1:17" ht="36.75" customHeight="1" x14ac:dyDescent="0.25">
      <c r="A45" s="196"/>
      <c r="B45" s="196"/>
      <c r="C45" s="196"/>
      <c r="D45" s="120" t="s">
        <v>138</v>
      </c>
      <c r="E45" s="135" t="s">
        <v>44</v>
      </c>
      <c r="F45" s="138">
        <v>1</v>
      </c>
      <c r="G45" s="138">
        <v>0.75</v>
      </c>
      <c r="H45" s="79" t="s">
        <v>19</v>
      </c>
      <c r="I45" s="31">
        <v>1</v>
      </c>
      <c r="J45" s="32">
        <v>0</v>
      </c>
      <c r="K45" s="32">
        <v>0.22</v>
      </c>
      <c r="L45" s="52">
        <v>0.56000000000000005</v>
      </c>
      <c r="M45" s="32">
        <v>1</v>
      </c>
      <c r="N45" s="227" t="s">
        <v>139</v>
      </c>
      <c r="O45" s="305" t="s">
        <v>140</v>
      </c>
      <c r="P45" s="284" t="s">
        <v>141</v>
      </c>
      <c r="Q45" s="223" t="s">
        <v>162</v>
      </c>
    </row>
    <row r="46" spans="1:17" ht="36.75" customHeight="1" x14ac:dyDescent="0.25">
      <c r="A46" s="196"/>
      <c r="B46" s="196"/>
      <c r="C46" s="196"/>
      <c r="D46" s="121"/>
      <c r="E46" s="136"/>
      <c r="F46" s="138"/>
      <c r="G46" s="138"/>
      <c r="H46" s="27" t="s">
        <v>24</v>
      </c>
      <c r="I46" s="33">
        <f>+M46</f>
        <v>1</v>
      </c>
      <c r="J46" s="44">
        <v>0.1</v>
      </c>
      <c r="K46" s="44">
        <v>0.22</v>
      </c>
      <c r="L46" s="64">
        <v>0.56000000000000005</v>
      </c>
      <c r="M46" s="32">
        <v>1</v>
      </c>
      <c r="N46" s="227"/>
      <c r="O46" s="306"/>
      <c r="P46" s="284"/>
      <c r="Q46" s="224"/>
    </row>
    <row r="47" spans="1:17" ht="36.75" customHeight="1" x14ac:dyDescent="0.25">
      <c r="A47" s="196"/>
      <c r="B47" s="196"/>
      <c r="C47" s="196"/>
      <c r="D47" s="121"/>
      <c r="E47" s="136"/>
      <c r="F47" s="128" t="s">
        <v>25</v>
      </c>
      <c r="G47" s="129"/>
      <c r="H47" s="27" t="s">
        <v>26</v>
      </c>
      <c r="I47" s="28">
        <v>20571000</v>
      </c>
      <c r="J47" s="40">
        <v>0</v>
      </c>
      <c r="K47" s="40">
        <v>4570000</v>
      </c>
      <c r="L47" s="75">
        <v>6855000</v>
      </c>
      <c r="M47" s="40">
        <v>9146000</v>
      </c>
      <c r="N47" s="227"/>
      <c r="O47" s="306"/>
      <c r="P47" s="284"/>
      <c r="Q47" s="224"/>
    </row>
    <row r="48" spans="1:17" ht="36.75" customHeight="1" x14ac:dyDescent="0.25">
      <c r="A48" s="196"/>
      <c r="B48" s="196"/>
      <c r="C48" s="196"/>
      <c r="D48" s="121"/>
      <c r="E48" s="136"/>
      <c r="F48" s="130"/>
      <c r="G48" s="131"/>
      <c r="H48" s="27" t="s">
        <v>27</v>
      </c>
      <c r="I48" s="28">
        <v>20565450</v>
      </c>
      <c r="J48" s="40">
        <v>0</v>
      </c>
      <c r="K48" s="40">
        <v>0</v>
      </c>
      <c r="L48" s="75">
        <v>11627800</v>
      </c>
      <c r="M48" s="40">
        <v>8937650</v>
      </c>
      <c r="N48" s="227"/>
      <c r="O48" s="306"/>
      <c r="P48" s="284"/>
      <c r="Q48" s="224"/>
    </row>
    <row r="49" spans="1:17" ht="36.75" customHeight="1" x14ac:dyDescent="0.25">
      <c r="A49" s="196"/>
      <c r="B49" s="196"/>
      <c r="C49" s="196"/>
      <c r="D49" s="121"/>
      <c r="E49" s="136"/>
      <c r="F49" s="130"/>
      <c r="G49" s="131"/>
      <c r="H49" s="27" t="s">
        <v>28</v>
      </c>
      <c r="I49" s="29">
        <v>20565450</v>
      </c>
      <c r="J49" s="40">
        <v>0</v>
      </c>
      <c r="K49" s="40">
        <v>0</v>
      </c>
      <c r="L49" s="75">
        <v>11627800</v>
      </c>
      <c r="M49" s="40">
        <v>8937650</v>
      </c>
      <c r="N49" s="227"/>
      <c r="O49" s="306"/>
      <c r="P49" s="284"/>
      <c r="Q49" s="224"/>
    </row>
    <row r="50" spans="1:17" ht="36.75" customHeight="1" x14ac:dyDescent="0.25">
      <c r="A50" s="196"/>
      <c r="B50" s="196"/>
      <c r="C50" s="196"/>
      <c r="D50" s="122"/>
      <c r="E50" s="137"/>
      <c r="F50" s="132"/>
      <c r="G50" s="133"/>
      <c r="H50" s="30" t="s">
        <v>29</v>
      </c>
      <c r="I50" s="29">
        <f>+SUM(J50:M50)</f>
        <v>17441700</v>
      </c>
      <c r="J50" s="40">
        <v>0</v>
      </c>
      <c r="K50" s="40">
        <v>0</v>
      </c>
      <c r="L50" s="75">
        <v>11627800</v>
      </c>
      <c r="M50" s="75">
        <v>5813900</v>
      </c>
      <c r="N50" s="307"/>
      <c r="O50" s="306"/>
      <c r="P50" s="285"/>
      <c r="Q50" s="225"/>
    </row>
    <row r="51" spans="1:17" ht="36.75" customHeight="1" x14ac:dyDescent="0.25">
      <c r="A51" s="196"/>
      <c r="B51" s="196"/>
      <c r="C51" s="196"/>
      <c r="D51" s="120" t="s">
        <v>142</v>
      </c>
      <c r="E51" s="135" t="s">
        <v>44</v>
      </c>
      <c r="F51" s="138">
        <v>1</v>
      </c>
      <c r="G51" s="138">
        <v>0.75</v>
      </c>
      <c r="H51" s="79" t="s">
        <v>19</v>
      </c>
      <c r="I51" s="31">
        <v>1</v>
      </c>
      <c r="J51" s="32">
        <v>0.15</v>
      </c>
      <c r="K51" s="32">
        <v>0.37</v>
      </c>
      <c r="L51" s="32">
        <v>0.64</v>
      </c>
      <c r="M51" s="32">
        <v>1</v>
      </c>
      <c r="N51" s="142" t="s">
        <v>143</v>
      </c>
      <c r="O51" s="145" t="s">
        <v>144</v>
      </c>
      <c r="P51" s="283" t="s">
        <v>145</v>
      </c>
      <c r="Q51" s="223" t="s">
        <v>177</v>
      </c>
    </row>
    <row r="52" spans="1:17" ht="36.75" customHeight="1" x14ac:dyDescent="0.25">
      <c r="A52" s="196"/>
      <c r="B52" s="196"/>
      <c r="C52" s="196"/>
      <c r="D52" s="121"/>
      <c r="E52" s="136"/>
      <c r="F52" s="138"/>
      <c r="G52" s="138"/>
      <c r="H52" s="79" t="s">
        <v>24</v>
      </c>
      <c r="I52" s="33">
        <f>+M52</f>
        <v>10</v>
      </c>
      <c r="J52" s="44">
        <v>0.15</v>
      </c>
      <c r="K52" s="44">
        <v>0.37</v>
      </c>
      <c r="L52" s="84">
        <v>0.65</v>
      </c>
      <c r="M52" s="84">
        <v>10</v>
      </c>
      <c r="N52" s="143"/>
      <c r="O52" s="146"/>
      <c r="P52" s="284"/>
      <c r="Q52" s="224"/>
    </row>
    <row r="53" spans="1:17" ht="36.75" customHeight="1" x14ac:dyDescent="0.25">
      <c r="A53" s="196"/>
      <c r="B53" s="196"/>
      <c r="C53" s="196"/>
      <c r="D53" s="121"/>
      <c r="E53" s="136"/>
      <c r="F53" s="128" t="s">
        <v>25</v>
      </c>
      <c r="G53" s="129"/>
      <c r="H53" s="79" t="s">
        <v>26</v>
      </c>
      <c r="I53" s="28">
        <v>1204352000</v>
      </c>
      <c r="J53" s="40">
        <v>177000000</v>
      </c>
      <c r="K53" s="40">
        <v>265500000</v>
      </c>
      <c r="L53" s="75">
        <v>324750000</v>
      </c>
      <c r="M53" s="40">
        <v>437102000</v>
      </c>
      <c r="N53" s="143"/>
      <c r="O53" s="146"/>
      <c r="P53" s="284"/>
      <c r="Q53" s="224"/>
    </row>
    <row r="54" spans="1:17" ht="36.75" customHeight="1" x14ac:dyDescent="0.25">
      <c r="A54" s="196"/>
      <c r="B54" s="196"/>
      <c r="C54" s="196"/>
      <c r="D54" s="121"/>
      <c r="E54" s="136"/>
      <c r="F54" s="130"/>
      <c r="G54" s="131"/>
      <c r="H54" s="79" t="s">
        <v>27</v>
      </c>
      <c r="I54" s="28">
        <v>1196153000</v>
      </c>
      <c r="J54" s="40">
        <v>61945889</v>
      </c>
      <c r="K54" s="40">
        <v>265500000</v>
      </c>
      <c r="L54" s="75">
        <v>162218488</v>
      </c>
      <c r="M54" s="40">
        <v>706488623</v>
      </c>
      <c r="N54" s="143"/>
      <c r="O54" s="146"/>
      <c r="P54" s="284"/>
      <c r="Q54" s="224"/>
    </row>
    <row r="55" spans="1:17" ht="36.75" customHeight="1" x14ac:dyDescent="0.25">
      <c r="A55" s="196"/>
      <c r="B55" s="196"/>
      <c r="C55" s="196"/>
      <c r="D55" s="121"/>
      <c r="E55" s="136"/>
      <c r="F55" s="130"/>
      <c r="G55" s="131"/>
      <c r="H55" s="79" t="s">
        <v>28</v>
      </c>
      <c r="I55" s="29">
        <f>+SUM(J55:M55)</f>
        <v>551350000</v>
      </c>
      <c r="J55" s="40">
        <v>61945889</v>
      </c>
      <c r="K55" s="40">
        <v>250337737</v>
      </c>
      <c r="L55" s="75">
        <v>162218488</v>
      </c>
      <c r="M55" s="75">
        <v>76847886</v>
      </c>
      <c r="N55" s="143"/>
      <c r="O55" s="146"/>
      <c r="P55" s="284"/>
      <c r="Q55" s="224"/>
    </row>
    <row r="56" spans="1:17" ht="36.75" customHeight="1" x14ac:dyDescent="0.25">
      <c r="A56" s="197"/>
      <c r="B56" s="197"/>
      <c r="C56" s="197"/>
      <c r="D56" s="122"/>
      <c r="E56" s="137"/>
      <c r="F56" s="132"/>
      <c r="G56" s="133"/>
      <c r="H56" s="30" t="s">
        <v>29</v>
      </c>
      <c r="I56" s="29">
        <f>+SUM(J56:M56)</f>
        <v>520249398</v>
      </c>
      <c r="J56" s="40">
        <v>61945889</v>
      </c>
      <c r="K56" s="40">
        <v>250337737</v>
      </c>
      <c r="L56" s="75">
        <v>162218488</v>
      </c>
      <c r="M56" s="75">
        <v>45747284</v>
      </c>
      <c r="N56" s="144"/>
      <c r="O56" s="147"/>
      <c r="P56" s="285"/>
      <c r="Q56" s="225"/>
    </row>
    <row r="57" spans="1:17" x14ac:dyDescent="0.25">
      <c r="A57" s="15"/>
      <c r="B57" s="16"/>
      <c r="C57" s="18"/>
      <c r="D57" s="85"/>
      <c r="E57" s="18"/>
      <c r="F57" s="18"/>
      <c r="G57" s="18"/>
      <c r="H57" s="16"/>
      <c r="I57" s="19"/>
      <c r="J57" s="20"/>
      <c r="K57" s="20"/>
      <c r="L57" s="20"/>
      <c r="M57" s="20"/>
      <c r="N57" s="20"/>
      <c r="O57" s="20"/>
      <c r="P57" s="20"/>
      <c r="Q57" s="18"/>
    </row>
    <row r="58" spans="1:17" ht="25.5" customHeight="1" x14ac:dyDescent="0.25">
      <c r="A58" s="222" t="s">
        <v>146</v>
      </c>
      <c r="B58" s="222"/>
      <c r="C58" s="222"/>
      <c r="D58" s="222"/>
      <c r="E58" s="222"/>
      <c r="F58" s="222"/>
      <c r="G58" s="222"/>
      <c r="H58" s="222"/>
      <c r="I58" s="222"/>
      <c r="J58" s="222"/>
      <c r="K58" s="222"/>
      <c r="L58" s="222"/>
      <c r="M58" s="222"/>
      <c r="N58" s="222"/>
      <c r="O58" s="222"/>
      <c r="P58" s="222"/>
      <c r="Q58" s="222"/>
    </row>
    <row r="59" spans="1:17" ht="36.75" customHeight="1" x14ac:dyDescent="0.25">
      <c r="A59" s="195">
        <v>3</v>
      </c>
      <c r="B59" s="195" t="s">
        <v>126</v>
      </c>
      <c r="C59" s="195" t="s">
        <v>16</v>
      </c>
      <c r="D59" s="120" t="s">
        <v>147</v>
      </c>
      <c r="E59" s="135" t="s">
        <v>74</v>
      </c>
      <c r="F59" s="138">
        <v>1</v>
      </c>
      <c r="G59" s="138">
        <v>0.75</v>
      </c>
      <c r="H59" s="27" t="s">
        <v>19</v>
      </c>
      <c r="I59" s="31">
        <v>1</v>
      </c>
      <c r="J59" s="32">
        <v>0</v>
      </c>
      <c r="K59" s="32">
        <v>0.25</v>
      </c>
      <c r="L59" s="32">
        <v>0.5</v>
      </c>
      <c r="M59" s="32">
        <v>1</v>
      </c>
      <c r="N59" s="142" t="s">
        <v>148</v>
      </c>
      <c r="O59" s="142" t="s">
        <v>149</v>
      </c>
      <c r="P59" s="142" t="s">
        <v>149</v>
      </c>
      <c r="Q59" s="223" t="s">
        <v>159</v>
      </c>
    </row>
    <row r="60" spans="1:17" ht="36.75" customHeight="1" x14ac:dyDescent="0.25">
      <c r="A60" s="196"/>
      <c r="B60" s="196"/>
      <c r="C60" s="196"/>
      <c r="D60" s="121"/>
      <c r="E60" s="136"/>
      <c r="F60" s="138"/>
      <c r="G60" s="138"/>
      <c r="H60" s="27" t="s">
        <v>24</v>
      </c>
      <c r="I60" s="33">
        <f>+M60</f>
        <v>1</v>
      </c>
      <c r="J60" s="44">
        <v>0.1</v>
      </c>
      <c r="K60" s="44">
        <v>0.25</v>
      </c>
      <c r="L60" s="64">
        <v>0.5</v>
      </c>
      <c r="M60" s="64">
        <v>1</v>
      </c>
      <c r="N60" s="143"/>
      <c r="O60" s="143"/>
      <c r="P60" s="143"/>
      <c r="Q60" s="224"/>
    </row>
    <row r="61" spans="1:17" ht="36.75" customHeight="1" x14ac:dyDescent="0.25">
      <c r="A61" s="196"/>
      <c r="B61" s="196"/>
      <c r="C61" s="196"/>
      <c r="D61" s="121"/>
      <c r="E61" s="136"/>
      <c r="F61" s="128" t="s">
        <v>25</v>
      </c>
      <c r="G61" s="129"/>
      <c r="H61" s="27" t="s">
        <v>26</v>
      </c>
      <c r="I61" s="28">
        <v>12626000</v>
      </c>
      <c r="J61" s="40">
        <v>0</v>
      </c>
      <c r="K61" s="40">
        <v>3156000</v>
      </c>
      <c r="L61" s="65">
        <v>6312000</v>
      </c>
      <c r="M61" s="40">
        <v>3158000</v>
      </c>
      <c r="N61" s="143"/>
      <c r="O61" s="143"/>
      <c r="P61" s="143"/>
      <c r="Q61" s="224"/>
    </row>
    <row r="62" spans="1:17" ht="36.75" customHeight="1" x14ac:dyDescent="0.25">
      <c r="A62" s="196"/>
      <c r="B62" s="196"/>
      <c r="C62" s="196"/>
      <c r="D62" s="121"/>
      <c r="E62" s="136"/>
      <c r="F62" s="130"/>
      <c r="G62" s="131"/>
      <c r="H62" s="27" t="s">
        <v>27</v>
      </c>
      <c r="I62" s="28">
        <v>12150000</v>
      </c>
      <c r="J62" s="40">
        <v>0</v>
      </c>
      <c r="K62" s="40">
        <v>4000000</v>
      </c>
      <c r="L62" s="65">
        <v>4072000</v>
      </c>
      <c r="M62" s="40">
        <v>4078000</v>
      </c>
      <c r="N62" s="143"/>
      <c r="O62" s="143"/>
      <c r="P62" s="143"/>
      <c r="Q62" s="224"/>
    </row>
    <row r="63" spans="1:17" ht="36.75" customHeight="1" x14ac:dyDescent="0.25">
      <c r="A63" s="196"/>
      <c r="B63" s="196"/>
      <c r="C63" s="196"/>
      <c r="D63" s="121"/>
      <c r="E63" s="136"/>
      <c r="F63" s="130"/>
      <c r="G63" s="131"/>
      <c r="H63" s="79" t="s">
        <v>28</v>
      </c>
      <c r="I63" s="29">
        <v>12150000</v>
      </c>
      <c r="J63" s="40">
        <v>0</v>
      </c>
      <c r="K63" s="40">
        <v>2700000</v>
      </c>
      <c r="L63" s="75">
        <v>3772000</v>
      </c>
      <c r="M63" s="81">
        <v>5678000</v>
      </c>
      <c r="N63" s="143"/>
      <c r="O63" s="143"/>
      <c r="P63" s="143"/>
      <c r="Q63" s="224"/>
    </row>
    <row r="64" spans="1:17" ht="36.75" customHeight="1" x14ac:dyDescent="0.25">
      <c r="A64" s="196"/>
      <c r="B64" s="196"/>
      <c r="C64" s="196"/>
      <c r="D64" s="122"/>
      <c r="E64" s="137"/>
      <c r="F64" s="132"/>
      <c r="G64" s="133"/>
      <c r="H64" s="30" t="s">
        <v>29</v>
      </c>
      <c r="I64" s="29">
        <f>+SUM(J64:M64)</f>
        <v>9688000</v>
      </c>
      <c r="J64" s="40">
        <v>0</v>
      </c>
      <c r="K64" s="40">
        <v>2700000</v>
      </c>
      <c r="L64" s="75">
        <v>3772000</v>
      </c>
      <c r="M64" s="81">
        <v>3216000</v>
      </c>
      <c r="N64" s="144"/>
      <c r="O64" s="144"/>
      <c r="P64" s="144"/>
      <c r="Q64" s="225"/>
    </row>
    <row r="65" spans="1:17" ht="36.75" customHeight="1" x14ac:dyDescent="0.25">
      <c r="A65" s="196"/>
      <c r="B65" s="196"/>
      <c r="C65" s="196"/>
      <c r="D65" s="120" t="s">
        <v>150</v>
      </c>
      <c r="E65" s="135" t="s">
        <v>74</v>
      </c>
      <c r="F65" s="138">
        <v>1</v>
      </c>
      <c r="G65" s="138">
        <v>0.75</v>
      </c>
      <c r="H65" s="27" t="s">
        <v>19</v>
      </c>
      <c r="I65" s="31">
        <v>1</v>
      </c>
      <c r="J65" s="32">
        <v>0</v>
      </c>
      <c r="K65" s="32">
        <v>0.5</v>
      </c>
      <c r="L65" s="32">
        <v>1</v>
      </c>
      <c r="M65" s="117" t="s">
        <v>151</v>
      </c>
      <c r="N65" s="142" t="s">
        <v>75</v>
      </c>
      <c r="O65" s="142" t="s">
        <v>152</v>
      </c>
      <c r="P65" s="283" t="s">
        <v>77</v>
      </c>
      <c r="Q65" s="139" t="s">
        <v>23</v>
      </c>
    </row>
    <row r="66" spans="1:17" ht="36.75" customHeight="1" x14ac:dyDescent="0.25">
      <c r="A66" s="196"/>
      <c r="B66" s="196"/>
      <c r="C66" s="196"/>
      <c r="D66" s="121"/>
      <c r="E66" s="136"/>
      <c r="F66" s="138"/>
      <c r="G66" s="138"/>
      <c r="H66" s="27" t="s">
        <v>24</v>
      </c>
      <c r="I66" s="33">
        <v>1</v>
      </c>
      <c r="J66" s="44">
        <v>0.2</v>
      </c>
      <c r="K66" s="44">
        <v>0.9</v>
      </c>
      <c r="L66" s="64">
        <v>1</v>
      </c>
      <c r="M66" s="118"/>
      <c r="N66" s="143"/>
      <c r="O66" s="143"/>
      <c r="P66" s="284"/>
      <c r="Q66" s="140"/>
    </row>
    <row r="67" spans="1:17" ht="36.75" customHeight="1" x14ac:dyDescent="0.25">
      <c r="A67" s="196"/>
      <c r="B67" s="196"/>
      <c r="C67" s="196"/>
      <c r="D67" s="121"/>
      <c r="E67" s="136"/>
      <c r="F67" s="128" t="s">
        <v>25</v>
      </c>
      <c r="G67" s="129"/>
      <c r="H67" s="27" t="s">
        <v>26</v>
      </c>
      <c r="I67" s="28">
        <v>169073000</v>
      </c>
      <c r="J67" s="40">
        <v>0</v>
      </c>
      <c r="K67" s="40">
        <v>84536500</v>
      </c>
      <c r="L67" s="75">
        <v>84536500</v>
      </c>
      <c r="M67" s="118"/>
      <c r="N67" s="143"/>
      <c r="O67" s="143"/>
      <c r="P67" s="284"/>
      <c r="Q67" s="140"/>
    </row>
    <row r="68" spans="1:17" ht="36.75" customHeight="1" x14ac:dyDescent="0.25">
      <c r="A68" s="196"/>
      <c r="B68" s="196"/>
      <c r="C68" s="196"/>
      <c r="D68" s="121"/>
      <c r="E68" s="136"/>
      <c r="F68" s="130"/>
      <c r="G68" s="131"/>
      <c r="H68" s="27" t="s">
        <v>27</v>
      </c>
      <c r="I68" s="28">
        <v>169073000</v>
      </c>
      <c r="J68" s="40">
        <v>0</v>
      </c>
      <c r="K68" s="40">
        <v>152176648</v>
      </c>
      <c r="L68" s="65">
        <v>16896352</v>
      </c>
      <c r="M68" s="118"/>
      <c r="N68" s="143"/>
      <c r="O68" s="143"/>
      <c r="P68" s="284"/>
      <c r="Q68" s="140"/>
    </row>
    <row r="69" spans="1:17" ht="36.75" customHeight="1" x14ac:dyDescent="0.25">
      <c r="A69" s="196"/>
      <c r="B69" s="196"/>
      <c r="C69" s="196"/>
      <c r="D69" s="121"/>
      <c r="E69" s="136"/>
      <c r="F69" s="130"/>
      <c r="G69" s="131"/>
      <c r="H69" s="27" t="s">
        <v>28</v>
      </c>
      <c r="I69" s="29">
        <v>169073000</v>
      </c>
      <c r="J69" s="40">
        <v>169073000</v>
      </c>
      <c r="K69" s="40">
        <v>0</v>
      </c>
      <c r="L69" s="65">
        <v>0</v>
      </c>
      <c r="M69" s="118"/>
      <c r="N69" s="143"/>
      <c r="O69" s="143"/>
      <c r="P69" s="284"/>
      <c r="Q69" s="140"/>
    </row>
    <row r="70" spans="1:17" ht="36.75" customHeight="1" x14ac:dyDescent="0.25">
      <c r="A70" s="197"/>
      <c r="B70" s="197"/>
      <c r="C70" s="197"/>
      <c r="D70" s="122"/>
      <c r="E70" s="137"/>
      <c r="F70" s="132"/>
      <c r="G70" s="133"/>
      <c r="H70" s="30" t="s">
        <v>29</v>
      </c>
      <c r="I70" s="29">
        <f>+SUM(J70:L70)</f>
        <v>169073000</v>
      </c>
      <c r="J70" s="40">
        <v>0</v>
      </c>
      <c r="K70" s="40">
        <f>152176648</f>
        <v>152176648</v>
      </c>
      <c r="L70" s="65">
        <v>16896352</v>
      </c>
      <c r="M70" s="119"/>
      <c r="N70" s="144"/>
      <c r="O70" s="144"/>
      <c r="P70" s="285"/>
      <c r="Q70" s="141"/>
    </row>
    <row r="71" spans="1:17" x14ac:dyDescent="0.25">
      <c r="A71" s="35"/>
      <c r="B71" s="35"/>
      <c r="C71" s="35"/>
      <c r="D71" s="87"/>
      <c r="E71" s="35"/>
      <c r="F71" s="36"/>
      <c r="G71" s="36"/>
      <c r="H71" s="37"/>
      <c r="I71" s="38"/>
      <c r="J71" s="39"/>
      <c r="K71" s="45"/>
      <c r="L71" s="39"/>
      <c r="M71" s="39"/>
      <c r="N71" s="34"/>
      <c r="O71" s="34"/>
      <c r="P71" s="34"/>
      <c r="Q71" s="34"/>
    </row>
    <row r="72" spans="1:17" x14ac:dyDescent="0.25">
      <c r="A72" s="35"/>
      <c r="B72" s="35"/>
      <c r="C72" s="35"/>
      <c r="D72" s="87"/>
      <c r="E72" s="35"/>
      <c r="F72" s="36"/>
      <c r="G72" s="36"/>
      <c r="H72" s="37"/>
      <c r="I72" s="38"/>
      <c r="J72" s="39"/>
      <c r="K72" s="45"/>
      <c r="L72" s="39"/>
      <c r="M72" s="39"/>
      <c r="N72" s="34"/>
      <c r="O72" s="34"/>
      <c r="P72" s="34"/>
      <c r="Q72" s="34"/>
    </row>
    <row r="73" spans="1:17" x14ac:dyDescent="0.25">
      <c r="A73" s="35"/>
      <c r="B73" s="35"/>
      <c r="C73" s="35"/>
      <c r="D73" s="87"/>
      <c r="E73" s="35"/>
      <c r="F73" s="36"/>
      <c r="G73" s="36"/>
      <c r="H73" s="37"/>
      <c r="I73" s="38"/>
      <c r="J73" s="39"/>
      <c r="K73" s="39"/>
      <c r="L73" s="39"/>
      <c r="M73" s="39"/>
      <c r="N73" s="34"/>
      <c r="O73" s="34"/>
      <c r="P73" s="34"/>
      <c r="Q73" s="34"/>
    </row>
    <row r="74" spans="1:17" x14ac:dyDescent="0.25">
      <c r="A74" s="35"/>
      <c r="B74" s="35"/>
      <c r="C74" s="35"/>
      <c r="D74" s="87"/>
      <c r="E74" s="35"/>
      <c r="F74" s="36"/>
      <c r="G74" s="36"/>
      <c r="H74" s="37"/>
      <c r="I74" s="38"/>
      <c r="J74" s="39"/>
      <c r="K74" s="39"/>
      <c r="L74" s="39"/>
      <c r="M74" s="39"/>
      <c r="N74" s="34"/>
      <c r="O74" s="34"/>
      <c r="P74" s="34"/>
      <c r="Q74" s="34"/>
    </row>
    <row r="75" spans="1:17" ht="21.75" customHeight="1" x14ac:dyDescent="0.25">
      <c r="A75" s="15"/>
      <c r="B75" s="21" t="s">
        <v>105</v>
      </c>
      <c r="C75" s="22" t="s">
        <v>106</v>
      </c>
      <c r="D75" s="88"/>
      <c r="E75" s="21"/>
      <c r="F75" s="21"/>
      <c r="G75" s="21"/>
      <c r="H75" s="21"/>
      <c r="I75" s="92"/>
      <c r="J75" s="21" t="s">
        <v>107</v>
      </c>
      <c r="K75" s="22" t="s">
        <v>108</v>
      </c>
      <c r="L75" s="22"/>
      <c r="M75" s="22"/>
      <c r="N75" s="22"/>
      <c r="O75" s="22"/>
      <c r="P75" s="22"/>
      <c r="Q75" s="22"/>
    </row>
    <row r="76" spans="1:17" ht="36.75" customHeight="1" x14ac:dyDescent="0.25">
      <c r="A76" s="15"/>
      <c r="B76" s="21" t="s">
        <v>109</v>
      </c>
      <c r="C76" s="22" t="s">
        <v>110</v>
      </c>
      <c r="D76" s="88"/>
      <c r="E76" s="21"/>
      <c r="F76" s="24" t="s">
        <v>111</v>
      </c>
      <c r="G76" s="221">
        <v>45658</v>
      </c>
      <c r="H76" s="221"/>
      <c r="I76" s="93"/>
      <c r="J76" s="21" t="s">
        <v>112</v>
      </c>
      <c r="K76" s="22" t="s">
        <v>110</v>
      </c>
      <c r="L76" s="22"/>
      <c r="M76" s="22"/>
      <c r="N76" s="22"/>
      <c r="O76" s="22"/>
      <c r="P76" s="22"/>
      <c r="Q76" s="22"/>
    </row>
    <row r="77" spans="1:17" ht="15.75" x14ac:dyDescent="0.25">
      <c r="A77" s="15"/>
      <c r="B77" s="21"/>
      <c r="C77" s="21"/>
      <c r="D77" s="89"/>
      <c r="E77" s="21"/>
      <c r="F77" s="21"/>
      <c r="G77" s="21"/>
      <c r="H77" s="21"/>
      <c r="I77" s="25"/>
      <c r="J77" s="21"/>
      <c r="K77" s="21"/>
      <c r="L77" s="21"/>
      <c r="M77" s="21"/>
      <c r="N77" s="21"/>
      <c r="O77" s="21"/>
      <c r="P77" s="21"/>
      <c r="Q77" s="21"/>
    </row>
    <row r="78" spans="1:17" x14ac:dyDescent="0.25">
      <c r="A78" s="15"/>
      <c r="B78" s="16"/>
      <c r="C78" s="17"/>
      <c r="D78" s="85"/>
      <c r="E78" s="18"/>
      <c r="F78" s="18"/>
      <c r="G78" s="18"/>
      <c r="H78" s="18"/>
      <c r="I78" s="26"/>
      <c r="J78" s="16"/>
      <c r="K78" s="16"/>
      <c r="L78" s="16"/>
      <c r="M78" s="16"/>
      <c r="N78" s="16"/>
      <c r="O78" s="16"/>
      <c r="P78" s="16"/>
      <c r="Q78" s="16"/>
    </row>
    <row r="79" spans="1:17" x14ac:dyDescent="0.25">
      <c r="A79" s="15"/>
      <c r="B79" s="16"/>
      <c r="C79" s="17"/>
      <c r="D79" s="85"/>
      <c r="E79" s="18"/>
      <c r="F79" s="18"/>
      <c r="G79" s="18"/>
      <c r="H79" s="16"/>
      <c r="I79" s="19"/>
      <c r="J79" s="16"/>
      <c r="K79" s="16"/>
      <c r="L79" s="16"/>
      <c r="M79" s="16"/>
      <c r="N79" s="16"/>
      <c r="O79" s="16"/>
      <c r="P79" s="16"/>
      <c r="Q79" s="16"/>
    </row>
    <row r="80" spans="1:17" x14ac:dyDescent="0.25">
      <c r="A80" s="15"/>
      <c r="B80" s="16"/>
      <c r="C80" s="17"/>
      <c r="D80" s="85"/>
      <c r="E80" s="18"/>
      <c r="F80" s="18"/>
      <c r="G80" s="18"/>
      <c r="H80" s="16"/>
      <c r="I80" s="19"/>
      <c r="J80" s="16"/>
      <c r="K80" s="16"/>
      <c r="L80" s="16"/>
      <c r="M80" s="16"/>
      <c r="N80" s="16"/>
      <c r="O80" s="16"/>
      <c r="P80" s="16"/>
      <c r="Q80" s="16"/>
    </row>
    <row r="81" spans="1:17" x14ac:dyDescent="0.25">
      <c r="A81" s="15"/>
      <c r="B81" s="16"/>
      <c r="C81" s="17"/>
      <c r="D81" s="85"/>
      <c r="E81" s="18"/>
      <c r="F81" s="18"/>
      <c r="G81" s="18"/>
      <c r="H81" s="16"/>
      <c r="I81" s="19"/>
      <c r="J81" s="20"/>
      <c r="K81" s="20"/>
      <c r="L81" s="20"/>
      <c r="M81" s="20"/>
      <c r="N81" s="20"/>
      <c r="O81" s="20"/>
      <c r="P81" s="20"/>
      <c r="Q81" s="18"/>
    </row>
    <row r="82" spans="1:17" x14ac:dyDescent="0.25">
      <c r="L82" s="7"/>
      <c r="M82" s="7"/>
      <c r="N82" s="7"/>
      <c r="O82" s="7"/>
      <c r="P82" s="7"/>
    </row>
    <row r="83" spans="1:17" x14ac:dyDescent="0.25">
      <c r="L83" s="7"/>
      <c r="M83" s="7"/>
      <c r="N83" s="7"/>
      <c r="O83" s="7"/>
      <c r="P83" s="7"/>
    </row>
    <row r="84" spans="1:17" x14ac:dyDescent="0.25">
      <c r="L84" s="7"/>
      <c r="M84" s="7"/>
      <c r="N84" s="7"/>
      <c r="O84" s="7"/>
      <c r="P84" s="7"/>
    </row>
    <row r="85" spans="1:17" x14ac:dyDescent="0.25">
      <c r="L85" s="7"/>
      <c r="M85" s="7"/>
      <c r="N85" s="7"/>
      <c r="O85" s="7"/>
      <c r="P85" s="7"/>
    </row>
    <row r="86" spans="1:17" x14ac:dyDescent="0.25">
      <c r="L86" s="7"/>
      <c r="M86" s="7"/>
      <c r="N86" s="7"/>
      <c r="O86" s="7"/>
      <c r="P86" s="7"/>
    </row>
    <row r="87" spans="1:17" x14ac:dyDescent="0.25">
      <c r="L87" s="7"/>
      <c r="M87" s="7"/>
      <c r="N87" s="7"/>
      <c r="O87" s="7"/>
      <c r="P87" s="7"/>
    </row>
    <row r="88" spans="1:17" x14ac:dyDescent="0.25">
      <c r="L88" s="7"/>
      <c r="M88" s="7"/>
      <c r="N88" s="7"/>
      <c r="O88" s="7"/>
      <c r="P88" s="7"/>
    </row>
    <row r="89" spans="1:17" x14ac:dyDescent="0.25">
      <c r="L89" s="7"/>
      <c r="M89" s="7"/>
      <c r="N89" s="7"/>
      <c r="O89" s="7"/>
      <c r="P89" s="7"/>
    </row>
    <row r="90" spans="1:17" x14ac:dyDescent="0.25">
      <c r="L90" s="7"/>
      <c r="M90" s="7"/>
      <c r="N90" s="7"/>
      <c r="O90" s="7"/>
      <c r="P90" s="7"/>
    </row>
    <row r="91" spans="1:17" x14ac:dyDescent="0.25">
      <c r="L91" s="7"/>
      <c r="M91" s="7"/>
      <c r="N91" s="7"/>
      <c r="O91" s="7"/>
      <c r="P91" s="7"/>
    </row>
    <row r="92" spans="1:17" x14ac:dyDescent="0.25">
      <c r="L92" s="7"/>
      <c r="M92" s="7"/>
      <c r="N92" s="7"/>
      <c r="O92" s="7"/>
      <c r="P92" s="7"/>
    </row>
    <row r="93" spans="1:17" x14ac:dyDescent="0.25">
      <c r="L93" s="7"/>
      <c r="M93" s="7"/>
      <c r="N93" s="7"/>
      <c r="O93" s="7"/>
      <c r="P93" s="7"/>
    </row>
    <row r="94" spans="1:17" s="5" customFormat="1" ht="12.75" x14ac:dyDescent="0.2">
      <c r="A94" s="2"/>
      <c r="B94" s="3"/>
      <c r="C94" s="4"/>
      <c r="D94" s="90"/>
      <c r="H94" s="3"/>
      <c r="I94" s="6"/>
      <c r="J94" s="7"/>
      <c r="K94" s="7"/>
      <c r="L94" s="7"/>
      <c r="M94" s="7"/>
      <c r="N94" s="7"/>
      <c r="O94" s="7"/>
      <c r="P94" s="7"/>
    </row>
    <row r="95" spans="1:17" s="5" customFormat="1" ht="12.75" x14ac:dyDescent="0.2">
      <c r="A95" s="2"/>
      <c r="B95" s="3"/>
      <c r="C95" s="4"/>
      <c r="D95" s="90"/>
      <c r="H95" s="3"/>
      <c r="I95" s="6"/>
      <c r="J95" s="7"/>
      <c r="K95" s="7"/>
      <c r="L95" s="7"/>
      <c r="M95" s="7"/>
      <c r="N95" s="7"/>
      <c r="O95" s="7"/>
      <c r="P95" s="7"/>
    </row>
    <row r="96" spans="1:17" s="5" customFormat="1" ht="12.75" x14ac:dyDescent="0.2">
      <c r="A96" s="2"/>
      <c r="B96" s="3"/>
      <c r="C96" s="4"/>
      <c r="D96" s="90"/>
      <c r="H96" s="3"/>
      <c r="I96" s="6"/>
      <c r="J96" s="7"/>
      <c r="K96" s="7"/>
      <c r="L96" s="7"/>
      <c r="M96" s="7"/>
      <c r="N96" s="7"/>
      <c r="O96" s="7"/>
      <c r="P96" s="7"/>
    </row>
    <row r="97" spans="1:16" s="5" customFormat="1" ht="12.75" x14ac:dyDescent="0.2">
      <c r="A97" s="2"/>
      <c r="B97" s="3"/>
      <c r="C97" s="4"/>
      <c r="D97" s="90"/>
      <c r="H97" s="3"/>
      <c r="I97" s="6"/>
      <c r="J97" s="7"/>
      <c r="K97" s="7"/>
      <c r="L97" s="7"/>
      <c r="M97" s="7"/>
      <c r="N97" s="7"/>
      <c r="O97" s="7"/>
      <c r="P97" s="7"/>
    </row>
    <row r="98" spans="1:16" s="5" customFormat="1" ht="12.75" x14ac:dyDescent="0.2">
      <c r="A98" s="2"/>
      <c r="B98" s="3"/>
      <c r="C98" s="4"/>
      <c r="D98" s="90"/>
      <c r="H98" s="3"/>
      <c r="I98" s="6"/>
      <c r="J98" s="7"/>
      <c r="K98" s="7"/>
      <c r="L98" s="7"/>
      <c r="M98" s="7"/>
      <c r="N98" s="7"/>
      <c r="O98" s="7"/>
      <c r="P98" s="7"/>
    </row>
    <row r="99" spans="1:16" s="5" customFormat="1" ht="12.75" x14ac:dyDescent="0.2">
      <c r="A99" s="2"/>
      <c r="B99" s="3"/>
      <c r="C99" s="4"/>
      <c r="D99" s="90"/>
      <c r="H99" s="3"/>
      <c r="I99" s="6"/>
      <c r="J99" s="7"/>
      <c r="K99" s="7"/>
      <c r="L99" s="7"/>
      <c r="M99" s="7"/>
      <c r="N99" s="7"/>
      <c r="O99" s="7"/>
      <c r="P99" s="7"/>
    </row>
    <row r="100" spans="1:16" s="5" customFormat="1" ht="12.75" x14ac:dyDescent="0.2">
      <c r="A100" s="2"/>
      <c r="B100" s="3"/>
      <c r="C100" s="4"/>
      <c r="D100" s="90"/>
      <c r="H100" s="3"/>
      <c r="I100" s="6"/>
      <c r="J100" s="7"/>
      <c r="K100" s="7"/>
      <c r="L100" s="7"/>
      <c r="M100" s="7"/>
      <c r="N100" s="7"/>
      <c r="O100" s="7"/>
      <c r="P100" s="7"/>
    </row>
    <row r="101" spans="1:16" s="5" customFormat="1" ht="12.75" x14ac:dyDescent="0.2">
      <c r="A101" s="2"/>
      <c r="B101" s="3"/>
      <c r="C101" s="4"/>
      <c r="D101" s="90"/>
      <c r="H101" s="3"/>
      <c r="I101" s="6"/>
      <c r="J101" s="7"/>
      <c r="K101" s="7"/>
      <c r="L101" s="7"/>
      <c r="M101" s="7"/>
      <c r="N101" s="7"/>
      <c r="O101" s="7"/>
      <c r="P101" s="7"/>
    </row>
    <row r="102" spans="1:16" s="5" customFormat="1" ht="12.75" x14ac:dyDescent="0.2">
      <c r="A102" s="2"/>
      <c r="B102" s="3"/>
      <c r="C102" s="4"/>
      <c r="D102" s="90"/>
      <c r="H102" s="3"/>
      <c r="I102" s="6"/>
      <c r="J102" s="7"/>
      <c r="K102" s="7"/>
      <c r="L102" s="7"/>
      <c r="M102" s="7"/>
      <c r="N102" s="7"/>
      <c r="O102" s="7"/>
      <c r="P102" s="7"/>
    </row>
    <row r="103" spans="1:16" s="5" customFormat="1" ht="12.75" x14ac:dyDescent="0.2">
      <c r="A103" s="2"/>
      <c r="B103" s="3"/>
      <c r="C103" s="4"/>
      <c r="D103" s="90"/>
      <c r="H103" s="3"/>
      <c r="I103" s="6"/>
      <c r="J103" s="7"/>
      <c r="K103" s="7"/>
      <c r="L103" s="7"/>
      <c r="M103" s="7"/>
      <c r="N103" s="7"/>
      <c r="O103" s="7"/>
      <c r="P103" s="7"/>
    </row>
    <row r="104" spans="1:16" s="5" customFormat="1" ht="12.75" x14ac:dyDescent="0.2">
      <c r="A104" s="2"/>
      <c r="B104" s="3"/>
      <c r="C104" s="4"/>
      <c r="D104" s="90"/>
      <c r="H104" s="3"/>
      <c r="I104" s="6"/>
      <c r="J104" s="7"/>
      <c r="K104" s="7"/>
      <c r="L104" s="7"/>
      <c r="M104" s="7"/>
      <c r="N104" s="7"/>
      <c r="O104" s="7"/>
      <c r="P104" s="7"/>
    </row>
    <row r="105" spans="1:16" s="5" customFormat="1" ht="12.75" x14ac:dyDescent="0.2">
      <c r="A105" s="2"/>
      <c r="B105" s="3"/>
      <c r="C105" s="4"/>
      <c r="D105" s="90"/>
      <c r="H105" s="3"/>
      <c r="I105" s="6"/>
      <c r="J105" s="7"/>
      <c r="K105" s="7"/>
      <c r="L105" s="107"/>
      <c r="M105" s="107"/>
      <c r="N105" s="107"/>
      <c r="O105" s="107"/>
      <c r="P105" s="107"/>
    </row>
  </sheetData>
  <mergeCells count="114">
    <mergeCell ref="B21:B56"/>
    <mergeCell ref="D39:D44"/>
    <mergeCell ref="F39:F40"/>
    <mergeCell ref="G39:G40"/>
    <mergeCell ref="N39:N44"/>
    <mergeCell ref="P13:P18"/>
    <mergeCell ref="Q13:Q18"/>
    <mergeCell ref="N13:N18"/>
    <mergeCell ref="O13:O18"/>
    <mergeCell ref="F15:G18"/>
    <mergeCell ref="D13:D18"/>
    <mergeCell ref="F13:F14"/>
    <mergeCell ref="G13:G14"/>
    <mergeCell ref="O45:O50"/>
    <mergeCell ref="Q45:Q50"/>
    <mergeCell ref="F47:G50"/>
    <mergeCell ref="P45:P50"/>
    <mergeCell ref="D45:D50"/>
    <mergeCell ref="F45:F46"/>
    <mergeCell ref="G45:G46"/>
    <mergeCell ref="N45:N50"/>
    <mergeCell ref="N27:N32"/>
    <mergeCell ref="O27:O32"/>
    <mergeCell ref="P27:P32"/>
    <mergeCell ref="N7:N12"/>
    <mergeCell ref="O7:O12"/>
    <mergeCell ref="F9:G12"/>
    <mergeCell ref="D7:D12"/>
    <mergeCell ref="P7:P12"/>
    <mergeCell ref="G7:G8"/>
    <mergeCell ref="F7:F8"/>
    <mergeCell ref="A1:Q1"/>
    <mergeCell ref="A3:A4"/>
    <mergeCell ref="B3:B4"/>
    <mergeCell ref="C3:C4"/>
    <mergeCell ref="D3:D4"/>
    <mergeCell ref="F3:F4"/>
    <mergeCell ref="G3:G4"/>
    <mergeCell ref="H3:M3"/>
    <mergeCell ref="H4:I4"/>
    <mergeCell ref="A6:Q6"/>
    <mergeCell ref="Q7:Q12"/>
    <mergeCell ref="A7:A18"/>
    <mergeCell ref="B7:B18"/>
    <mergeCell ref="C7:C18"/>
    <mergeCell ref="E3:E4"/>
    <mergeCell ref="E7:E12"/>
    <mergeCell ref="E13:E18"/>
    <mergeCell ref="G76:H76"/>
    <mergeCell ref="A20:Q20"/>
    <mergeCell ref="D21:D26"/>
    <mergeCell ref="F21:F22"/>
    <mergeCell ref="G21:G22"/>
    <mergeCell ref="O21:O26"/>
    <mergeCell ref="P21:P26"/>
    <mergeCell ref="Q21:Q26"/>
    <mergeCell ref="D51:D56"/>
    <mergeCell ref="F23:G26"/>
    <mergeCell ref="Q51:Q56"/>
    <mergeCell ref="F53:G56"/>
    <mergeCell ref="N21:N26"/>
    <mergeCell ref="F51:F52"/>
    <mergeCell ref="G51:G52"/>
    <mergeCell ref="N51:N56"/>
    <mergeCell ref="O39:O44"/>
    <mergeCell ref="P39:P44"/>
    <mergeCell ref="Q39:Q44"/>
    <mergeCell ref="F41:G44"/>
    <mergeCell ref="O51:O56"/>
    <mergeCell ref="P51:P56"/>
    <mergeCell ref="A21:A56"/>
    <mergeCell ref="C21:C56"/>
    <mergeCell ref="D65:D70"/>
    <mergeCell ref="A58:Q58"/>
    <mergeCell ref="D59:D64"/>
    <mergeCell ref="F59:F60"/>
    <mergeCell ref="G59:G60"/>
    <mergeCell ref="N59:N64"/>
    <mergeCell ref="O59:O64"/>
    <mergeCell ref="P59:P64"/>
    <mergeCell ref="Q59:Q64"/>
    <mergeCell ref="F61:G64"/>
    <mergeCell ref="A59:A70"/>
    <mergeCell ref="B59:B70"/>
    <mergeCell ref="C59:C70"/>
    <mergeCell ref="Q65:Q70"/>
    <mergeCell ref="F67:G70"/>
    <mergeCell ref="M65:M70"/>
    <mergeCell ref="F65:F66"/>
    <mergeCell ref="G65:G66"/>
    <mergeCell ref="N65:N70"/>
    <mergeCell ref="O65:O70"/>
    <mergeCell ref="P65:P70"/>
    <mergeCell ref="E65:E70"/>
    <mergeCell ref="D27:D32"/>
    <mergeCell ref="F27:F28"/>
    <mergeCell ref="G27:G28"/>
    <mergeCell ref="O33:O38"/>
    <mergeCell ref="P33:P38"/>
    <mergeCell ref="Q33:Q38"/>
    <mergeCell ref="F35:G38"/>
    <mergeCell ref="D33:D38"/>
    <mergeCell ref="F33:F34"/>
    <mergeCell ref="G33:G34"/>
    <mergeCell ref="N33:N38"/>
    <mergeCell ref="E21:E26"/>
    <mergeCell ref="E27:E32"/>
    <mergeCell ref="E33:E38"/>
    <mergeCell ref="E39:E44"/>
    <mergeCell ref="E45:E50"/>
    <mergeCell ref="E51:E56"/>
    <mergeCell ref="E59:E64"/>
    <mergeCell ref="Q27:Q32"/>
    <mergeCell ref="F29:G32"/>
  </mergeCells>
  <pageMargins left="0.31496062992125984" right="0.31496062992125984" top="0.35433070866141736" bottom="0.35433070866141736" header="0" footer="0"/>
  <pageSetup scale="39" orientation="landscape" horizontalDpi="300" verticalDpi="300" r:id="rId1"/>
  <headerFooter>
    <oddFooter>&amp;C&amp;G
4204000-FT-1138 Versión 01</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EDBAEA9B263B41AD85BCF4C355495D" ma:contentTypeVersion="16" ma:contentTypeDescription="Crear nuevo documento." ma:contentTypeScope="" ma:versionID="480c69890d78cb3f1c209b55badc2574">
  <xsd:schema xmlns:xsd="http://www.w3.org/2001/XMLSchema" xmlns:xs="http://www.w3.org/2001/XMLSchema" xmlns:p="http://schemas.microsoft.com/office/2006/metadata/properties" xmlns:ns2="292147fd-ae8f-4d90-87d5-6118ca937616" xmlns:ns3="4c2e166a-d089-46aa-bd27-0dcb6bb0ddd3" targetNamespace="http://schemas.microsoft.com/office/2006/metadata/properties" ma:root="true" ma:fieldsID="cde4e829aab41c58258bdfd7107f7a64" ns2:_="" ns3:_="">
    <xsd:import namespace="292147fd-ae8f-4d90-87d5-6118ca937616"/>
    <xsd:import namespace="4c2e166a-d089-46aa-bd27-0dcb6bb0ddd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ObjectDetectorVersions" minOccurs="0"/>
                <xsd:element ref="ns3:Fech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2147fd-ae8f-4d90-87d5-6118ca93761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63e9f37-d19c-4929-800e-ce770d729ba3}" ma:internalName="TaxCatchAll" ma:showField="CatchAllData" ma:web="292147fd-ae8f-4d90-87d5-6118ca9376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2e166a-d089-46aa-bd27-0dcb6bb0ddd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c413805f-f5d2-4ef4-97c5-a2f01beebf8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Fecha" ma:index="22" nillable="true" ma:displayName="Fecha" ma:format="DateTime" ma:internalName="Fecha">
      <xsd:simpleType>
        <xsd:restriction base="dms:DateTim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92147fd-ae8f-4d90-87d5-6118ca937616" xsi:nil="true"/>
    <Fecha xmlns="4c2e166a-d089-46aa-bd27-0dcb6bb0ddd3" xsi:nil="true"/>
    <lcf76f155ced4ddcb4097134ff3c332f xmlns="4c2e166a-d089-46aa-bd27-0dcb6bb0dd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CFAFEA-9772-48C3-B325-027A27BD6202}">
  <ds:schemaRefs>
    <ds:schemaRef ds:uri="http://schemas.microsoft.com/sharepoint/v3/contenttype/forms"/>
  </ds:schemaRefs>
</ds:datastoreItem>
</file>

<file path=customXml/itemProps2.xml><?xml version="1.0" encoding="utf-8"?>
<ds:datastoreItem xmlns:ds="http://schemas.openxmlformats.org/officeDocument/2006/customXml" ds:itemID="{5236214A-D8BF-47F0-AA89-5DEACD47CF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2147fd-ae8f-4d90-87d5-6118ca937616"/>
    <ds:schemaRef ds:uri="4c2e166a-d089-46aa-bd27-0dcb6bb0dd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7BD393-57A9-4F3F-B0AB-CC3579DB0E6A}">
  <ds:schemaRefs>
    <ds:schemaRef ds:uri="http://schemas.microsoft.com/office/2006/metadata/properties"/>
    <ds:schemaRef ds:uri="http://schemas.microsoft.com/office/infopath/2007/PartnerControls"/>
    <ds:schemaRef ds:uri="292147fd-ae8f-4d90-87d5-6118ca937616"/>
    <ds:schemaRef ds:uri="4c2e166a-d089-46aa-bd27-0dcb6bb0dd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Inversión</vt:lpstr>
      <vt:lpstr>Operación</vt:lpstr>
      <vt:lpstr>Inversión!Área_de_impresión</vt:lpstr>
      <vt:lpstr>Operación!Área_de_impresión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Fanny Gonzalez Rodriguez</dc:creator>
  <cp:keywords/>
  <dc:description/>
  <cp:lastModifiedBy>Erika Tatiana Quintero Quintero</cp:lastModifiedBy>
  <cp:revision/>
  <dcterms:created xsi:type="dcterms:W3CDTF">2020-04-07T13:15:32Z</dcterms:created>
  <dcterms:modified xsi:type="dcterms:W3CDTF">2025-01-31T22:18:58Z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0x0101009EEDBAEA9B263B41AD85BCF4C355495D</vt:lpwstr>
  </property>
  <property fmtid="{D5CDD505-2E9C-101B-9397-08002B2CF9AE}" pid="3" name="MediaServiceImageTags">
    <vt:lpwstr/>
  </property>
  <property fmtid="{D5CDD505-2E9C-101B-9397-08002B2CF9AE}" pid="4" name="MSIP_Label_61d363c2-bc6a-4ed6-a6e0-b9259d7e39c7_Enabled">
    <vt:lpwstr>true</vt:lpwstr>
  </property>
  <property fmtid="{D5CDD505-2E9C-101B-9397-08002B2CF9AE}" pid="5" name="MSIP_Label_61d363c2-bc6a-4ed6-a6e0-b9259d7e39c7_SetDate">
    <vt:lpwstr>2024-07-09T16:07:20Z</vt:lpwstr>
  </property>
  <property fmtid="{D5CDD505-2E9C-101B-9397-08002B2CF9AE}" pid="6" name="MSIP_Label_61d363c2-bc6a-4ed6-a6e0-b9259d7e39c7_Method">
    <vt:lpwstr>Privileged</vt:lpwstr>
  </property>
  <property fmtid="{D5CDD505-2E9C-101B-9397-08002B2CF9AE}" pid="7" name="MSIP_Label_61d363c2-bc6a-4ed6-a6e0-b9259d7e39c7_Name">
    <vt:lpwstr>InfoPublica</vt:lpwstr>
  </property>
  <property fmtid="{D5CDD505-2E9C-101B-9397-08002B2CF9AE}" pid="8" name="MSIP_Label_61d363c2-bc6a-4ed6-a6e0-b9259d7e39c7_SiteId">
    <vt:lpwstr>f351a7cb-f94a-4df0-9627-ae030ccef7c4</vt:lpwstr>
  </property>
  <property fmtid="{D5CDD505-2E9C-101B-9397-08002B2CF9AE}" pid="9" name="MSIP_Label_61d363c2-bc6a-4ed6-a6e0-b9259d7e39c7_ActionId">
    <vt:lpwstr>676fc869-a5cc-4e75-a034-f2f3d4284725</vt:lpwstr>
  </property>
  <property fmtid="{D5CDD505-2E9C-101B-9397-08002B2CF9AE}" pid="10" name="MSIP_Label_61d363c2-bc6a-4ed6-a6e0-b9259d7e39c7_ContentBits">
    <vt:lpwstr>0</vt:lpwstr>
  </property>
</Properties>
</file>