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illamizar\Desktop\Boton de transparencia\Plan de trabajo 2024\4to trimestre 2024\"/>
    </mc:Choice>
  </mc:AlternateContent>
  <bookViews>
    <workbookView xWindow="0" yWindow="0" windowWidth="20490" windowHeight="7650" firstSheet="1" activeTab="1"/>
  </bookViews>
  <sheets>
    <sheet name="PLAN CAPACITACIÓN" sheetId="12" r:id="rId1"/>
    <sheet name="PLAN DE TRABAJO 2024" sheetId="10" r:id="rId2"/>
  </sheets>
  <definedNames>
    <definedName name="_xlnm._FilterDatabase" localSheetId="0" hidden="1">'PLAN CAPACITACIÓN'!$A$4:$AH$71</definedName>
    <definedName name="_xlnm._FilterDatabase" localSheetId="1" hidden="1">'PLAN DE TRABAJO 2024'!$K$4:$AH$115</definedName>
    <definedName name="_xlnm.Print_Area" localSheetId="0">'PLAN CAPACITACIÓN'!$A$1:$AH$89</definedName>
    <definedName name="_xlnm.Print_Area" localSheetId="1">'PLAN DE TRABAJO 2024'!$A$1:$AJ$133</definedName>
    <definedName name="_xlnm.Print_Titles" localSheetId="0">'PLAN CAPACITACIÓN'!$1:$4</definedName>
    <definedName name="_xlnm.Print_Titles" localSheetId="1">'PLAN DE TRABAJO 2024'!$1:$4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1" i="12" l="1"/>
  <c r="AH115" i="10"/>
  <c r="AG115" i="10"/>
  <c r="AE71" i="12"/>
  <c r="AF71" i="12"/>
  <c r="AC71" i="12"/>
  <c r="AA71" i="12"/>
  <c r="Y71" i="12"/>
  <c r="W71" i="12"/>
  <c r="U71" i="12"/>
  <c r="S71" i="12"/>
  <c r="Q71" i="12"/>
  <c r="O71" i="12"/>
  <c r="M71" i="12"/>
  <c r="K71" i="12"/>
  <c r="J71" i="12"/>
  <c r="I71" i="12"/>
  <c r="AD71" i="12" l="1"/>
  <c r="AB71" i="12"/>
  <c r="Z71" i="12"/>
  <c r="X71" i="12"/>
  <c r="V71" i="12"/>
  <c r="T71" i="12"/>
  <c r="R71" i="12"/>
  <c r="P71" i="12"/>
  <c r="N71" i="12"/>
  <c r="L71" i="12"/>
  <c r="P73" i="12" l="1"/>
  <c r="T73" i="12" l="1"/>
  <c r="AE73" i="12"/>
  <c r="M73" i="12"/>
  <c r="S73" i="12"/>
  <c r="N73" i="12"/>
  <c r="AA73" i="12"/>
  <c r="Q73" i="12"/>
  <c r="X73" i="12"/>
  <c r="Y73" i="12"/>
  <c r="AB73" i="12"/>
  <c r="I73" i="12"/>
  <c r="I74" i="12" s="1"/>
  <c r="J73" i="12"/>
  <c r="J74" i="12" s="1"/>
  <c r="K73" i="12"/>
  <c r="O73" i="12"/>
  <c r="P75" i="12" s="1"/>
  <c r="V73" i="12"/>
  <c r="AD73" i="12"/>
  <c r="AF73" i="12"/>
  <c r="Z73" i="12"/>
  <c r="U73" i="12"/>
  <c r="R73" i="12"/>
  <c r="L73" i="12"/>
  <c r="AC73" i="12"/>
  <c r="W73" i="12"/>
  <c r="AB75" i="12" l="1"/>
  <c r="J75" i="12"/>
  <c r="R75" i="12"/>
  <c r="J76" i="12"/>
  <c r="N74" i="12"/>
  <c r="AF75" i="12"/>
  <c r="M74" i="12"/>
  <c r="N75" i="12"/>
  <c r="T75" i="12"/>
  <c r="X75" i="12"/>
  <c r="AD74" i="12"/>
  <c r="Z75" i="12"/>
  <c r="L75" i="12"/>
  <c r="V75" i="12"/>
  <c r="W74" i="12"/>
  <c r="O74" i="12"/>
  <c r="K74" i="12"/>
  <c r="X74" i="12"/>
  <c r="AF74" i="12"/>
  <c r="AD75" i="12"/>
  <c r="R74" i="12"/>
  <c r="AB74" i="12"/>
  <c r="U74" i="12"/>
  <c r="AE74" i="12"/>
  <c r="AA74" i="12"/>
  <c r="V74" i="12"/>
  <c r="P74" i="12"/>
  <c r="Z74" i="12"/>
  <c r="T74" i="12"/>
  <c r="L74" i="12"/>
  <c r="Y74" i="12"/>
  <c r="S74" i="12"/>
  <c r="Q74" i="12"/>
  <c r="AC74" i="12"/>
  <c r="R76" i="12" l="1"/>
  <c r="N76" i="12"/>
  <c r="T76" i="12"/>
  <c r="AD76" i="12"/>
  <c r="V76" i="12"/>
  <c r="X76" i="12"/>
  <c r="AF76" i="12"/>
  <c r="L76" i="12"/>
  <c r="AB76" i="12"/>
  <c r="Z76" i="12"/>
  <c r="P76" i="12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AI115" i="10" l="1"/>
  <c r="L117" i="10" s="1"/>
  <c r="AD117" i="10" l="1"/>
  <c r="V117" i="10"/>
  <c r="AC117" i="10"/>
  <c r="R117" i="10"/>
  <c r="Y117" i="10"/>
  <c r="AH117" i="10"/>
  <c r="N117" i="10"/>
  <c r="N118" i="10" s="1"/>
  <c r="AB117" i="10"/>
  <c r="T117" i="10"/>
  <c r="Z117" i="10"/>
  <c r="AG117" i="10"/>
  <c r="U117" i="10"/>
  <c r="AE117" i="10"/>
  <c r="AF117" i="10"/>
  <c r="W117" i="10"/>
  <c r="S117" i="10"/>
  <c r="M117" i="10"/>
  <c r="P117" i="10"/>
  <c r="O117" i="10"/>
  <c r="L118" i="10"/>
  <c r="Q117" i="10"/>
  <c r="X117" i="10"/>
  <c r="AA117" i="10"/>
  <c r="K117" i="10"/>
  <c r="Z119" i="10" l="1"/>
  <c r="AH119" i="10"/>
  <c r="P119" i="10"/>
  <c r="AD119" i="10"/>
  <c r="V119" i="10"/>
  <c r="N119" i="10"/>
  <c r="AE118" i="10"/>
  <c r="AC118" i="10"/>
  <c r="R119" i="10"/>
  <c r="X118" i="10"/>
  <c r="T119" i="10"/>
  <c r="AB119" i="10"/>
  <c r="V118" i="10"/>
  <c r="AD118" i="10"/>
  <c r="T118" i="10"/>
  <c r="AG118" i="10"/>
  <c r="R118" i="10"/>
  <c r="AF119" i="10"/>
  <c r="AF118" i="10"/>
  <c r="P118" i="10"/>
  <c r="Z118" i="10"/>
  <c r="AB118" i="10"/>
  <c r="X119" i="10"/>
  <c r="AH118" i="10"/>
  <c r="S118" i="10"/>
  <c r="K118" i="10"/>
  <c r="L120" i="10" s="1"/>
  <c r="Q118" i="10"/>
  <c r="AA118" i="10"/>
  <c r="W118" i="10"/>
  <c r="M118" i="10"/>
  <c r="N120" i="10" s="1"/>
  <c r="L119" i="10"/>
  <c r="U118" i="10"/>
  <c r="Y118" i="10"/>
  <c r="O118" i="10"/>
  <c r="AD120" i="10" l="1"/>
  <c r="AF120" i="10"/>
  <c r="T120" i="10"/>
  <c r="X120" i="10"/>
  <c r="R120" i="10"/>
  <c r="P120" i="10"/>
  <c r="V120" i="10"/>
  <c r="AH120" i="10"/>
  <c r="AB120" i="10"/>
  <c r="Z120" i="10"/>
</calcChain>
</file>

<file path=xl/sharedStrings.xml><?xml version="1.0" encoding="utf-8"?>
<sst xmlns="http://schemas.openxmlformats.org/spreadsheetml/2006/main" count="1215" uniqueCount="266">
  <si>
    <t xml:space="preserve">
SECRETARÍA GENERAL DE LA ALCALDÍA MAYOR DE BOGOTÁ, D.C.
DIRECCIÓN DE TALENTO HUMANO - SEGURIDAD Y SALUD EN EL TRABAJO 
PLAN DE CAPACITACIÓN ANUAL DEL SISTEMA DE GESTIÓN DE SEGURIDAD Y SALUD EN EL TRABAJO - VIGENCIA 2024
</t>
  </si>
  <si>
    <t>META</t>
  </si>
  <si>
    <t>RESPONSABLE</t>
  </si>
  <si>
    <t>RECURSOS</t>
  </si>
  <si>
    <t>MESES</t>
  </si>
  <si>
    <t>INDICADORES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</si>
  <si>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</si>
  <si>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</si>
  <si>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</si>
  <si>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</si>
  <si>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</si>
  <si>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</si>
  <si>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</si>
  <si>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</si>
  <si>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</si>
  <si>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</si>
  <si>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</si>
  <si>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</si>
  <si>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</si>
  <si>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HUMANOS</t>
  </si>
  <si>
    <t>FINANCIEROS</t>
  </si>
  <si>
    <t>TECNICOS</t>
  </si>
  <si>
    <t>P</t>
  </si>
  <si>
    <t>E</t>
  </si>
  <si>
    <t>CCL</t>
  </si>
  <si>
    <t xml:space="preserve">Capacitación funciones y responsabilidades CCL </t>
  </si>
  <si>
    <t>100% Cumplimiento de las actividades</t>
  </si>
  <si>
    <t xml:space="preserve">Proceso Gestión de Seguridad y Salud en el Trabajo </t>
  </si>
  <si>
    <t>x</t>
  </si>
  <si>
    <t>(No. De Actividades Desarrolladas/ No. De Actividades Programadas )*100
(No. De servidores que participaron / No. De servidores programados )*100</t>
  </si>
  <si>
    <t>Capacitación habilidades blandas ( resolución de conflictos)</t>
  </si>
  <si>
    <t>Capacitación habilidades blandas (liderazgo)</t>
  </si>
  <si>
    <t>Capacitación habilidades blandas ( Comunicación asertiva)</t>
  </si>
  <si>
    <t>COPASST</t>
  </si>
  <si>
    <t>Capacitación funciones y responsabilidades COPASST</t>
  </si>
  <si>
    <t>Proceso Gestión de Seguridad y Salud en el Trabajo - ARL</t>
  </si>
  <si>
    <t xml:space="preserve">Capacitación investigación de AT y EL </t>
  </si>
  <si>
    <t xml:space="preserve">Capacitación inspecciones de seguridad </t>
  </si>
  <si>
    <t xml:space="preserve">PVE OSTEOMUSCULAR </t>
  </si>
  <si>
    <t>Capacitación formación lideres de pausas activas</t>
  </si>
  <si>
    <t>Capacitación higiene postural y manipulación de cargas</t>
  </si>
  <si>
    <t>Capacitación higiene postural y video terminales</t>
  </si>
  <si>
    <t xml:space="preserve">Capacitación teletrabajadores </t>
  </si>
  <si>
    <t xml:space="preserve">Escuela biomecánica </t>
  </si>
  <si>
    <t>PVE PSICOSOCIAL</t>
  </si>
  <si>
    <t xml:space="preserve">PVE </t>
  </si>
  <si>
    <t>Capacitación habilidades blandas (trabajo en equipo, gestion del cambio, comunicación asertiva, manejo del estrés)</t>
  </si>
  <si>
    <t xml:space="preserve">Eje cuerpo: Alimentación conciente </t>
  </si>
  <si>
    <t xml:space="preserve">Eje cuerpo: Higiene del sueño </t>
  </si>
  <si>
    <t xml:space="preserve">Eje espitiru: Conócete a ti mismo </t>
  </si>
  <si>
    <t>Eje espitiru: Conecta con tu propósito</t>
  </si>
  <si>
    <t xml:space="preserve">Eje mente: Mis regalos para el mundo </t>
  </si>
  <si>
    <t>Eje mente: Comprometete con tu cuidado</t>
  </si>
  <si>
    <t xml:space="preserve">Eje emociones:Pinta tus emociones </t>
  </si>
  <si>
    <t>Eje emociones: Danza de tus emociones</t>
  </si>
  <si>
    <t xml:space="preserve">Eje relaciones: Identifica tus personas vitales </t>
  </si>
  <si>
    <t>Eje relaciones: Identifica y regala tu mejor versión</t>
  </si>
  <si>
    <t>Protocolo de intervación Rx Psicosocial para la Admon pública</t>
  </si>
  <si>
    <t>Capacitación fortalecimiento del liderazgo</t>
  </si>
  <si>
    <t>Capacitación gestión de la carga de trabajo</t>
  </si>
  <si>
    <t>Capacitación fortalecimiento del proceso de inducción</t>
  </si>
  <si>
    <t>Capacitación gestión del reconocimiento social</t>
  </si>
  <si>
    <t>PVE CARDIOVASCULAR</t>
  </si>
  <si>
    <t xml:space="preserve">Capacitación prevencion de la HTA </t>
  </si>
  <si>
    <t xml:space="preserve">Capacitación estrategias de nutrición </t>
  </si>
  <si>
    <t xml:space="preserve">Capacitación sedentarismo y obesidad </t>
  </si>
  <si>
    <t>Capacitación prevención de alcoholismo y tabaquismo</t>
  </si>
  <si>
    <t>PROGRAMA ESTILOS DE VIDA Y ENTRONOS SALUDABLES</t>
  </si>
  <si>
    <t>Capacitación en hábitos saludables (Alimentación sana, menos sal, productos industriales, paquetes, gaseosas)</t>
  </si>
  <si>
    <t xml:space="preserve">Capacitacion sobre el deporte como habito saludable y preventivo </t>
  </si>
  <si>
    <t>Capacitación Día mundial prevención cáncer de mama</t>
  </si>
  <si>
    <t>Capacitación Día mundial prevención salud mental (manejo de la ansiedad)</t>
  </si>
  <si>
    <t>PROGRAMA DE PREVENCIÓN DE HIPOACUSIA NEUROSENSORIAL INDUCIDA
POR RUIDO EN EL LUGAR DE TRABAJO</t>
  </si>
  <si>
    <t>Capacitación importancia del
cuidado de la salud auditiva</t>
  </si>
  <si>
    <t>Capacitacion generalidades para el cuidado de los oídos.
Y efectos del ruido en el organismo.</t>
  </si>
  <si>
    <t xml:space="preserve">Campaña cuerpo sano, oídos sanos.y prevencion  ruido en la oficina. </t>
  </si>
  <si>
    <t>Taller de limpieza de equipos comunicación (audífonos, celular, diadema y EPPS )</t>
  </si>
  <si>
    <t>PROGRAMA DE PREVENCIÓN DE ALTERACIONES DE LA VOZ (DISFONÍA)</t>
  </si>
  <si>
    <t xml:space="preserve">Capacitación medidas individuales para el manejo de la voz </t>
  </si>
  <si>
    <t>Capacitación  hablar en ambientes ruidosos o con acústica defectuosa</t>
  </si>
  <si>
    <t>Ejercicio para relajación y cuidado de la voz</t>
  </si>
  <si>
    <t xml:space="preserve">AT Y EL </t>
  </si>
  <si>
    <t>Capacitación reporte de accidentes de trabajo</t>
  </si>
  <si>
    <t xml:space="preserve">PROGRAMA RIESGO QUÍMICO </t>
  </si>
  <si>
    <t>Capacitación Sistema Globalmente Armonizado</t>
  </si>
  <si>
    <t>Capacitación en rotulado y etiquetado de sustancias quimicas</t>
  </si>
  <si>
    <t>Capacitación buenas practicas de almacenamiento y manipulación de sustancias químicas</t>
  </si>
  <si>
    <t>PROGRAMA RIESGO PUBLICO</t>
  </si>
  <si>
    <t>Capacitaciones técnicas de manejo a usuarios difíciles</t>
  </si>
  <si>
    <t xml:space="preserve">Capacitación primeros auxilios psicológicos </t>
  </si>
  <si>
    <t>Capacitación situaciones de emergencia por riesgo público</t>
  </si>
  <si>
    <t xml:space="preserve">PROGRAMA PROTECCIÓN CONTRA ACIDAS </t>
  </si>
  <si>
    <t>Capacitación diligenciamiento formatos de PPCC</t>
  </si>
  <si>
    <t>Capacitación  uso de herramientas manuales (Pulidoras, taladros u otras herramientas)</t>
  </si>
  <si>
    <t>Capacitación  en medidas de seguridad y buenas prácticas de equipos y EPP</t>
  </si>
  <si>
    <t>Capacitación manejo equipos de rescate industrial</t>
  </si>
  <si>
    <t>PROGRAMA PELIGRO MECÁNICO</t>
  </si>
  <si>
    <t>Capacitación mantenimiento de maquinas, equipos y herramientas</t>
  </si>
  <si>
    <t>Capacitación del cuidado de manos</t>
  </si>
  <si>
    <t>Capacitación uso adecuado de EPP</t>
  </si>
  <si>
    <t xml:space="preserve">PLAN DE SEGURIDAD VIAL </t>
  </si>
  <si>
    <t>Capacitación normas de tránsito, legislación vial (Modificaciones y actualizaciones al Código Nacional de Tránsito).</t>
  </si>
  <si>
    <t>Capacitación como afecta el alcohol y las sustancias psocoactivas en nuestra capacidad de conducción?</t>
  </si>
  <si>
    <t>Prevención de fatiga y estrés (pausas activas, descanso, hábitos de conducción, vehículo y vía)</t>
  </si>
  <si>
    <t>Capacitación brigadistas de Seguridad Vial- Primeros Auxilios, protocolos en caso de siniestro vial, control de incendios, evacuación y rescate</t>
  </si>
  <si>
    <t>Simulacro de atencion  de emergencias  viales</t>
  </si>
  <si>
    <t>Capacitacion prevencion seguridad vial (Población)</t>
  </si>
  <si>
    <t>EMERGENCIAS</t>
  </si>
  <si>
    <t xml:space="preserve">Capacitación funciones y responsabilidades </t>
  </si>
  <si>
    <t>Capacitación primeros auxilios (anatomía, fisiología, valoración primaria y secundaria)</t>
  </si>
  <si>
    <t xml:space="preserve">Capacitación control de incendios  y evacuación </t>
  </si>
  <si>
    <t>Capacitación practica ante situaciones críticas (inmovilización, quemaduras, etc.)</t>
  </si>
  <si>
    <t>TOTAL</t>
  </si>
  <si>
    <t>% DE EJECUCIÓN MENSUAL</t>
  </si>
  <si>
    <t>% DE EJECUCIÓN ANUAL</t>
  </si>
  <si>
    <t>CUMPLIMIENTO MES</t>
  </si>
  <si>
    <t>CUMPLIMIENTO MES (ACUMULADO)</t>
  </si>
  <si>
    <t xml:space="preserve">
MARIA CLEMENCIA PEREZ URIBE
Secretaria General
Alcaldía Mayor de Bogotá, D.C.</t>
  </si>
  <si>
    <t xml:space="preserve">
MARCELA MANRIQUE CASTRO
Subsecretaria Corporativa.</t>
  </si>
  <si>
    <t xml:space="preserve">
JULIO ROBERTO GARZON
Director de Talento Humano</t>
  </si>
  <si>
    <t xml:space="preserve">
XXXXX
Profesional Universitario - SST</t>
  </si>
  <si>
    <t>DESCRIPCIÓN DE ACTIVIDADES</t>
  </si>
  <si>
    <t>EJE</t>
  </si>
  <si>
    <t xml:space="preserve">COMPONENTE </t>
  </si>
  <si>
    <t>GESTION INTEGRAL</t>
  </si>
  <si>
    <t xml:space="preserve">Revisión de la política y objetivos del sistema de gestión en Seguridad d y Salud en el Trabajo </t>
  </si>
  <si>
    <t>N.A</t>
  </si>
  <si>
    <t>(No. De Actividades Desarrolladas/ No. De Actividades Programadas )*100</t>
  </si>
  <si>
    <t>Divulgación de Responsabilidades en el Sistema de Seguridad y Salud en el Trabajo (Divulgación web)</t>
  </si>
  <si>
    <t>Divulgación de las Políticas y objetivos  de Seguridad y Salud en el Trabajo (Divulgación web).</t>
  </si>
  <si>
    <t>Realizar la evaluación del Sistema de Seguridad y Salud en el Trabajo soportado por ARL, Estándares Mínimos.</t>
  </si>
  <si>
    <t>Actualización de la Matriz de Requisitos Legales</t>
  </si>
  <si>
    <t xml:space="preserve">Evaluación de la Matriz legal </t>
  </si>
  <si>
    <t>Actualización Manual del Sistema de Gestión de Seguridad y Salud en el Trabajo</t>
  </si>
  <si>
    <t>Actualización Procedimiento Gestión de la salud</t>
  </si>
  <si>
    <t>Actualización Procedimiento Gestión de peligros, riesgos y amenazas</t>
  </si>
  <si>
    <t>Actualización Procedimiento Gestión del cambio</t>
  </si>
  <si>
    <t>Documento Programa de capacitación anual</t>
  </si>
  <si>
    <t>Desarrollar la rendición de cuentas del año 2023</t>
  </si>
  <si>
    <t>Seguimiento a Indicadores del Sistema de Gestión de Seguridad y Salud en el Trabajo.</t>
  </si>
  <si>
    <t xml:space="preserve">Revisión por la Alta Dirección al Sistema de Gestión de Seguridad y Salud en el Trabajo </t>
  </si>
  <si>
    <t>Seguimiento a proceso de inducción y reinducción</t>
  </si>
  <si>
    <t>Actualización Matriz EPP</t>
  </si>
  <si>
    <t>Entrega y/o seguimiento de Elementos de Protección Personal</t>
  </si>
  <si>
    <t xml:space="preserve">Reuniones mensuales de equipo de Seguridad y Salud en el Trabajo </t>
  </si>
  <si>
    <t>Semana de la Seguridad y Salud en el Trabajo</t>
  </si>
  <si>
    <t xml:space="preserve">CCL </t>
  </si>
  <si>
    <t>Capacitación al CCL</t>
  </si>
  <si>
    <t xml:space="preserve">EJE DIVERSIDAD E INCLUSIÓN </t>
  </si>
  <si>
    <t xml:space="preserve">Prevención, atención y medidas de protección </t>
  </si>
  <si>
    <t>Seguimiento al cumplimiento de las funciones del CCL</t>
  </si>
  <si>
    <t xml:space="preserve">COPASTT </t>
  </si>
  <si>
    <t>Reuniones mensuales de COPASST</t>
  </si>
  <si>
    <t>Capacitación a los miembros  del COPASST</t>
  </si>
  <si>
    <t>GESTIÓN DE LA SALUD</t>
  </si>
  <si>
    <t xml:space="preserve">CONDICIONES DE SALUD </t>
  </si>
  <si>
    <t>Programar los exámenes médico ocupacionales de ingreso, periódico, retiro.</t>
  </si>
  <si>
    <t>EJE SALUD MENTAL</t>
  </si>
  <si>
    <t xml:space="preserve">Prevención de nuevos riesgos a la salud </t>
  </si>
  <si>
    <t xml:space="preserve">Actualización perfil sociodemográfico </t>
  </si>
  <si>
    <t>Reporte del seguimiento a las Recomendaciones médicas</t>
  </si>
  <si>
    <t xml:space="preserve">Mesas laborales - ARL </t>
  </si>
  <si>
    <t xml:space="preserve">Informe de ausentismo laboral por Accidentes de Trabajo y Enfermedad Laboral - ATEL </t>
  </si>
  <si>
    <t xml:space="preserve">Informe condiciones de salud </t>
  </si>
  <si>
    <t xml:space="preserve">Verificación al proceso de agua potable, servicios sanitarios y disposición de basuras, a cargo de la Subdirección de Servicios Administrativos. </t>
  </si>
  <si>
    <t xml:space="preserve"> PVE OSTEOMUSCULAR </t>
  </si>
  <si>
    <t>Actualización documento Programa de Vigilancia Epidemiológica Osteomuscular.</t>
  </si>
  <si>
    <t>Actualización y aplicación encuesta Desórdenes Musculo- Esqueléticos (DME)</t>
  </si>
  <si>
    <t>Análisis resultados encuesta DME</t>
  </si>
  <si>
    <t>Inspecciones de puestos de trabajo (Teletrabajo, Discapacidad)</t>
  </si>
  <si>
    <t xml:space="preserve">Seguimiento a puesto de trabajo a funcionarios con discapacidad física </t>
  </si>
  <si>
    <t>Informe final de inspecciones de puestos de trabajo(Teletrabajo)</t>
  </si>
  <si>
    <t xml:space="preserve">Seguimiento campaña líderes pausas activas </t>
  </si>
  <si>
    <t>Participación pausas activas</t>
  </si>
  <si>
    <t xml:space="preserve">Matriz de seguimiento participación Pausas activas </t>
  </si>
  <si>
    <t xml:space="preserve">Capacitación riesgo biomecánico </t>
  </si>
  <si>
    <t xml:space="preserve">Escuela Biomecánica </t>
  </si>
  <si>
    <t xml:space="preserve">Capacitación Teletrabajadores </t>
  </si>
  <si>
    <t>Actualización documento Programa de Vigilancia Epidemiológica Psicosocial</t>
  </si>
  <si>
    <t xml:space="preserve">EQUILIBRIO PSICOSOCIAL </t>
  </si>
  <si>
    <t>Factores psicosociales</t>
  </si>
  <si>
    <t>Proceso Gestión de Seguridad y Salud en el Trabajo</t>
  </si>
  <si>
    <t>Actualización documento Programa del cuidado emocional (Resolución 1166 de 2018)</t>
  </si>
  <si>
    <t>Capacitación prevención Riesgo Psicosocial (Toda la población)</t>
  </si>
  <si>
    <t>Higiene mental o psicológica</t>
  </si>
  <si>
    <t xml:space="preserve">Capacitación protocolo de intervención de riesgos psicosocial para la administración pública </t>
  </si>
  <si>
    <t>Capacitación prevención Riesgo Psicosocial (Resolución 1166 de 2018)</t>
  </si>
  <si>
    <t>Sensibilización en salud mental</t>
  </si>
  <si>
    <t xml:space="preserve">Descarga emocional o apoyo psicosocial </t>
  </si>
  <si>
    <t>Actividad lúdica -(Equidad de género, inclusión )</t>
  </si>
  <si>
    <t xml:space="preserve">DIVERSIDAD E INCLUSIÓN </t>
  </si>
  <si>
    <t xml:space="preserve">Fomento de la Inclusión la diversidad y la equidad </t>
  </si>
  <si>
    <t xml:space="preserve">PVE VISUAL </t>
  </si>
  <si>
    <t xml:space="preserve">Diseño del programa de salud visual </t>
  </si>
  <si>
    <t xml:space="preserve">campaña promoción de la salud visual </t>
  </si>
  <si>
    <t>Actualización  documento  Programa de Vigilancia Epidemiológica  riesgo cardiovascular</t>
  </si>
  <si>
    <t>Capacitación prevención riesgo cardiovascular</t>
  </si>
  <si>
    <t>Sensibilización prevención riesgo cardiovascular</t>
  </si>
  <si>
    <t>Campaña reto por tu salud recargado  2</t>
  </si>
  <si>
    <t xml:space="preserve">Jornada donación de sangre </t>
  </si>
  <si>
    <t>PROGRAMA ESTILOS DE VIDA Y ENTORNOS SALUDABLES</t>
  </si>
  <si>
    <t>Actualización  documento programa estilos de vida y entornos saludables (nutrición, ejercicio, prevención de tabaquismo, alcoholismos y drogadicción )</t>
  </si>
  <si>
    <t xml:space="preserve">Capacitación promoción estilos de vida saludable </t>
  </si>
  <si>
    <t xml:space="preserve">Sensibilización estilos de vida y entornos saludables </t>
  </si>
  <si>
    <t xml:space="preserve">PROGRAMA DE PREVENCIÓN DE HIPOACUSIA NEUROSENSORIAL INDUCIDA
POR RUIDO </t>
  </si>
  <si>
    <t>Aplicación encuesta personal expuesto a ruido</t>
  </si>
  <si>
    <t xml:space="preserve">Capacitación de prevención de hipoacusia neurosensorial inducida
por ruido en el lugar de trabajo
</t>
  </si>
  <si>
    <t xml:space="preserve">Sensibilización de prevención de hipoacusia neurosensorial inducida
por ruido en el lugar de trabajo
</t>
  </si>
  <si>
    <t xml:space="preserve">Implementación Encuesta de factores de riesgo para la voz 
</t>
  </si>
  <si>
    <t xml:space="preserve">Capacitación  factores de riesgo para la voz </t>
  </si>
  <si>
    <t xml:space="preserve">Sensibilización  factores de riesgo para la voz </t>
  </si>
  <si>
    <t>ACCIDENTE DE TRABAJO (AT) Y ENFERMEDAD LABORAL (EL)</t>
  </si>
  <si>
    <t>Reporte de los incidentes, accidentes y enfermedades laborales.</t>
  </si>
  <si>
    <t>Investigación de accidentes y enfermedades laborales.</t>
  </si>
  <si>
    <t>Ejecución de acciones preventivas, correctivas y de mejora de las investigaciones de IN, AT y EL</t>
  </si>
  <si>
    <t>Seguimiento a la ejecución de acciones preventivas, correctivas y de mejora de las observaciones generadas por las ATEL por parte de la ARL</t>
  </si>
  <si>
    <t>Sensibilización reporte de Accidentes de Trabajo  y  Enfermedades Laborales</t>
  </si>
  <si>
    <t>Capacitación  prevención Accidentes de Trabajo  y  Enfermedades Laborales</t>
  </si>
  <si>
    <t>GESTIÓN DE PELIGROS, RIESGOS Y AMENAZAS</t>
  </si>
  <si>
    <t>DIAGNÓSTICO</t>
  </si>
  <si>
    <t>Actualización de la Matriz de identificación de peligros, evaluación y valoración de riesgos de las Sedes de la Secretaría General de la Alcaldía Mayor de Bogotá, D.C.</t>
  </si>
  <si>
    <t>Seguimiento a hallazgos, medidas preventivas, correctivas y/o control  de matrices de peligros</t>
  </si>
  <si>
    <t>Verificación de aplicación de medidas de prevención y control por parte de los trabajadores (Talento en tu Sede)</t>
  </si>
  <si>
    <t>Desarrollo de Medición Ambiental</t>
  </si>
  <si>
    <t>Actualización  documento Programa Riesgo Químico (Sustancias cancerígenas)</t>
  </si>
  <si>
    <t xml:space="preserve">Capacitación prevención Riesgo Químico </t>
  </si>
  <si>
    <t>Inspección de seguridad industrial (Rx Químico)</t>
  </si>
  <si>
    <t>Seguimiento acciones de mejora o plan de acción</t>
  </si>
  <si>
    <t xml:space="preserve">Actualización inventario sustancias químicas </t>
  </si>
  <si>
    <t xml:space="preserve">Actualización matriz de compatibilidad </t>
  </si>
  <si>
    <t xml:space="preserve">Verificación al proceso eliminación adecuada de residuos sólidos, líquidos o gaseosos realizado por la Subdirección de Servicios Administrativos a través del Plan Institucional de Gestión Ambiente (PIGA). </t>
  </si>
  <si>
    <t>PROGRAMA RIESGO PÚBLICO</t>
  </si>
  <si>
    <t>Diseño documento programa Riesgo Publico</t>
  </si>
  <si>
    <t xml:space="preserve">Equilibrio entre la vida personal, familiar y laboral  </t>
  </si>
  <si>
    <t>Sensibilización en riesgo público</t>
  </si>
  <si>
    <t>Capacitación  prevención riesgo público</t>
  </si>
  <si>
    <t>PROGRAMA PROTECCIÓN CONTRA CAÍDAS</t>
  </si>
  <si>
    <t>Actualización documento Programa Protección contra Caídas (PPC)</t>
  </si>
  <si>
    <t>Capacitación programa PPC</t>
  </si>
  <si>
    <t xml:space="preserve">Seguimiento curso de alturas </t>
  </si>
  <si>
    <t>Inspección equipos y elementos de protección personal (tareas de alto riesgo)</t>
  </si>
  <si>
    <t xml:space="preserve">Diseño documento programa Riesgo Mecánico </t>
  </si>
  <si>
    <t>Capacitación prevención Riesgo Mecánico</t>
  </si>
  <si>
    <t>Inspección de seguridad industrial (Rx Mecánico)</t>
  </si>
  <si>
    <t xml:space="preserve">Inspección uso elementos de protección personal </t>
  </si>
  <si>
    <t xml:space="preserve">Verificación al  mantenimiento preventivo, correctivo de instalaciones, equipos, maquinas y herramientas a cargo de la Subdirección de Imprenta Distrital. </t>
  </si>
  <si>
    <t xml:space="preserve">Actualización matriz de peligros, evaluación y valoración de riesgos viales </t>
  </si>
  <si>
    <t>Capacitación prevención seguridad vial (conductores)</t>
  </si>
  <si>
    <t>Capacitación prevención seguridad vial (población)</t>
  </si>
  <si>
    <t>Sensibilización en seguridad vial (población).</t>
  </si>
  <si>
    <t>Actualización Plan de Prevención, Preparación  y Respuesta ante Emergencias</t>
  </si>
  <si>
    <t>Divulgación Plan de Prevención, Preparación  y Respuesta ante Emergencias</t>
  </si>
  <si>
    <t>Actividad lúdica - Simulacro Distrital</t>
  </si>
  <si>
    <t>Participación en el Simulacro Distrital</t>
  </si>
  <si>
    <t>Conformación Brigada Integral de Emergencias</t>
  </si>
  <si>
    <t>Conformación Comité de Emergencias</t>
  </si>
  <si>
    <t>Reunión Comité de Emergencias</t>
  </si>
  <si>
    <t>Capacitación Brigada Integral de Emergencias</t>
  </si>
  <si>
    <t>Practica en pista Brigada Integral de Emergencias (Pista intermedia)</t>
  </si>
  <si>
    <t xml:space="preserve">Hoja de vida Brigadistas </t>
  </si>
  <si>
    <t>Inspecciones equipos de emergencia (DEA. Botiquines, camillas y extintores)</t>
  </si>
  <si>
    <t xml:space="preserve"> </t>
  </si>
  <si>
    <t>LILIANA CABALLERO DURAN
Secretaria General
Alcaldía Mayor de Bogotá, D.C.</t>
  </si>
  <si>
    <t>YANETH SUAREZ ACERO
Subsecretaria Corporativa.</t>
  </si>
  <si>
    <t>JULIO ROBERTO GARZON
Director de Talento Humano</t>
  </si>
  <si>
    <t>CAROLINA VILLAMIZAR ARTEAGA
Profesional Universitario -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</si>
</sst>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10" fontId="6" fillId="0" borderId="1" xfId="2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/>
    </xf>
    <xf numFmtId="10" fontId="6" fillId="0" borderId="1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9" fontId="4" fillId="0" borderId="0" xfId="4" applyFont="1" applyFill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1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9" fontId="4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3"/>
    <cellStyle name="Normal 3 2" xfId="5"/>
    <cellStyle name="Porcentaje" xfId="2" builtinId="5"/>
    <cellStyle name="Porcentaje 2" xfId="4"/>
  </cellStyles>
  <dxfs count="86"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209550</xdr:colOff>
      <xdr:row>63</xdr:row>
      <xdr:rowOff>0</xdr:rowOff>
    </xdr:from>
    <xdr:to>
      <xdr:col>32</xdr:col>
      <xdr:colOff>2562225</xdr:colOff>
      <xdr:row>63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/>
      </xdr:nvSpPr>
      <xdr:spPr bwMode="auto">
        <a:xfrm>
          <a:off x="19697700" y="22945725"/>
          <a:ext cx="21336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3746</xdr:rowOff>
    </xdr:from>
    <xdr:to>
      <xdr:col>2</xdr:col>
      <xdr:colOff>1685925</xdr:colOff>
      <xdr:row>0</xdr:row>
      <xdr:rowOff>685750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4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46"/>
          <a:ext cx="2219325" cy="682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2238375</xdr:colOff>
      <xdr:row>0</xdr:row>
      <xdr:rowOff>32321</xdr:rowOff>
    </xdr:from>
    <xdr:to>
      <xdr:col>2</xdr:col>
      <xdr:colOff>4457699</xdr:colOff>
      <xdr:row>0</xdr:row>
      <xdr:rowOff>714325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32321"/>
          <a:ext cx="2219325" cy="68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/>
  </sheetPr>
  <dimension ref="A1:AH177"/>
  <sheetViews>
    <sheetView showGridLines="0" zoomScale="73" zoomScaleNormal="73" workbookViewId="0">
      <pane xSplit="4" ySplit="4" topLeftCell="N31" activePane="bottomRight" state="frozen"/>
      <selection pane="topRight" activeCell="E1" sqref="E1"/>
      <selection pane="bottomLeft" activeCell="A5" sqref="A5"/>
      <selection pane="bottomRight" activeCell="C12" sqref="C12:AB35"/>
    </sheetView>
  </sheetViews>
  <sheetFormatPr baseColWidth="10" defaultColWidth="11.42578125" defaultRowHeight="12.75" x14ac:dyDescent="0.2"/>
  <cols>
    <col min="1" max="1" width="5.42578125" style="17" customWidth="1"/>
    <col min="2" max="2" width="9.140625" style="17" customWidth="1"/>
    <col min="3" max="3" width="56.140625" style="45" customWidth="1"/>
    <col min="4" max="4" width="19.28515625" style="43" customWidth="1"/>
    <col min="5" max="5" width="35.5703125" style="43" customWidth="1"/>
    <col min="6" max="6" width="7.85546875" style="43" customWidth="1"/>
    <col min="7" max="7" width="11.28515625" style="43" customWidth="1"/>
    <col min="8" max="8" width="8.42578125" style="43" customWidth="1"/>
    <col min="9" max="15" width="6.5703125" style="37" customWidth="1"/>
    <col min="16" max="16" width="9.42578125" style="37" customWidth="1"/>
    <col min="17" max="19" width="6.5703125" style="37" customWidth="1"/>
    <col min="20" max="20" width="8.42578125" style="37" customWidth="1"/>
    <col min="21" max="32" width="6.5703125" style="37" customWidth="1"/>
    <col min="33" max="33" width="28.5703125" style="48" customWidth="1"/>
    <col min="34" max="34" width="38.140625" style="29" customWidth="1"/>
    <col min="35" max="16384" width="11.42578125" style="17"/>
  </cols>
  <sheetData>
    <row r="1" spans="1:34" ht="57" customHeight="1" x14ac:dyDescent="0.2">
      <c r="A1" s="77"/>
      <c r="B1" s="77"/>
      <c r="C1" s="77"/>
      <c r="D1" s="77"/>
      <c r="E1" s="77"/>
      <c r="F1" s="78" t="s">
        <v>0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15" customHeight="1" x14ac:dyDescent="0.2">
      <c r="A2" s="79"/>
      <c r="B2" s="79"/>
      <c r="C2" s="80"/>
      <c r="D2" s="85" t="s">
        <v>1</v>
      </c>
      <c r="E2" s="85" t="s">
        <v>2</v>
      </c>
      <c r="F2" s="88" t="s">
        <v>3</v>
      </c>
      <c r="G2" s="89"/>
      <c r="H2" s="90"/>
      <c r="I2" s="94" t="s">
        <v>4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5"/>
      <c r="AG2" s="96" t="s">
        <v>5</v>
      </c>
      <c r="AH2" s="96" t="s">
        <v>6</v>
      </c>
    </row>
    <row r="3" spans="1:34" ht="15" customHeight="1" x14ac:dyDescent="0.2">
      <c r="A3" s="81"/>
      <c r="B3" s="81"/>
      <c r="C3" s="82"/>
      <c r="D3" s="86"/>
      <c r="E3" s="86"/>
      <c r="F3" s="91"/>
      <c r="G3" s="92"/>
      <c r="H3" s="93"/>
      <c r="I3" s="99" t="s">
        <v>7</v>
      </c>
      <c r="J3" s="99"/>
      <c r="K3" s="99" t="s">
        <v>8</v>
      </c>
      <c r="L3" s="99"/>
      <c r="M3" s="99" t="s">
        <v>9</v>
      </c>
      <c r="N3" s="99"/>
      <c r="O3" s="99" t="s">
        <v>10</v>
      </c>
      <c r="P3" s="99"/>
      <c r="Q3" s="99" t="s">
        <v>11</v>
      </c>
      <c r="R3" s="99"/>
      <c r="S3" s="99" t="s">
        <v>12</v>
      </c>
      <c r="T3" s="99"/>
      <c r="U3" s="99" t="s">
        <v>13</v>
      </c>
      <c r="V3" s="99"/>
      <c r="W3" s="99" t="s">
        <v>14</v>
      </c>
      <c r="X3" s="99"/>
      <c r="Y3" s="99" t="s">
        <v>15</v>
      </c>
      <c r="Z3" s="99"/>
      <c r="AA3" s="99" t="s">
        <v>16</v>
      </c>
      <c r="AB3" s="99"/>
      <c r="AC3" s="99" t="s">
        <v>17</v>
      </c>
      <c r="AD3" s="99"/>
      <c r="AE3" s="99" t="s">
        <v>18</v>
      </c>
      <c r="AF3" s="100"/>
      <c r="AG3" s="97"/>
      <c r="AH3" s="97"/>
    </row>
    <row r="4" spans="1:34" s="29" customFormat="1" ht="15" customHeight="1" x14ac:dyDescent="0.2">
      <c r="A4" s="83"/>
      <c r="B4" s="83"/>
      <c r="C4" s="84"/>
      <c r="D4" s="87"/>
      <c r="E4" s="87"/>
      <c r="F4" s="26" t="s">
        <v>19</v>
      </c>
      <c r="G4" s="26" t="s">
        <v>20</v>
      </c>
      <c r="H4" s="26" t="s">
        <v>21</v>
      </c>
      <c r="I4" s="27" t="s">
        <v>22</v>
      </c>
      <c r="J4" s="27" t="s">
        <v>23</v>
      </c>
      <c r="K4" s="27" t="s">
        <v>22</v>
      </c>
      <c r="L4" s="27" t="s">
        <v>23</v>
      </c>
      <c r="M4" s="27" t="s">
        <v>22</v>
      </c>
      <c r="N4" s="27" t="s">
        <v>23</v>
      </c>
      <c r="O4" s="27" t="s">
        <v>22</v>
      </c>
      <c r="P4" s="27" t="s">
        <v>23</v>
      </c>
      <c r="Q4" s="27" t="s">
        <v>22</v>
      </c>
      <c r="R4" s="27" t="s">
        <v>23</v>
      </c>
      <c r="S4" s="27" t="s">
        <v>22</v>
      </c>
      <c r="T4" s="27" t="s">
        <v>23</v>
      </c>
      <c r="U4" s="27" t="s">
        <v>22</v>
      </c>
      <c r="V4" s="27" t="s">
        <v>23</v>
      </c>
      <c r="W4" s="27" t="s">
        <v>22</v>
      </c>
      <c r="X4" s="27" t="s">
        <v>23</v>
      </c>
      <c r="Y4" s="27" t="s">
        <v>22</v>
      </c>
      <c r="Z4" s="27" t="s">
        <v>23</v>
      </c>
      <c r="AA4" s="27" t="s">
        <v>22</v>
      </c>
      <c r="AB4" s="27" t="s">
        <v>23</v>
      </c>
      <c r="AC4" s="27" t="s">
        <v>22</v>
      </c>
      <c r="AD4" s="27" t="s">
        <v>23</v>
      </c>
      <c r="AE4" s="27" t="s">
        <v>22</v>
      </c>
      <c r="AF4" s="27" t="s">
        <v>23</v>
      </c>
      <c r="AG4" s="98"/>
      <c r="AH4" s="98"/>
    </row>
    <row r="5" spans="1:34" ht="35.25" customHeight="1" x14ac:dyDescent="0.2">
      <c r="A5" s="105" t="s">
        <v>24</v>
      </c>
      <c r="B5" s="58"/>
      <c r="C5" s="36" t="s">
        <v>25</v>
      </c>
      <c r="D5" s="107" t="s">
        <v>26</v>
      </c>
      <c r="E5" s="13" t="s">
        <v>27</v>
      </c>
      <c r="F5" s="13" t="s">
        <v>28</v>
      </c>
      <c r="G5" s="13"/>
      <c r="H5" s="13" t="s">
        <v>28</v>
      </c>
      <c r="I5" s="15"/>
      <c r="J5" s="15"/>
      <c r="K5" s="15"/>
      <c r="L5" s="15"/>
      <c r="M5" s="15">
        <v>1</v>
      </c>
      <c r="N5" s="15">
        <v>1</v>
      </c>
      <c r="O5" s="15"/>
      <c r="P5" s="15"/>
      <c r="Q5" s="15"/>
      <c r="R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74" t="s">
        <v>29</v>
      </c>
      <c r="AH5" s="35"/>
    </row>
    <row r="6" spans="1:34" ht="35.25" customHeight="1" x14ac:dyDescent="0.2">
      <c r="A6" s="106"/>
      <c r="B6" s="60"/>
      <c r="C6" s="36" t="s">
        <v>30</v>
      </c>
      <c r="D6" s="107"/>
      <c r="E6" s="13" t="s">
        <v>27</v>
      </c>
      <c r="F6" s="13" t="s">
        <v>28</v>
      </c>
      <c r="G6" s="13"/>
      <c r="H6" s="13" t="s">
        <v>28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>
        <v>1</v>
      </c>
      <c r="T6" s="15">
        <v>1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5"/>
      <c r="AH6" s="35"/>
    </row>
    <row r="7" spans="1:34" ht="35.25" customHeight="1" x14ac:dyDescent="0.2">
      <c r="A7" s="106"/>
      <c r="B7" s="60"/>
      <c r="C7" s="36" t="s">
        <v>31</v>
      </c>
      <c r="D7" s="107"/>
      <c r="E7" s="13" t="s">
        <v>27</v>
      </c>
      <c r="F7" s="13" t="s">
        <v>28</v>
      </c>
      <c r="G7" s="13"/>
      <c r="H7" s="13" t="s">
        <v>28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>
        <v>1</v>
      </c>
      <c r="Z7" s="15">
        <v>1</v>
      </c>
      <c r="AA7" s="15"/>
      <c r="AB7" s="15"/>
      <c r="AC7" s="15"/>
      <c r="AD7" s="15"/>
      <c r="AE7" s="15"/>
      <c r="AF7" s="15"/>
      <c r="AG7" s="75"/>
      <c r="AH7" s="35"/>
    </row>
    <row r="8" spans="1:34" ht="35.25" customHeight="1" x14ac:dyDescent="0.2">
      <c r="A8" s="106"/>
      <c r="B8" s="60"/>
      <c r="C8" s="36" t="s">
        <v>32</v>
      </c>
      <c r="D8" s="107"/>
      <c r="E8" s="13" t="s">
        <v>27</v>
      </c>
      <c r="F8" s="13" t="s">
        <v>28</v>
      </c>
      <c r="G8" s="13"/>
      <c r="H8" s="13" t="s">
        <v>28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B8" s="15"/>
      <c r="AC8" s="15"/>
      <c r="AD8" s="15"/>
      <c r="AE8" s="15">
        <v>1</v>
      </c>
      <c r="AF8" s="15">
        <v>1</v>
      </c>
      <c r="AG8" s="76"/>
      <c r="AH8" s="35"/>
    </row>
    <row r="9" spans="1:34" ht="35.25" customHeight="1" x14ac:dyDescent="0.2">
      <c r="A9" s="101" t="s">
        <v>33</v>
      </c>
      <c r="B9" s="62"/>
      <c r="C9" s="36" t="s">
        <v>34</v>
      </c>
      <c r="D9" s="107" t="s">
        <v>26</v>
      </c>
      <c r="E9" s="13" t="s">
        <v>35</v>
      </c>
      <c r="F9" s="13" t="s">
        <v>28</v>
      </c>
      <c r="G9" s="13"/>
      <c r="H9" s="13" t="s">
        <v>28</v>
      </c>
      <c r="I9" s="15"/>
      <c r="J9" s="15"/>
      <c r="K9" s="15"/>
      <c r="L9" s="15"/>
      <c r="M9" s="15">
        <v>1</v>
      </c>
      <c r="N9" s="15"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74" t="s">
        <v>29</v>
      </c>
      <c r="AH9" s="32"/>
    </row>
    <row r="10" spans="1:34" ht="35.25" customHeight="1" x14ac:dyDescent="0.2">
      <c r="A10" s="102"/>
      <c r="B10" s="63"/>
      <c r="C10" s="20" t="s">
        <v>36</v>
      </c>
      <c r="D10" s="107"/>
      <c r="E10" s="13" t="s">
        <v>35</v>
      </c>
      <c r="F10" s="13" t="s">
        <v>28</v>
      </c>
      <c r="G10" s="13"/>
      <c r="H10" s="13" t="s">
        <v>28</v>
      </c>
      <c r="I10" s="15"/>
      <c r="J10" s="15"/>
      <c r="K10" s="15"/>
      <c r="L10" s="15"/>
      <c r="M10" s="15"/>
      <c r="N10" s="15"/>
      <c r="O10" s="15"/>
      <c r="P10" s="15"/>
      <c r="Q10" s="15">
        <v>1</v>
      </c>
      <c r="R10" s="15">
        <v>1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75"/>
      <c r="AH10" s="32"/>
    </row>
    <row r="11" spans="1:34" ht="35.25" customHeight="1" x14ac:dyDescent="0.2">
      <c r="A11" s="102"/>
      <c r="B11" s="63"/>
      <c r="C11" s="20" t="s">
        <v>37</v>
      </c>
      <c r="D11" s="107"/>
      <c r="E11" s="13" t="s">
        <v>35</v>
      </c>
      <c r="F11" s="13" t="s">
        <v>28</v>
      </c>
      <c r="G11" s="13"/>
      <c r="H11" s="13" t="s">
        <v>28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1</v>
      </c>
      <c r="V11" s="15">
        <v>1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76"/>
      <c r="AH11" s="32"/>
    </row>
    <row r="12" spans="1:34" ht="35.25" customHeight="1" x14ac:dyDescent="0.2">
      <c r="A12" s="101" t="s">
        <v>38</v>
      </c>
      <c r="B12" s="62"/>
      <c r="C12" s="12" t="s">
        <v>39</v>
      </c>
      <c r="D12" s="103" t="s">
        <v>26</v>
      </c>
      <c r="E12" s="13" t="s">
        <v>35</v>
      </c>
      <c r="F12" s="13" t="s">
        <v>28</v>
      </c>
      <c r="G12" s="13"/>
      <c r="H12" s="13" t="s">
        <v>28</v>
      </c>
      <c r="I12" s="15"/>
      <c r="J12" s="15"/>
      <c r="K12" s="15"/>
      <c r="L12" s="15"/>
      <c r="M12" s="15"/>
      <c r="N12" s="15"/>
      <c r="O12" s="15">
        <v>1</v>
      </c>
      <c r="P12" s="15">
        <v>1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74" t="s">
        <v>29</v>
      </c>
      <c r="AH12" s="22"/>
    </row>
    <row r="13" spans="1:34" ht="35.25" customHeight="1" x14ac:dyDescent="0.2">
      <c r="A13" s="102"/>
      <c r="B13" s="63"/>
      <c r="C13" s="12" t="s">
        <v>40</v>
      </c>
      <c r="D13" s="104"/>
      <c r="E13" s="13" t="s">
        <v>35</v>
      </c>
      <c r="F13" s="13" t="s">
        <v>28</v>
      </c>
      <c r="G13" s="13"/>
      <c r="H13" s="13" t="s">
        <v>28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1</v>
      </c>
      <c r="T13" s="15">
        <v>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75"/>
      <c r="AH13" s="22"/>
    </row>
    <row r="14" spans="1:34" ht="35.25" customHeight="1" x14ac:dyDescent="0.2">
      <c r="A14" s="102"/>
      <c r="B14" s="63"/>
      <c r="C14" s="18" t="s">
        <v>41</v>
      </c>
      <c r="D14" s="104"/>
      <c r="E14" s="13" t="s">
        <v>35</v>
      </c>
      <c r="F14" s="13" t="s">
        <v>28</v>
      </c>
      <c r="G14" s="13"/>
      <c r="H14" s="13" t="s">
        <v>28</v>
      </c>
      <c r="I14" s="15"/>
      <c r="J14" s="15"/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75"/>
      <c r="AH14" s="13"/>
    </row>
    <row r="15" spans="1:34" ht="35.25" customHeight="1" x14ac:dyDescent="0.2">
      <c r="A15" s="102"/>
      <c r="B15" s="63"/>
      <c r="C15" s="18" t="s">
        <v>42</v>
      </c>
      <c r="D15" s="104"/>
      <c r="E15" s="13" t="s">
        <v>35</v>
      </c>
      <c r="F15" s="13" t="s">
        <v>28</v>
      </c>
      <c r="G15" s="13"/>
      <c r="H15" s="13" t="s">
        <v>28</v>
      </c>
      <c r="I15" s="15"/>
      <c r="J15" s="15"/>
      <c r="K15" s="15"/>
      <c r="L15" s="15"/>
      <c r="M15" s="15"/>
      <c r="N15" s="15"/>
      <c r="O15" s="15"/>
      <c r="P15" s="15"/>
      <c r="Q15" s="15">
        <v>1</v>
      </c>
      <c r="R15" s="15">
        <v>1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>
        <v>1</v>
      </c>
      <c r="AD15" s="15">
        <v>1</v>
      </c>
      <c r="AE15" s="15"/>
      <c r="AF15" s="15"/>
      <c r="AG15" s="75"/>
      <c r="AH15" s="13"/>
    </row>
    <row r="16" spans="1:34" ht="35.25" customHeight="1" x14ac:dyDescent="0.2">
      <c r="A16" s="102"/>
      <c r="B16" s="63"/>
      <c r="C16" s="18" t="s">
        <v>43</v>
      </c>
      <c r="D16" s="104"/>
      <c r="E16" s="13" t="s">
        <v>35</v>
      </c>
      <c r="F16" s="13" t="s">
        <v>28</v>
      </c>
      <c r="G16" s="13"/>
      <c r="H16" s="13" t="s">
        <v>28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76"/>
      <c r="AH16" s="22"/>
    </row>
    <row r="17" spans="1:34" ht="47.25" customHeight="1" x14ac:dyDescent="0.2">
      <c r="A17" s="108" t="s">
        <v>44</v>
      </c>
      <c r="B17" s="61" t="s">
        <v>45</v>
      </c>
      <c r="C17" s="12" t="s">
        <v>46</v>
      </c>
      <c r="D17" s="109" t="s">
        <v>26</v>
      </c>
      <c r="E17" s="13" t="s">
        <v>27</v>
      </c>
      <c r="F17" s="13" t="s">
        <v>28</v>
      </c>
      <c r="G17" s="13"/>
      <c r="H17" s="13" t="s">
        <v>28</v>
      </c>
      <c r="I17" s="15"/>
      <c r="J17" s="15"/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59" t="s">
        <v>29</v>
      </c>
      <c r="AH17" s="22"/>
    </row>
    <row r="18" spans="1:34" ht="35.25" customHeight="1" x14ac:dyDescent="0.2">
      <c r="A18" s="108"/>
      <c r="B18" s="108">
        <v>1166</v>
      </c>
      <c r="C18" s="18" t="s">
        <v>47</v>
      </c>
      <c r="D18" s="110"/>
      <c r="E18" s="13" t="s">
        <v>35</v>
      </c>
      <c r="F18" s="13" t="s">
        <v>28</v>
      </c>
      <c r="G18" s="13"/>
      <c r="H18" s="13" t="s">
        <v>28</v>
      </c>
      <c r="I18" s="15"/>
      <c r="J18" s="15"/>
      <c r="K18" s="15">
        <v>1</v>
      </c>
      <c r="L18" s="15">
        <v>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74" t="s">
        <v>29</v>
      </c>
      <c r="AH18" s="13"/>
    </row>
    <row r="19" spans="1:34" ht="43.5" customHeight="1" x14ac:dyDescent="0.2">
      <c r="A19" s="108"/>
      <c r="B19" s="108"/>
      <c r="C19" s="18" t="s">
        <v>48</v>
      </c>
      <c r="D19" s="110"/>
      <c r="E19" s="13" t="s">
        <v>35</v>
      </c>
      <c r="F19" s="13" t="s">
        <v>28</v>
      </c>
      <c r="G19" s="13"/>
      <c r="H19" s="13" t="s">
        <v>28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>
        <v>1</v>
      </c>
      <c r="X19" s="15">
        <v>1</v>
      </c>
      <c r="Y19" s="15"/>
      <c r="Z19" s="15"/>
      <c r="AA19" s="15"/>
      <c r="AB19" s="15"/>
      <c r="AC19" s="15"/>
      <c r="AD19" s="15"/>
      <c r="AE19" s="15"/>
      <c r="AF19" s="15"/>
      <c r="AG19" s="75"/>
      <c r="AH19" s="13"/>
    </row>
    <row r="20" spans="1:34" ht="43.5" customHeight="1" x14ac:dyDescent="0.2">
      <c r="A20" s="108"/>
      <c r="B20" s="108"/>
      <c r="C20" s="18" t="s">
        <v>49</v>
      </c>
      <c r="D20" s="110"/>
      <c r="E20" s="13" t="s">
        <v>35</v>
      </c>
      <c r="F20" s="13" t="s">
        <v>28</v>
      </c>
      <c r="G20" s="13"/>
      <c r="H20" s="13" t="s">
        <v>28</v>
      </c>
      <c r="I20" s="15"/>
      <c r="J20" s="15"/>
      <c r="K20" s="15"/>
      <c r="L20" s="15"/>
      <c r="M20" s="15">
        <v>1</v>
      </c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75"/>
      <c r="AH20" s="13"/>
    </row>
    <row r="21" spans="1:34" ht="43.5" customHeight="1" x14ac:dyDescent="0.2">
      <c r="A21" s="108"/>
      <c r="B21" s="108"/>
      <c r="C21" s="18" t="s">
        <v>50</v>
      </c>
      <c r="D21" s="110"/>
      <c r="E21" s="13" t="s">
        <v>35</v>
      </c>
      <c r="F21" s="13" t="s">
        <v>28</v>
      </c>
      <c r="G21" s="13"/>
      <c r="H21" s="13" t="s">
        <v>28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>
        <v>1</v>
      </c>
      <c r="Z21" s="15">
        <v>1</v>
      </c>
      <c r="AA21" s="15"/>
      <c r="AB21" s="15"/>
      <c r="AC21" s="15"/>
      <c r="AD21" s="15"/>
      <c r="AE21" s="15"/>
      <c r="AF21" s="15"/>
      <c r="AG21" s="75"/>
      <c r="AH21" s="13"/>
    </row>
    <row r="22" spans="1:34" ht="43.5" customHeight="1" x14ac:dyDescent="0.2">
      <c r="A22" s="108"/>
      <c r="B22" s="108"/>
      <c r="C22" s="18" t="s">
        <v>51</v>
      </c>
      <c r="D22" s="110"/>
      <c r="E22" s="13" t="s">
        <v>35</v>
      </c>
      <c r="F22" s="13" t="s">
        <v>28</v>
      </c>
      <c r="G22" s="13"/>
      <c r="H22" s="13" t="s">
        <v>28</v>
      </c>
      <c r="I22" s="15"/>
      <c r="J22" s="15"/>
      <c r="K22" s="15"/>
      <c r="L22" s="15"/>
      <c r="M22" s="15"/>
      <c r="N22" s="15"/>
      <c r="O22" s="15">
        <v>1</v>
      </c>
      <c r="P22" s="15">
        <v>1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75"/>
      <c r="AH22" s="13"/>
    </row>
    <row r="23" spans="1:34" ht="43.5" customHeight="1" x14ac:dyDescent="0.2">
      <c r="A23" s="108"/>
      <c r="B23" s="108"/>
      <c r="C23" s="18" t="s">
        <v>52</v>
      </c>
      <c r="D23" s="110"/>
      <c r="E23" s="13" t="s">
        <v>35</v>
      </c>
      <c r="F23" s="13" t="s">
        <v>28</v>
      </c>
      <c r="G23" s="13"/>
      <c r="H23" s="13" t="s">
        <v>28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>
        <v>1</v>
      </c>
      <c r="AB23" s="15">
        <v>1</v>
      </c>
      <c r="AC23" s="15"/>
      <c r="AD23" s="15"/>
      <c r="AE23" s="15"/>
      <c r="AF23" s="15"/>
      <c r="AG23" s="75"/>
      <c r="AH23" s="13"/>
    </row>
    <row r="24" spans="1:34" ht="43.5" customHeight="1" x14ac:dyDescent="0.2">
      <c r="A24" s="108"/>
      <c r="B24" s="108"/>
      <c r="C24" s="18" t="s">
        <v>53</v>
      </c>
      <c r="D24" s="110"/>
      <c r="E24" s="13" t="s">
        <v>35</v>
      </c>
      <c r="F24" s="13" t="s">
        <v>28</v>
      </c>
      <c r="G24" s="13"/>
      <c r="H24" s="13" t="s">
        <v>28</v>
      </c>
      <c r="I24" s="15"/>
      <c r="J24" s="15"/>
      <c r="K24" s="15"/>
      <c r="L24" s="15"/>
      <c r="M24" s="15"/>
      <c r="N24" s="15"/>
      <c r="O24" s="15"/>
      <c r="P24" s="15"/>
      <c r="Q24" s="15">
        <v>1</v>
      </c>
      <c r="R24" s="15">
        <v>1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75"/>
      <c r="AH24" s="13"/>
    </row>
    <row r="25" spans="1:34" ht="43.5" customHeight="1" x14ac:dyDescent="0.2">
      <c r="A25" s="108"/>
      <c r="B25" s="108"/>
      <c r="C25" s="18" t="s">
        <v>54</v>
      </c>
      <c r="D25" s="110"/>
      <c r="E25" s="13" t="s">
        <v>35</v>
      </c>
      <c r="F25" s="13" t="s">
        <v>28</v>
      </c>
      <c r="G25" s="13"/>
      <c r="H25" s="13" t="s">
        <v>28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>
        <v>1</v>
      </c>
      <c r="AD25" s="15">
        <v>1</v>
      </c>
      <c r="AE25" s="15"/>
      <c r="AF25" s="15"/>
      <c r="AG25" s="75"/>
      <c r="AH25" s="13"/>
    </row>
    <row r="26" spans="1:34" ht="43.5" customHeight="1" x14ac:dyDescent="0.2">
      <c r="A26" s="108"/>
      <c r="B26" s="108"/>
      <c r="C26" s="18" t="s">
        <v>55</v>
      </c>
      <c r="D26" s="110"/>
      <c r="E26" s="13" t="s">
        <v>35</v>
      </c>
      <c r="F26" s="13" t="s">
        <v>28</v>
      </c>
      <c r="G26" s="13"/>
      <c r="H26" s="13" t="s">
        <v>28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>
        <v>1</v>
      </c>
      <c r="T26" s="15">
        <v>1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75"/>
      <c r="AH26" s="13"/>
    </row>
    <row r="27" spans="1:34" ht="44.25" customHeight="1" x14ac:dyDescent="0.2">
      <c r="A27" s="108"/>
      <c r="B27" s="108"/>
      <c r="C27" s="18" t="s">
        <v>56</v>
      </c>
      <c r="D27" s="110"/>
      <c r="E27" s="13" t="s">
        <v>35</v>
      </c>
      <c r="F27" s="13" t="s">
        <v>28</v>
      </c>
      <c r="G27" s="13"/>
      <c r="H27" s="13" t="s">
        <v>28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>
        <v>1</v>
      </c>
      <c r="AF27" s="15">
        <v>1</v>
      </c>
      <c r="AG27" s="76"/>
      <c r="AH27" s="13"/>
    </row>
    <row r="28" spans="1:34" ht="34.5" customHeight="1" x14ac:dyDescent="0.2">
      <c r="A28" s="108"/>
      <c r="B28" s="101" t="s">
        <v>57</v>
      </c>
      <c r="C28" s="12" t="s">
        <v>58</v>
      </c>
      <c r="D28" s="110"/>
      <c r="E28" s="13" t="s">
        <v>27</v>
      </c>
      <c r="F28" s="13" t="s">
        <v>28</v>
      </c>
      <c r="G28" s="13"/>
      <c r="H28" s="13" t="s">
        <v>28</v>
      </c>
      <c r="I28" s="15"/>
      <c r="J28" s="15"/>
      <c r="K28" s="15"/>
      <c r="L28" s="15"/>
      <c r="M28" s="15">
        <v>1</v>
      </c>
      <c r="N28" s="15">
        <v>1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74" t="s">
        <v>29</v>
      </c>
      <c r="AH28" s="13"/>
    </row>
    <row r="29" spans="1:34" ht="34.5" customHeight="1" x14ac:dyDescent="0.2">
      <c r="A29" s="108"/>
      <c r="B29" s="102"/>
      <c r="C29" s="12" t="s">
        <v>59</v>
      </c>
      <c r="D29" s="110"/>
      <c r="E29" s="13" t="s">
        <v>27</v>
      </c>
      <c r="F29" s="13" t="s">
        <v>28</v>
      </c>
      <c r="G29" s="13"/>
      <c r="H29" s="13" t="s">
        <v>28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>
        <v>1</v>
      </c>
      <c r="T29" s="15">
        <v>1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75"/>
      <c r="AH29" s="13"/>
    </row>
    <row r="30" spans="1:34" ht="34.5" customHeight="1" x14ac:dyDescent="0.2">
      <c r="A30" s="108"/>
      <c r="B30" s="102"/>
      <c r="C30" s="12" t="s">
        <v>60</v>
      </c>
      <c r="D30" s="110"/>
      <c r="E30" s="13" t="s">
        <v>27</v>
      </c>
      <c r="F30" s="13" t="s">
        <v>28</v>
      </c>
      <c r="G30" s="13"/>
      <c r="H30" s="13" t="s">
        <v>28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>
        <v>1</v>
      </c>
      <c r="Z30" s="15">
        <v>1</v>
      </c>
      <c r="AA30" s="15"/>
      <c r="AB30" s="15"/>
      <c r="AC30" s="15"/>
      <c r="AD30" s="15"/>
      <c r="AE30" s="15"/>
      <c r="AF30" s="15"/>
      <c r="AG30" s="75"/>
      <c r="AH30" s="13"/>
    </row>
    <row r="31" spans="1:34" ht="34.5" customHeight="1" x14ac:dyDescent="0.2">
      <c r="A31" s="108"/>
      <c r="B31" s="119"/>
      <c r="C31" s="12" t="s">
        <v>61</v>
      </c>
      <c r="D31" s="110"/>
      <c r="E31" s="13" t="s">
        <v>27</v>
      </c>
      <c r="F31" s="13" t="s">
        <v>28</v>
      </c>
      <c r="G31" s="13"/>
      <c r="H31" s="13" t="s">
        <v>28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>
        <v>1</v>
      </c>
      <c r="AF31" s="15">
        <v>1</v>
      </c>
      <c r="AG31" s="76"/>
      <c r="AH31" s="13"/>
    </row>
    <row r="32" spans="1:34" ht="34.5" customHeight="1" x14ac:dyDescent="0.2">
      <c r="A32" s="115" t="s">
        <v>62</v>
      </c>
      <c r="B32" s="116"/>
      <c r="C32" s="12" t="s">
        <v>63</v>
      </c>
      <c r="D32" s="33"/>
      <c r="E32" s="13"/>
      <c r="F32" s="14" t="s">
        <v>28</v>
      </c>
      <c r="G32" s="14"/>
      <c r="H32" s="14" t="s">
        <v>28</v>
      </c>
      <c r="I32" s="15"/>
      <c r="J32" s="15"/>
      <c r="K32" s="15"/>
      <c r="L32" s="15"/>
      <c r="M32" s="15"/>
      <c r="N32" s="15"/>
      <c r="O32" s="15"/>
      <c r="P32" s="15"/>
      <c r="Q32" s="15">
        <v>1</v>
      </c>
      <c r="R32" s="15">
        <v>1</v>
      </c>
      <c r="S32" s="15"/>
      <c r="T32" s="15"/>
      <c r="U32" s="15">
        <v>1</v>
      </c>
      <c r="V32" s="15">
        <v>1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59" t="s">
        <v>29</v>
      </c>
      <c r="AH32" s="13"/>
    </row>
    <row r="33" spans="1:34" ht="35.25" customHeight="1" x14ac:dyDescent="0.2">
      <c r="A33" s="115"/>
      <c r="B33" s="116"/>
      <c r="C33" s="12" t="s">
        <v>64</v>
      </c>
      <c r="D33" s="111" t="s">
        <v>26</v>
      </c>
      <c r="E33" s="13" t="s">
        <v>35</v>
      </c>
      <c r="F33" s="13" t="s">
        <v>28</v>
      </c>
      <c r="G33" s="13"/>
      <c r="H33" s="13" t="s">
        <v>28</v>
      </c>
      <c r="I33" s="15"/>
      <c r="J33" s="15"/>
      <c r="K33" s="15">
        <v>1</v>
      </c>
      <c r="L33" s="15">
        <v>1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74" t="s">
        <v>29</v>
      </c>
      <c r="AH33" s="13"/>
    </row>
    <row r="34" spans="1:34" ht="35.25" customHeight="1" x14ac:dyDescent="0.2">
      <c r="A34" s="115"/>
      <c r="B34" s="116"/>
      <c r="C34" s="18" t="s">
        <v>65</v>
      </c>
      <c r="D34" s="112"/>
      <c r="E34" s="13" t="s">
        <v>35</v>
      </c>
      <c r="F34" s="13" t="s">
        <v>28</v>
      </c>
      <c r="G34" s="13"/>
      <c r="H34" s="13" t="s">
        <v>28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1</v>
      </c>
      <c r="V34" s="15">
        <v>1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75"/>
      <c r="AH34" s="13"/>
    </row>
    <row r="35" spans="1:34" ht="35.25" customHeight="1" x14ac:dyDescent="0.2">
      <c r="A35" s="117"/>
      <c r="B35" s="118"/>
      <c r="C35" s="18" t="s">
        <v>66</v>
      </c>
      <c r="D35" s="112"/>
      <c r="E35" s="13" t="s">
        <v>35</v>
      </c>
      <c r="F35" s="13" t="s">
        <v>28</v>
      </c>
      <c r="G35" s="13"/>
      <c r="H35" s="13" t="s">
        <v>28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>
        <v>1</v>
      </c>
      <c r="Z35" s="15">
        <v>1</v>
      </c>
      <c r="AA35" s="15"/>
      <c r="AB35" s="15"/>
      <c r="AC35" s="15"/>
      <c r="AD35" s="15"/>
      <c r="AE35" s="15"/>
      <c r="AF35" s="15"/>
      <c r="AG35" s="76"/>
      <c r="AH35" s="13"/>
    </row>
    <row r="36" spans="1:34" ht="35.25" customHeight="1" x14ac:dyDescent="0.2">
      <c r="A36" s="113" t="s">
        <v>67</v>
      </c>
      <c r="B36" s="114"/>
      <c r="C36" s="18" t="s">
        <v>68</v>
      </c>
      <c r="D36" s="104" t="s">
        <v>26</v>
      </c>
      <c r="E36" s="13" t="s">
        <v>35</v>
      </c>
      <c r="F36" s="13" t="s">
        <v>28</v>
      </c>
      <c r="G36" s="13"/>
      <c r="H36" s="13" t="s">
        <v>28</v>
      </c>
      <c r="I36" s="15"/>
      <c r="J36" s="15"/>
      <c r="K36" s="15"/>
      <c r="L36" s="15"/>
      <c r="M36" s="15"/>
      <c r="N36" s="15"/>
      <c r="O36" s="15">
        <v>1</v>
      </c>
      <c r="P36" s="15">
        <v>1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75" t="s">
        <v>29</v>
      </c>
      <c r="AH36" s="22"/>
    </row>
    <row r="37" spans="1:34" ht="35.25" customHeight="1" x14ac:dyDescent="0.2">
      <c r="A37" s="115"/>
      <c r="B37" s="116"/>
      <c r="C37" s="18" t="s">
        <v>69</v>
      </c>
      <c r="D37" s="104"/>
      <c r="E37" s="13" t="s">
        <v>35</v>
      </c>
      <c r="F37" s="13" t="s">
        <v>28</v>
      </c>
      <c r="G37" s="13"/>
      <c r="H37" s="13" t="s">
        <v>28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>
        <v>1</v>
      </c>
      <c r="V37" s="15">
        <v>1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5"/>
      <c r="AH37" s="22"/>
    </row>
    <row r="38" spans="1:34" ht="35.25" customHeight="1" x14ac:dyDescent="0.2">
      <c r="A38" s="115"/>
      <c r="B38" s="116"/>
      <c r="C38" s="12" t="s">
        <v>70</v>
      </c>
      <c r="D38" s="104"/>
      <c r="E38" s="13" t="s">
        <v>35</v>
      </c>
      <c r="F38" s="13" t="s">
        <v>28</v>
      </c>
      <c r="G38" s="13"/>
      <c r="H38" s="13" t="s">
        <v>28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1</v>
      </c>
      <c r="AB38" s="15">
        <v>1</v>
      </c>
      <c r="AC38" s="15"/>
      <c r="AD38" s="15"/>
      <c r="AE38" s="15"/>
      <c r="AF38" s="15"/>
      <c r="AG38" s="75"/>
      <c r="AH38" s="22"/>
    </row>
    <row r="39" spans="1:34" ht="35.25" customHeight="1" x14ac:dyDescent="0.2">
      <c r="A39" s="117"/>
      <c r="B39" s="118"/>
      <c r="C39" s="18" t="s">
        <v>71</v>
      </c>
      <c r="D39" s="104"/>
      <c r="E39" s="13" t="s">
        <v>35</v>
      </c>
      <c r="F39" s="13" t="s">
        <v>28</v>
      </c>
      <c r="G39" s="13"/>
      <c r="H39" s="13" t="s">
        <v>28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>
        <v>1</v>
      </c>
      <c r="AB39" s="15">
        <v>1</v>
      </c>
      <c r="AC39" s="15"/>
      <c r="AD39" s="15"/>
      <c r="AE39" s="15"/>
      <c r="AF39" s="15"/>
      <c r="AG39" s="76"/>
      <c r="AH39" s="22"/>
    </row>
    <row r="40" spans="1:34" ht="35.25" customHeight="1" x14ac:dyDescent="0.2">
      <c r="A40" s="113" t="s">
        <v>72</v>
      </c>
      <c r="B40" s="114"/>
      <c r="C40" s="18" t="s">
        <v>73</v>
      </c>
      <c r="D40" s="38"/>
      <c r="E40" s="13" t="s">
        <v>35</v>
      </c>
      <c r="F40" s="13" t="s">
        <v>28</v>
      </c>
      <c r="G40" s="13"/>
      <c r="H40" s="13" t="s">
        <v>28</v>
      </c>
      <c r="I40" s="15"/>
      <c r="J40" s="15"/>
      <c r="K40" s="15"/>
      <c r="L40" s="15"/>
      <c r="M40" s="15"/>
      <c r="N40" s="15"/>
      <c r="O40" s="15">
        <v>1</v>
      </c>
      <c r="P40" s="15">
        <v>1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74" t="s">
        <v>29</v>
      </c>
      <c r="AH40" s="22"/>
    </row>
    <row r="41" spans="1:34" ht="35.25" customHeight="1" x14ac:dyDescent="0.2">
      <c r="A41" s="115"/>
      <c r="B41" s="116"/>
      <c r="C41" s="18" t="s">
        <v>74</v>
      </c>
      <c r="D41" s="38"/>
      <c r="E41" s="13" t="s">
        <v>35</v>
      </c>
      <c r="F41" s="13" t="s">
        <v>28</v>
      </c>
      <c r="G41" s="13"/>
      <c r="H41" s="13" t="s">
        <v>28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>
        <v>1</v>
      </c>
      <c r="Z41" s="15">
        <v>1</v>
      </c>
      <c r="AA41" s="15"/>
      <c r="AB41" s="15"/>
      <c r="AC41" s="15"/>
      <c r="AD41" s="15"/>
      <c r="AE41" s="15"/>
      <c r="AF41" s="15"/>
      <c r="AG41" s="75"/>
      <c r="AH41" s="22"/>
    </row>
    <row r="42" spans="1:34" ht="35.25" customHeight="1" x14ac:dyDescent="0.2">
      <c r="A42" s="115"/>
      <c r="B42" s="116"/>
      <c r="C42" s="18" t="s">
        <v>75</v>
      </c>
      <c r="D42" s="38"/>
      <c r="E42" s="13" t="s">
        <v>35</v>
      </c>
      <c r="F42" s="13" t="s">
        <v>28</v>
      </c>
      <c r="G42" s="13"/>
      <c r="H42" s="13" t="s">
        <v>28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>
        <v>1</v>
      </c>
      <c r="AD42" s="15">
        <v>1</v>
      </c>
      <c r="AE42" s="15"/>
      <c r="AF42" s="15"/>
      <c r="AG42" s="75"/>
      <c r="AH42" s="22"/>
    </row>
    <row r="43" spans="1:34" ht="35.25" customHeight="1" x14ac:dyDescent="0.2">
      <c r="A43" s="117"/>
      <c r="B43" s="118"/>
      <c r="C43" s="18" t="s">
        <v>76</v>
      </c>
      <c r="D43" s="38"/>
      <c r="E43" s="13" t="s">
        <v>35</v>
      </c>
      <c r="F43" s="13" t="s">
        <v>28</v>
      </c>
      <c r="G43" s="13"/>
      <c r="H43" s="13" t="s">
        <v>28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>
        <v>1</v>
      </c>
      <c r="V43" s="15">
        <v>1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76"/>
      <c r="AH43" s="22"/>
    </row>
    <row r="44" spans="1:34" ht="35.25" customHeight="1" x14ac:dyDescent="0.2">
      <c r="A44" s="113" t="s">
        <v>77</v>
      </c>
      <c r="B44" s="114"/>
      <c r="C44" s="18" t="s">
        <v>78</v>
      </c>
      <c r="D44" s="38"/>
      <c r="E44" s="13" t="s">
        <v>35</v>
      </c>
      <c r="F44" s="13" t="s">
        <v>28</v>
      </c>
      <c r="G44" s="13"/>
      <c r="H44" s="13" t="s">
        <v>28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>
        <v>1</v>
      </c>
      <c r="V44" s="15">
        <v>1</v>
      </c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74" t="s">
        <v>29</v>
      </c>
      <c r="AH44" s="22"/>
    </row>
    <row r="45" spans="1:34" ht="35.25" customHeight="1" x14ac:dyDescent="0.2">
      <c r="A45" s="115"/>
      <c r="B45" s="116"/>
      <c r="C45" s="18" t="s">
        <v>79</v>
      </c>
      <c r="D45" s="38"/>
      <c r="E45" s="13" t="s">
        <v>35</v>
      </c>
      <c r="F45" s="13" t="s">
        <v>28</v>
      </c>
      <c r="G45" s="13"/>
      <c r="H45" s="13" t="s">
        <v>28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>
        <v>1</v>
      </c>
      <c r="Z45" s="15">
        <v>1</v>
      </c>
      <c r="AA45" s="15"/>
      <c r="AB45" s="15"/>
      <c r="AC45" s="15"/>
      <c r="AD45" s="15"/>
      <c r="AE45" s="15"/>
      <c r="AF45" s="15"/>
      <c r="AG45" s="75"/>
      <c r="AH45" s="22"/>
    </row>
    <row r="46" spans="1:34" ht="35.25" customHeight="1" x14ac:dyDescent="0.2">
      <c r="A46" s="117"/>
      <c r="B46" s="118"/>
      <c r="C46" s="18" t="s">
        <v>80</v>
      </c>
      <c r="D46" s="38"/>
      <c r="E46" s="13" t="s">
        <v>35</v>
      </c>
      <c r="F46" s="13" t="s">
        <v>28</v>
      </c>
      <c r="G46" s="13"/>
      <c r="H46" s="13" t="s">
        <v>28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>
        <v>1</v>
      </c>
      <c r="AD46" s="15">
        <v>1</v>
      </c>
      <c r="AE46" s="15"/>
      <c r="AF46" s="15"/>
      <c r="AG46" s="76"/>
      <c r="AH46" s="22"/>
    </row>
    <row r="47" spans="1:34" ht="59.25" customHeight="1" x14ac:dyDescent="0.2">
      <c r="A47" s="120" t="s">
        <v>81</v>
      </c>
      <c r="B47" s="121"/>
      <c r="C47" s="20" t="s">
        <v>82</v>
      </c>
      <c r="D47" s="31" t="s">
        <v>26</v>
      </c>
      <c r="E47" s="13" t="s">
        <v>35</v>
      </c>
      <c r="F47" s="13" t="s">
        <v>28</v>
      </c>
      <c r="G47" s="13"/>
      <c r="H47" s="13" t="s">
        <v>28</v>
      </c>
      <c r="I47" s="15"/>
      <c r="J47" s="15"/>
      <c r="K47" s="15"/>
      <c r="L47" s="15"/>
      <c r="M47" s="15">
        <v>1</v>
      </c>
      <c r="N47" s="15">
        <v>1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59" t="s">
        <v>29</v>
      </c>
      <c r="AH47" s="22"/>
    </row>
    <row r="48" spans="1:34" ht="35.25" customHeight="1" x14ac:dyDescent="0.2">
      <c r="A48" s="113" t="s">
        <v>83</v>
      </c>
      <c r="B48" s="114"/>
      <c r="C48" s="20" t="s">
        <v>84</v>
      </c>
      <c r="D48" s="111" t="s">
        <v>26</v>
      </c>
      <c r="E48" s="13" t="s">
        <v>35</v>
      </c>
      <c r="F48" s="13" t="s">
        <v>28</v>
      </c>
      <c r="G48" s="13"/>
      <c r="H48" s="13" t="s">
        <v>28</v>
      </c>
      <c r="I48" s="15"/>
      <c r="J48" s="15"/>
      <c r="K48" s="15"/>
      <c r="L48" s="15"/>
      <c r="M48" s="15"/>
      <c r="N48" s="15"/>
      <c r="O48" s="15">
        <v>1</v>
      </c>
      <c r="P48" s="15">
        <v>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74" t="s">
        <v>29</v>
      </c>
      <c r="AH48" s="22"/>
    </row>
    <row r="49" spans="1:34" ht="35.25" customHeight="1" x14ac:dyDescent="0.2">
      <c r="A49" s="115"/>
      <c r="B49" s="116"/>
      <c r="C49" s="20" t="s">
        <v>85</v>
      </c>
      <c r="D49" s="112"/>
      <c r="E49" s="13" t="s">
        <v>35</v>
      </c>
      <c r="F49" s="13" t="s">
        <v>28</v>
      </c>
      <c r="G49" s="13"/>
      <c r="H49" s="13" t="s">
        <v>28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v>1</v>
      </c>
      <c r="V49" s="15">
        <v>1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75"/>
      <c r="AH49" s="22"/>
    </row>
    <row r="50" spans="1:34" ht="35.25" customHeight="1" x14ac:dyDescent="0.2">
      <c r="A50" s="117"/>
      <c r="B50" s="118"/>
      <c r="C50" s="40" t="s">
        <v>86</v>
      </c>
      <c r="D50" s="126"/>
      <c r="E50" s="13" t="s">
        <v>35</v>
      </c>
      <c r="F50" s="13" t="s">
        <v>28</v>
      </c>
      <c r="G50" s="13"/>
      <c r="H50" s="13" t="s">
        <v>28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>
        <v>1</v>
      </c>
      <c r="AB50" s="15">
        <v>1</v>
      </c>
      <c r="AC50" s="15"/>
      <c r="AD50" s="15"/>
      <c r="AE50" s="15"/>
      <c r="AF50" s="15"/>
      <c r="AG50" s="76"/>
      <c r="AH50" s="22"/>
    </row>
    <row r="51" spans="1:34" ht="35.25" customHeight="1" x14ac:dyDescent="0.2">
      <c r="A51" s="113" t="s">
        <v>87</v>
      </c>
      <c r="B51" s="114"/>
      <c r="C51" s="73" t="s">
        <v>88</v>
      </c>
      <c r="D51" s="109" t="s">
        <v>26</v>
      </c>
      <c r="E51" s="13" t="s">
        <v>35</v>
      </c>
      <c r="F51" s="13" t="s">
        <v>28</v>
      </c>
      <c r="G51" s="13"/>
      <c r="H51" s="13" t="s">
        <v>28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>
        <v>1</v>
      </c>
      <c r="V51" s="15">
        <v>1</v>
      </c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74" t="s">
        <v>29</v>
      </c>
      <c r="AH51" s="19"/>
    </row>
    <row r="52" spans="1:34" ht="35.25" customHeight="1" x14ac:dyDescent="0.2">
      <c r="A52" s="115"/>
      <c r="B52" s="116"/>
      <c r="C52" s="20" t="s">
        <v>89</v>
      </c>
      <c r="D52" s="110"/>
      <c r="E52" s="13" t="s">
        <v>35</v>
      </c>
      <c r="F52" s="13" t="s">
        <v>28</v>
      </c>
      <c r="G52" s="13"/>
      <c r="H52" s="13" t="s">
        <v>28</v>
      </c>
      <c r="I52" s="15"/>
      <c r="J52" s="15"/>
      <c r="K52" s="15"/>
      <c r="L52" s="15"/>
      <c r="M52" s="15"/>
      <c r="N52" s="15"/>
      <c r="O52" s="15">
        <v>1</v>
      </c>
      <c r="P52" s="15">
        <v>1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75"/>
      <c r="AH52" s="21"/>
    </row>
    <row r="53" spans="1:34" ht="35.25" customHeight="1" x14ac:dyDescent="0.2">
      <c r="A53" s="117"/>
      <c r="B53" s="118"/>
      <c r="C53" s="40" t="s">
        <v>90</v>
      </c>
      <c r="D53" s="110"/>
      <c r="E53" s="13" t="s">
        <v>35</v>
      </c>
      <c r="F53" s="13" t="s">
        <v>28</v>
      </c>
      <c r="G53" s="13"/>
      <c r="H53" s="13" t="s">
        <v>28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>
        <v>1</v>
      </c>
      <c r="AB53" s="15">
        <v>1</v>
      </c>
      <c r="AC53" s="15"/>
      <c r="AD53" s="15"/>
      <c r="AE53" s="15"/>
      <c r="AF53" s="15"/>
      <c r="AG53" s="76"/>
      <c r="AH53" s="21"/>
    </row>
    <row r="54" spans="1:34" ht="35.25" customHeight="1" x14ac:dyDescent="0.2">
      <c r="A54" s="113" t="s">
        <v>91</v>
      </c>
      <c r="B54" s="114"/>
      <c r="C54" s="20" t="s">
        <v>92</v>
      </c>
      <c r="D54" s="111" t="s">
        <v>26</v>
      </c>
      <c r="E54" s="13" t="s">
        <v>35</v>
      </c>
      <c r="F54" s="13" t="s">
        <v>28</v>
      </c>
      <c r="G54" s="13"/>
      <c r="H54" s="13" t="s">
        <v>28</v>
      </c>
      <c r="I54" s="15"/>
      <c r="J54" s="15"/>
      <c r="K54" s="15"/>
      <c r="L54" s="15"/>
      <c r="M54" s="15">
        <v>1</v>
      </c>
      <c r="N54" s="15">
        <v>1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74" t="s">
        <v>29</v>
      </c>
      <c r="AH54" s="21"/>
    </row>
    <row r="55" spans="1:34" ht="35.25" customHeight="1" x14ac:dyDescent="0.2">
      <c r="A55" s="115"/>
      <c r="B55" s="116"/>
      <c r="C55" s="20" t="s">
        <v>93</v>
      </c>
      <c r="D55" s="112"/>
      <c r="E55" s="13" t="s">
        <v>35</v>
      </c>
      <c r="F55" s="13" t="s">
        <v>28</v>
      </c>
      <c r="G55" s="13"/>
      <c r="H55" s="13" t="s">
        <v>28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>
        <v>1</v>
      </c>
      <c r="X55" s="15">
        <v>1</v>
      </c>
      <c r="Y55" s="15"/>
      <c r="Z55" s="15"/>
      <c r="AA55" s="15"/>
      <c r="AB55" s="15"/>
      <c r="AC55" s="15"/>
      <c r="AD55" s="15"/>
      <c r="AE55" s="15"/>
      <c r="AF55" s="15"/>
      <c r="AG55" s="75"/>
      <c r="AH55" s="21"/>
    </row>
    <row r="56" spans="1:34" ht="35.25" customHeight="1" x14ac:dyDescent="0.2">
      <c r="A56" s="115"/>
      <c r="B56" s="116"/>
      <c r="C56" s="20" t="s">
        <v>94</v>
      </c>
      <c r="D56" s="112"/>
      <c r="E56" s="13" t="s">
        <v>35</v>
      </c>
      <c r="F56" s="13" t="s">
        <v>28</v>
      </c>
      <c r="G56" s="13"/>
      <c r="H56" s="13" t="s">
        <v>28</v>
      </c>
      <c r="I56" s="15"/>
      <c r="J56" s="15"/>
      <c r="K56" s="15"/>
      <c r="L56" s="15"/>
      <c r="M56" s="15"/>
      <c r="N56" s="15"/>
      <c r="O56" s="15"/>
      <c r="P56" s="15"/>
      <c r="Q56" s="15">
        <v>1</v>
      </c>
      <c r="R56" s="15">
        <v>1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75"/>
      <c r="AH56" s="21"/>
    </row>
    <row r="57" spans="1:34" ht="35.25" customHeight="1" x14ac:dyDescent="0.2">
      <c r="A57" s="117"/>
      <c r="B57" s="118"/>
      <c r="C57" s="20" t="s">
        <v>95</v>
      </c>
      <c r="D57" s="126"/>
      <c r="E57" s="13" t="s">
        <v>35</v>
      </c>
      <c r="F57" s="13" t="s">
        <v>28</v>
      </c>
      <c r="G57" s="13"/>
      <c r="H57" s="13" t="s">
        <v>28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>
        <v>1</v>
      </c>
      <c r="AD57" s="15">
        <v>1</v>
      </c>
      <c r="AE57" s="15"/>
      <c r="AF57" s="15"/>
      <c r="AG57" s="76"/>
      <c r="AH57" s="21"/>
    </row>
    <row r="58" spans="1:34" ht="35.25" customHeight="1" x14ac:dyDescent="0.2">
      <c r="A58" s="113" t="s">
        <v>96</v>
      </c>
      <c r="B58" s="114"/>
      <c r="C58" s="20" t="s">
        <v>97</v>
      </c>
      <c r="D58" s="111" t="s">
        <v>26</v>
      </c>
      <c r="E58" s="13" t="s">
        <v>35</v>
      </c>
      <c r="F58" s="13" t="s">
        <v>28</v>
      </c>
      <c r="G58" s="13"/>
      <c r="H58" s="13" t="s">
        <v>28</v>
      </c>
      <c r="I58" s="15"/>
      <c r="J58" s="15"/>
      <c r="K58" s="15"/>
      <c r="L58" s="15"/>
      <c r="M58" s="15"/>
      <c r="N58" s="15"/>
      <c r="O58" s="15"/>
      <c r="P58" s="15"/>
      <c r="Q58" s="15">
        <v>1</v>
      </c>
      <c r="R58" s="15">
        <v>1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74" t="s">
        <v>29</v>
      </c>
      <c r="AH58" s="21"/>
    </row>
    <row r="59" spans="1:34" ht="35.25" customHeight="1" x14ac:dyDescent="0.2">
      <c r="A59" s="115"/>
      <c r="B59" s="116"/>
      <c r="C59" s="20" t="s">
        <v>98</v>
      </c>
      <c r="D59" s="112"/>
      <c r="E59" s="13" t="s">
        <v>35</v>
      </c>
      <c r="F59" s="13" t="s">
        <v>28</v>
      </c>
      <c r="G59" s="13"/>
      <c r="H59" s="13" t="s">
        <v>28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>
        <v>1</v>
      </c>
      <c r="AD59" s="15">
        <v>1</v>
      </c>
      <c r="AE59" s="15"/>
      <c r="AF59" s="15"/>
      <c r="AG59" s="75"/>
      <c r="AH59" s="21"/>
    </row>
    <row r="60" spans="1:34" ht="35.25" customHeight="1" x14ac:dyDescent="0.2">
      <c r="A60" s="117"/>
      <c r="B60" s="118"/>
      <c r="C60" s="20" t="s">
        <v>99</v>
      </c>
      <c r="D60" s="126"/>
      <c r="E60" s="13" t="s">
        <v>35</v>
      </c>
      <c r="F60" s="13" t="s">
        <v>28</v>
      </c>
      <c r="G60" s="13"/>
      <c r="H60" s="13" t="s">
        <v>28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>
        <v>1</v>
      </c>
      <c r="X60" s="15">
        <v>1</v>
      </c>
      <c r="Y60" s="15"/>
      <c r="Z60" s="15"/>
      <c r="AA60" s="15"/>
      <c r="AB60" s="15"/>
      <c r="AC60" s="15"/>
      <c r="AD60" s="15"/>
      <c r="AE60" s="15"/>
      <c r="AF60" s="15"/>
      <c r="AG60" s="76"/>
      <c r="AH60" s="21"/>
    </row>
    <row r="61" spans="1:34" ht="49.5" customHeight="1" x14ac:dyDescent="0.2">
      <c r="A61" s="113" t="s">
        <v>100</v>
      </c>
      <c r="B61" s="114"/>
      <c r="C61" s="20" t="s">
        <v>101</v>
      </c>
      <c r="D61" s="111" t="s">
        <v>26</v>
      </c>
      <c r="E61" s="13" t="s">
        <v>35</v>
      </c>
      <c r="F61" s="13" t="s">
        <v>28</v>
      </c>
      <c r="G61" s="13"/>
      <c r="H61" s="13" t="s">
        <v>28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>
        <v>1</v>
      </c>
      <c r="Z61" s="15">
        <v>1</v>
      </c>
      <c r="AA61" s="15"/>
      <c r="AB61" s="15"/>
      <c r="AC61" s="15"/>
      <c r="AD61" s="15"/>
      <c r="AE61" s="15"/>
      <c r="AF61" s="15"/>
      <c r="AG61" s="74" t="s">
        <v>29</v>
      </c>
      <c r="AH61" s="21"/>
    </row>
    <row r="62" spans="1:34" ht="35.25" customHeight="1" x14ac:dyDescent="0.2">
      <c r="A62" s="115"/>
      <c r="B62" s="116"/>
      <c r="C62" s="20" t="s">
        <v>102</v>
      </c>
      <c r="D62" s="112"/>
      <c r="E62" s="13" t="s">
        <v>35</v>
      </c>
      <c r="F62" s="13" t="s">
        <v>28</v>
      </c>
      <c r="G62" s="13"/>
      <c r="H62" s="13" t="s">
        <v>28</v>
      </c>
      <c r="I62" s="15"/>
      <c r="J62" s="15"/>
      <c r="K62" s="15"/>
      <c r="L62" s="15"/>
      <c r="M62" s="15"/>
      <c r="N62" s="15"/>
      <c r="O62" s="15"/>
      <c r="P62" s="15"/>
      <c r="Q62" s="15">
        <v>1</v>
      </c>
      <c r="R62" s="15">
        <v>1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75"/>
      <c r="AH62" s="22"/>
    </row>
    <row r="63" spans="1:34" ht="35.25" customHeight="1" x14ac:dyDescent="0.2">
      <c r="A63" s="115"/>
      <c r="B63" s="116"/>
      <c r="C63" s="20" t="s">
        <v>103</v>
      </c>
      <c r="D63" s="112"/>
      <c r="E63" s="13" t="s">
        <v>35</v>
      </c>
      <c r="F63" s="13" t="s">
        <v>28</v>
      </c>
      <c r="G63" s="13"/>
      <c r="H63" s="13" t="s">
        <v>28</v>
      </c>
      <c r="I63" s="15"/>
      <c r="J63" s="15"/>
      <c r="K63" s="15"/>
      <c r="L63" s="15"/>
      <c r="M63" s="15">
        <v>1</v>
      </c>
      <c r="N63" s="15">
        <v>1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75"/>
      <c r="AH63" s="19"/>
    </row>
    <row r="64" spans="1:34" ht="52.5" customHeight="1" x14ac:dyDescent="0.2">
      <c r="A64" s="115"/>
      <c r="B64" s="116"/>
      <c r="C64" s="18" t="s">
        <v>104</v>
      </c>
      <c r="D64" s="112"/>
      <c r="E64" s="13" t="s">
        <v>35</v>
      </c>
      <c r="F64" s="13" t="s">
        <v>28</v>
      </c>
      <c r="G64" s="13"/>
      <c r="H64" s="13" t="s">
        <v>28</v>
      </c>
      <c r="I64" s="15"/>
      <c r="J64" s="15"/>
      <c r="K64" s="15">
        <v>1</v>
      </c>
      <c r="L64" s="15">
        <v>1</v>
      </c>
      <c r="M64" s="15"/>
      <c r="N64" s="15"/>
      <c r="O64" s="15"/>
      <c r="P64" s="15"/>
      <c r="Q64" s="15">
        <v>1</v>
      </c>
      <c r="R64" s="15">
        <v>1</v>
      </c>
      <c r="S64" s="15"/>
      <c r="T64" s="15"/>
      <c r="U64" s="15"/>
      <c r="V64" s="15"/>
      <c r="W64" s="15">
        <v>1</v>
      </c>
      <c r="X64" s="15">
        <v>1</v>
      </c>
      <c r="Y64" s="15"/>
      <c r="Z64" s="15"/>
      <c r="AA64" s="15"/>
      <c r="AB64" s="15"/>
      <c r="AC64" s="15"/>
      <c r="AD64" s="15"/>
      <c r="AE64" s="15"/>
      <c r="AF64" s="15"/>
      <c r="AG64" s="75"/>
      <c r="AH64" s="19"/>
    </row>
    <row r="65" spans="1:34" ht="35.25" customHeight="1" x14ac:dyDescent="0.2">
      <c r="A65" s="115"/>
      <c r="B65" s="116"/>
      <c r="C65" s="20" t="s">
        <v>105</v>
      </c>
      <c r="D65" s="112"/>
      <c r="E65" s="13" t="s">
        <v>35</v>
      </c>
      <c r="F65" s="13" t="s">
        <v>28</v>
      </c>
      <c r="G65" s="13"/>
      <c r="H65" s="13" t="s">
        <v>28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>
        <v>1</v>
      </c>
      <c r="AD65" s="15">
        <v>1</v>
      </c>
      <c r="AE65" s="15"/>
      <c r="AF65" s="15"/>
      <c r="AG65" s="75"/>
      <c r="AH65" s="21"/>
    </row>
    <row r="66" spans="1:34" ht="35.25" customHeight="1" x14ac:dyDescent="0.2">
      <c r="A66" s="117"/>
      <c r="B66" s="118"/>
      <c r="C66" s="20" t="s">
        <v>106</v>
      </c>
      <c r="D66" s="126"/>
      <c r="E66" s="13" t="s">
        <v>35</v>
      </c>
      <c r="F66" s="13" t="s">
        <v>28</v>
      </c>
      <c r="G66" s="13"/>
      <c r="H66" s="13" t="s">
        <v>28</v>
      </c>
      <c r="I66" s="15"/>
      <c r="J66" s="15"/>
      <c r="K66" s="15"/>
      <c r="L66" s="15"/>
      <c r="M66" s="15"/>
      <c r="N66" s="15"/>
      <c r="O66" s="15">
        <v>1</v>
      </c>
      <c r="P66" s="15">
        <v>1</v>
      </c>
      <c r="Q66" s="15"/>
      <c r="R66" s="15"/>
      <c r="S66" s="15"/>
      <c r="T66" s="15"/>
      <c r="U66" s="15">
        <v>1</v>
      </c>
      <c r="V66" s="15">
        <v>1</v>
      </c>
      <c r="W66" s="15"/>
      <c r="X66" s="15"/>
      <c r="Y66" s="15"/>
      <c r="Z66" s="15"/>
      <c r="AA66" s="15">
        <v>1</v>
      </c>
      <c r="AB66" s="15">
        <v>1</v>
      </c>
      <c r="AC66" s="15"/>
      <c r="AD66" s="15"/>
      <c r="AE66" s="15"/>
      <c r="AF66" s="15"/>
      <c r="AG66" s="76"/>
      <c r="AH66" s="22"/>
    </row>
    <row r="67" spans="1:34" ht="35.25" customHeight="1" x14ac:dyDescent="0.2">
      <c r="A67" s="120" t="s">
        <v>107</v>
      </c>
      <c r="B67" s="121"/>
      <c r="C67" s="20" t="s">
        <v>108</v>
      </c>
      <c r="D67" s="107" t="s">
        <v>26</v>
      </c>
      <c r="E67" s="13" t="s">
        <v>35</v>
      </c>
      <c r="F67" s="13" t="s">
        <v>28</v>
      </c>
      <c r="G67" s="13"/>
      <c r="H67" s="13" t="s">
        <v>28</v>
      </c>
      <c r="I67" s="15"/>
      <c r="J67" s="15"/>
      <c r="K67" s="15"/>
      <c r="L67" s="15"/>
      <c r="M67" s="15">
        <v>1</v>
      </c>
      <c r="N67" s="15">
        <v>1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74" t="s">
        <v>29</v>
      </c>
      <c r="AH67" s="22"/>
    </row>
    <row r="68" spans="1:34" ht="35.25" customHeight="1" x14ac:dyDescent="0.2">
      <c r="A68" s="122"/>
      <c r="B68" s="123"/>
      <c r="C68" s="20" t="s">
        <v>109</v>
      </c>
      <c r="D68" s="107"/>
      <c r="E68" s="13" t="s">
        <v>35</v>
      </c>
      <c r="F68" s="13" t="s">
        <v>28</v>
      </c>
      <c r="G68" s="13"/>
      <c r="H68" s="13" t="s">
        <v>28</v>
      </c>
      <c r="I68" s="15"/>
      <c r="J68" s="15"/>
      <c r="K68" s="15"/>
      <c r="L68" s="15"/>
      <c r="M68" s="15"/>
      <c r="N68" s="15"/>
      <c r="O68" s="15"/>
      <c r="P68" s="15"/>
      <c r="Q68" s="15">
        <v>1</v>
      </c>
      <c r="R68" s="15">
        <v>1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75"/>
      <c r="AH68" s="22"/>
    </row>
    <row r="69" spans="1:34" ht="35.25" customHeight="1" x14ac:dyDescent="0.2">
      <c r="A69" s="122"/>
      <c r="B69" s="123"/>
      <c r="C69" s="12" t="s">
        <v>110</v>
      </c>
      <c r="D69" s="107"/>
      <c r="E69" s="13" t="s">
        <v>35</v>
      </c>
      <c r="F69" s="13" t="s">
        <v>28</v>
      </c>
      <c r="G69" s="13"/>
      <c r="H69" s="13" t="s">
        <v>28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1</v>
      </c>
      <c r="V69" s="15">
        <v>1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75"/>
      <c r="AH69" s="22"/>
    </row>
    <row r="70" spans="1:34" ht="35.25" customHeight="1" x14ac:dyDescent="0.2">
      <c r="A70" s="124"/>
      <c r="B70" s="125"/>
      <c r="C70" s="12" t="s">
        <v>111</v>
      </c>
      <c r="D70" s="107"/>
      <c r="E70" s="13" t="s">
        <v>35</v>
      </c>
      <c r="F70" s="13" t="s">
        <v>28</v>
      </c>
      <c r="G70" s="13"/>
      <c r="H70" s="13" t="s">
        <v>28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>
        <v>1</v>
      </c>
      <c r="Z70" s="15">
        <v>1</v>
      </c>
      <c r="AA70" s="15"/>
      <c r="AB70" s="15"/>
      <c r="AC70" s="15"/>
      <c r="AD70" s="15"/>
      <c r="AE70" s="15"/>
      <c r="AF70" s="15"/>
      <c r="AG70" s="76"/>
      <c r="AH70" s="22"/>
    </row>
    <row r="71" spans="1:34" s="44" customFormat="1" ht="30" customHeight="1" x14ac:dyDescent="0.2">
      <c r="A71" s="17"/>
      <c r="B71" s="17"/>
      <c r="C71" s="42"/>
      <c r="D71" s="43"/>
      <c r="E71" s="43"/>
      <c r="F71" s="107" t="s">
        <v>112</v>
      </c>
      <c r="G71" s="107"/>
      <c r="H71" s="107"/>
      <c r="I71" s="23">
        <f t="shared" ref="I71:AF71" si="0">SUM(I5:I70)</f>
        <v>0</v>
      </c>
      <c r="J71" s="23">
        <f t="shared" si="0"/>
        <v>0</v>
      </c>
      <c r="K71" s="23">
        <f t="shared" si="0"/>
        <v>5</v>
      </c>
      <c r="L71" s="23">
        <f t="shared" si="0"/>
        <v>5</v>
      </c>
      <c r="M71" s="23">
        <f t="shared" si="0"/>
        <v>10</v>
      </c>
      <c r="N71" s="23">
        <f t="shared" si="0"/>
        <v>10</v>
      </c>
      <c r="O71" s="23">
        <f t="shared" si="0"/>
        <v>9</v>
      </c>
      <c r="P71" s="23">
        <f t="shared" si="0"/>
        <v>9</v>
      </c>
      <c r="Q71" s="23">
        <f t="shared" si="0"/>
        <v>11</v>
      </c>
      <c r="R71" s="23">
        <f t="shared" si="0"/>
        <v>11</v>
      </c>
      <c r="S71" s="23">
        <f t="shared" si="0"/>
        <v>6</v>
      </c>
      <c r="T71" s="23">
        <f t="shared" si="0"/>
        <v>6</v>
      </c>
      <c r="U71" s="23">
        <f t="shared" si="0"/>
        <v>12</v>
      </c>
      <c r="V71" s="23">
        <f t="shared" si="0"/>
        <v>12</v>
      </c>
      <c r="W71" s="23">
        <f t="shared" si="0"/>
        <v>6</v>
      </c>
      <c r="X71" s="23">
        <f t="shared" si="0"/>
        <v>6</v>
      </c>
      <c r="Y71" s="23">
        <f t="shared" si="0"/>
        <v>11</v>
      </c>
      <c r="Z71" s="23">
        <f t="shared" si="0"/>
        <v>11</v>
      </c>
      <c r="AA71" s="23">
        <f t="shared" si="0"/>
        <v>9</v>
      </c>
      <c r="AB71" s="23">
        <f t="shared" si="0"/>
        <v>9</v>
      </c>
      <c r="AC71" s="23">
        <f t="shared" si="0"/>
        <v>10</v>
      </c>
      <c r="AD71" s="23">
        <f t="shared" si="0"/>
        <v>10</v>
      </c>
      <c r="AE71" s="23">
        <f>SUM(AE5:AE70)</f>
        <v>6</v>
      </c>
      <c r="AF71" s="23">
        <f t="shared" si="0"/>
        <v>6</v>
      </c>
      <c r="AG71" s="130">
        <f>+AE71+AC71+AA71+Y71+W71+U71+S71+Q71+O71+M71+K71+I71</f>
        <v>95</v>
      </c>
      <c r="AH71" s="131"/>
    </row>
    <row r="72" spans="1:34" s="44" customFormat="1" ht="15" customHeight="1" x14ac:dyDescent="0.2">
      <c r="A72" s="17"/>
      <c r="B72" s="17"/>
      <c r="C72" s="42"/>
      <c r="D72" s="43"/>
      <c r="E72" s="43"/>
      <c r="F72" s="43"/>
      <c r="G72" s="45"/>
      <c r="H72" s="45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7"/>
      <c r="AH72" s="29"/>
    </row>
    <row r="73" spans="1:34" s="44" customFormat="1" ht="47.25" customHeight="1" x14ac:dyDescent="0.2">
      <c r="A73" s="17"/>
      <c r="B73" s="17"/>
      <c r="C73" s="45"/>
      <c r="D73" s="42"/>
      <c r="E73" s="43"/>
      <c r="F73" s="43"/>
      <c r="G73" s="78" t="s">
        <v>113</v>
      </c>
      <c r="H73" s="78"/>
      <c r="I73" s="6">
        <f>+I71/$AG$71</f>
        <v>0</v>
      </c>
      <c r="J73" s="7">
        <f t="shared" ref="J73:N73" si="1">+J71/$AG$71</f>
        <v>0</v>
      </c>
      <c r="K73" s="6">
        <f t="shared" si="1"/>
        <v>5.2631578947368418E-2</v>
      </c>
      <c r="L73" s="7">
        <f t="shared" si="1"/>
        <v>5.2631578947368418E-2</v>
      </c>
      <c r="M73" s="6">
        <f t="shared" si="1"/>
        <v>0.10526315789473684</v>
      </c>
      <c r="N73" s="7">
        <f t="shared" si="1"/>
        <v>0.10526315789473684</v>
      </c>
      <c r="O73" s="6">
        <f>+O71/$AG$71</f>
        <v>9.4736842105263161E-2</v>
      </c>
      <c r="P73" s="7">
        <f t="shared" ref="P73:AF73" si="2">+P71/$AG$71</f>
        <v>9.4736842105263161E-2</v>
      </c>
      <c r="Q73" s="6">
        <f t="shared" si="2"/>
        <v>0.11578947368421053</v>
      </c>
      <c r="R73" s="7">
        <f t="shared" si="2"/>
        <v>0.11578947368421053</v>
      </c>
      <c r="S73" s="6">
        <f t="shared" si="2"/>
        <v>6.3157894736842107E-2</v>
      </c>
      <c r="T73" s="7">
        <f t="shared" si="2"/>
        <v>6.3157894736842107E-2</v>
      </c>
      <c r="U73" s="6">
        <f t="shared" si="2"/>
        <v>0.12631578947368421</v>
      </c>
      <c r="V73" s="7">
        <f t="shared" si="2"/>
        <v>0.12631578947368421</v>
      </c>
      <c r="W73" s="6">
        <f t="shared" si="2"/>
        <v>6.3157894736842107E-2</v>
      </c>
      <c r="X73" s="7">
        <f t="shared" si="2"/>
        <v>6.3157894736842107E-2</v>
      </c>
      <c r="Y73" s="6">
        <f t="shared" si="2"/>
        <v>0.11578947368421053</v>
      </c>
      <c r="Z73" s="7">
        <f t="shared" si="2"/>
        <v>0.11578947368421053</v>
      </c>
      <c r="AA73" s="6">
        <f t="shared" si="2"/>
        <v>9.4736842105263161E-2</v>
      </c>
      <c r="AB73" s="7">
        <f t="shared" si="2"/>
        <v>9.4736842105263161E-2</v>
      </c>
      <c r="AC73" s="6">
        <f t="shared" si="2"/>
        <v>0.10526315789473684</v>
      </c>
      <c r="AD73" s="7">
        <f t="shared" si="2"/>
        <v>0.10526315789473684</v>
      </c>
      <c r="AE73" s="6">
        <f t="shared" si="2"/>
        <v>6.3157894736842107E-2</v>
      </c>
      <c r="AF73" s="7">
        <f t="shared" si="2"/>
        <v>6.3157894736842107E-2</v>
      </c>
      <c r="AG73" s="48"/>
      <c r="AH73" s="29"/>
    </row>
    <row r="74" spans="1:34" ht="47.25" customHeight="1" x14ac:dyDescent="0.2">
      <c r="C74" s="42"/>
      <c r="D74" s="42"/>
      <c r="E74" s="42"/>
      <c r="G74" s="78" t="s">
        <v>114</v>
      </c>
      <c r="H74" s="78"/>
      <c r="I74" s="49">
        <f>+I73</f>
        <v>0</v>
      </c>
      <c r="J74" s="50">
        <f>+J73</f>
        <v>0</v>
      </c>
      <c r="K74" s="49">
        <f>+K73+I73</f>
        <v>5.2631578947368418E-2</v>
      </c>
      <c r="L74" s="50">
        <f>+L73+J73</f>
        <v>5.2631578947368418E-2</v>
      </c>
      <c r="M74" s="49">
        <f>+M73+K73+I73</f>
        <v>0.15789473684210525</v>
      </c>
      <c r="N74" s="50">
        <f>+N73+L73+J73</f>
        <v>0.15789473684210525</v>
      </c>
      <c r="O74" s="49">
        <f>I73+O73+M73+K73</f>
        <v>0.25263157894736843</v>
      </c>
      <c r="P74" s="50">
        <f>+J73+P73+N73+L73</f>
        <v>0.25263157894736843</v>
      </c>
      <c r="Q74" s="49">
        <f>I73+K73+Q73+O73+M73</f>
        <v>0.36842105263157893</v>
      </c>
      <c r="R74" s="50">
        <f>+J73+L73+R73+P73+N73</f>
        <v>0.36842105263157893</v>
      </c>
      <c r="S74" s="49">
        <f>I73+K73+M73+S73+Q73+O73</f>
        <v>0.43157894736842106</v>
      </c>
      <c r="T74" s="50">
        <f>+L73+N73+T73+R73+P73+J73</f>
        <v>0.43157894736842106</v>
      </c>
      <c r="U74" s="49">
        <f>I73+K73+M73+O73+U73+S73+Q73</f>
        <v>0.55789473684210533</v>
      </c>
      <c r="V74" s="50">
        <f>+J73+L73+N73+P73+V73+T73+R73</f>
        <v>0.55789473684210533</v>
      </c>
      <c r="W74" s="49">
        <f>I73+K73+M73+O73+Q73+W73+U73+S73</f>
        <v>0.6210526315789473</v>
      </c>
      <c r="X74" s="50">
        <f>+J73+L73+N73+P73+R73+X73+V73+T73</f>
        <v>0.6210526315789473</v>
      </c>
      <c r="Y74" s="49">
        <f>I73+K73+M73+O73+Q73+S73+Y73+W73+U73</f>
        <v>0.73684210526315796</v>
      </c>
      <c r="Z74" s="50">
        <f>+L73+N73+P73+R73+T73+Z73+X73+V73+J73</f>
        <v>0.73684210526315796</v>
      </c>
      <c r="AA74" s="49">
        <f>I73+K73+M73+O73+Q73+S73+U73+AA73+Y73+W73</f>
        <v>0.83157894736842097</v>
      </c>
      <c r="AB74" s="50">
        <f>+N73+P73+R73+T73+V73+AB73+Z73+X73+L73+J73</f>
        <v>0.83157894736842097</v>
      </c>
      <c r="AC74" s="49">
        <f>I73+K73+M73+O73+Q73+S73+U73+W73+AC73+AA73+Y73</f>
        <v>0.93684210526315781</v>
      </c>
      <c r="AD74" s="50">
        <f>+P73+R73+T73+V73+X73+AD73+AB73+Z73+N73+L73+J73</f>
        <v>0.93684210526315792</v>
      </c>
      <c r="AE74" s="49">
        <f>I73+K73+M73+O73+Q73+S73+U73+W73+Y73+AE73+AC73+AA73</f>
        <v>0.99999999999999989</v>
      </c>
      <c r="AF74" s="50">
        <f>+R73+T73+V73+X73+Z73+AF73+AD73+AB73+P73+N73+L73+J73</f>
        <v>1</v>
      </c>
    </row>
    <row r="75" spans="1:34" ht="47.25" customHeight="1" x14ac:dyDescent="0.2">
      <c r="E75" s="51"/>
      <c r="F75" s="52"/>
      <c r="G75" s="78" t="s">
        <v>115</v>
      </c>
      <c r="H75" s="78"/>
      <c r="I75" s="53"/>
      <c r="J75" s="8" t="e">
        <f>+J73/I73</f>
        <v>#DIV/0!</v>
      </c>
      <c r="K75" s="53"/>
      <c r="L75" s="8">
        <f>+L73/K73</f>
        <v>1</v>
      </c>
      <c r="M75" s="53"/>
      <c r="N75" s="8">
        <f>+N73/M73</f>
        <v>1</v>
      </c>
      <c r="O75" s="53"/>
      <c r="P75" s="8">
        <f>+P73/O73</f>
        <v>1</v>
      </c>
      <c r="Q75" s="53"/>
      <c r="R75" s="8">
        <f t="shared" ref="R75:Z75" si="3">+R73/Q73</f>
        <v>1</v>
      </c>
      <c r="S75" s="53"/>
      <c r="T75" s="8">
        <f t="shared" si="3"/>
        <v>1</v>
      </c>
      <c r="U75" s="53"/>
      <c r="V75" s="8">
        <f t="shared" si="3"/>
        <v>1</v>
      </c>
      <c r="W75" s="53"/>
      <c r="X75" s="8">
        <f t="shared" si="3"/>
        <v>1</v>
      </c>
      <c r="Y75" s="53"/>
      <c r="Z75" s="8">
        <f t="shared" si="3"/>
        <v>1</v>
      </c>
      <c r="AA75" s="54"/>
      <c r="AB75" s="8">
        <f>+AB73/AA73</f>
        <v>1</v>
      </c>
      <c r="AC75" s="54"/>
      <c r="AD75" s="8">
        <f>+AD73/AC73</f>
        <v>1</v>
      </c>
      <c r="AE75" s="54"/>
      <c r="AF75" s="8">
        <f>+AF73/AE73</f>
        <v>1</v>
      </c>
      <c r="AG75" s="55"/>
    </row>
    <row r="76" spans="1:34" ht="47.25" customHeight="1" x14ac:dyDescent="0.2">
      <c r="G76" s="78" t="s">
        <v>116</v>
      </c>
      <c r="H76" s="78"/>
      <c r="J76" s="8" t="e">
        <f>+J74/I74</f>
        <v>#DIV/0!</v>
      </c>
      <c r="L76" s="8">
        <f>+L74/K74</f>
        <v>1</v>
      </c>
      <c r="N76" s="9">
        <f>+N74/M74</f>
        <v>1</v>
      </c>
      <c r="P76" s="8">
        <f>+P74/O74</f>
        <v>1</v>
      </c>
      <c r="R76" s="8">
        <f>+R74/Q74</f>
        <v>1</v>
      </c>
      <c r="T76" s="8">
        <f>+T74/S74</f>
        <v>1</v>
      </c>
      <c r="V76" s="8">
        <f>+V74/U74</f>
        <v>1</v>
      </c>
      <c r="X76" s="8">
        <f>+X74/W74</f>
        <v>1</v>
      </c>
      <c r="Z76" s="8">
        <f>+Z74/Y74</f>
        <v>1</v>
      </c>
      <c r="AB76" s="8">
        <f>+AB74/AA74</f>
        <v>1</v>
      </c>
      <c r="AD76" s="8">
        <f>+AD74/AC74</f>
        <v>1.0000000000000002</v>
      </c>
      <c r="AF76" s="8">
        <f>+AF74/AE74</f>
        <v>1</v>
      </c>
    </row>
    <row r="77" spans="1:34" ht="30" customHeight="1" x14ac:dyDescent="0.2">
      <c r="G77" s="46"/>
      <c r="H77" s="46"/>
      <c r="J77" s="10"/>
      <c r="L77" s="10"/>
      <c r="N77" s="11"/>
      <c r="P77" s="10"/>
      <c r="R77" s="10"/>
      <c r="T77" s="10"/>
      <c r="V77" s="10"/>
      <c r="X77" s="10"/>
      <c r="Z77" s="10"/>
      <c r="AB77" s="10"/>
      <c r="AD77" s="10"/>
      <c r="AF77" s="10"/>
    </row>
    <row r="78" spans="1:34" ht="30" customHeight="1" x14ac:dyDescent="0.2">
      <c r="G78" s="46"/>
      <c r="H78" s="46"/>
      <c r="J78" s="10"/>
      <c r="L78" s="10"/>
      <c r="N78" s="11"/>
      <c r="P78" s="10"/>
      <c r="R78" s="10"/>
      <c r="T78" s="10"/>
      <c r="V78" s="10"/>
      <c r="X78" s="10"/>
      <c r="Z78" s="10"/>
      <c r="AB78" s="10"/>
      <c r="AD78" s="10"/>
      <c r="AF78" s="10"/>
    </row>
    <row r="79" spans="1:34" ht="30" customHeight="1" x14ac:dyDescent="0.2">
      <c r="G79" s="46"/>
      <c r="H79" s="46"/>
      <c r="J79" s="10"/>
      <c r="L79" s="10"/>
      <c r="N79" s="11"/>
      <c r="P79" s="10"/>
      <c r="R79" s="10"/>
      <c r="T79" s="10"/>
      <c r="V79" s="10"/>
      <c r="X79" s="10"/>
      <c r="Z79" s="10"/>
      <c r="AB79" s="10"/>
      <c r="AD79" s="10"/>
      <c r="AF79" s="10"/>
    </row>
    <row r="80" spans="1:34" ht="42" customHeight="1" x14ac:dyDescent="0.2">
      <c r="P80" s="128"/>
      <c r="Q80" s="128"/>
      <c r="R80" s="128"/>
      <c r="S80" s="128"/>
      <c r="T80" s="128"/>
      <c r="U80" s="128"/>
      <c r="V80" s="128"/>
      <c r="W80" s="128"/>
      <c r="X80" s="128"/>
      <c r="Y80" s="128"/>
    </row>
    <row r="81" spans="3:33" ht="69.75" customHeight="1" x14ac:dyDescent="0.2">
      <c r="C81" s="129" t="s">
        <v>117</v>
      </c>
      <c r="D81" s="129"/>
      <c r="E81" s="56"/>
      <c r="F81" s="129" t="s">
        <v>118</v>
      </c>
      <c r="G81" s="129"/>
      <c r="H81" s="129"/>
      <c r="I81" s="129"/>
      <c r="J81" s="129"/>
      <c r="K81" s="129"/>
      <c r="L81" s="129"/>
      <c r="M81" s="129"/>
      <c r="N81" s="129"/>
      <c r="P81" s="129" t="s">
        <v>119</v>
      </c>
      <c r="Q81" s="129"/>
      <c r="R81" s="129"/>
      <c r="S81" s="129"/>
      <c r="T81" s="129"/>
      <c r="U81" s="129"/>
      <c r="V81" s="129"/>
      <c r="W81" s="129"/>
      <c r="X81" s="129"/>
      <c r="Y81" s="129"/>
      <c r="Z81" s="10"/>
      <c r="AA81" s="129" t="s">
        <v>120</v>
      </c>
      <c r="AB81" s="129"/>
      <c r="AC81" s="129"/>
      <c r="AD81" s="129"/>
      <c r="AE81" s="129"/>
      <c r="AF81" s="129"/>
      <c r="AG81" s="129"/>
    </row>
    <row r="82" spans="3:33" ht="42" customHeight="1" x14ac:dyDescent="0.2">
      <c r="F82" s="45"/>
      <c r="G82" s="45"/>
      <c r="H82" s="45"/>
      <c r="I82" s="43"/>
      <c r="J82" s="43"/>
      <c r="K82" s="43"/>
      <c r="L82" s="43"/>
      <c r="M82" s="43"/>
      <c r="N82" s="43"/>
      <c r="P82" s="43"/>
      <c r="Z82" s="10"/>
    </row>
    <row r="83" spans="3:33" ht="27" customHeight="1" x14ac:dyDescent="0.2"/>
    <row r="85" spans="3:33" ht="41.25" customHeight="1" x14ac:dyDescent="0.2"/>
    <row r="86" spans="3:33" ht="46.5" customHeight="1" x14ac:dyDescent="0.2"/>
    <row r="87" spans="3:33" ht="34.5" customHeight="1" x14ac:dyDescent="0.2">
      <c r="D87" s="56"/>
    </row>
    <row r="88" spans="3:33" ht="32.25" customHeight="1" x14ac:dyDescent="0.2">
      <c r="C88" s="56"/>
      <c r="E88" s="56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</row>
    <row r="89" spans="3:33" ht="43.5" customHeight="1" x14ac:dyDescent="0.2"/>
    <row r="90" spans="3:33" ht="27.75" customHeight="1" x14ac:dyDescent="0.2"/>
    <row r="91" spans="3:33" ht="27.75" customHeight="1" x14ac:dyDescent="0.2"/>
    <row r="93" spans="3:33" ht="21.75" customHeight="1" x14ac:dyDescent="0.2"/>
    <row r="98" ht="153" customHeight="1" x14ac:dyDescent="0.2"/>
    <row r="156" spans="1:33" s="29" customFormat="1" x14ac:dyDescent="0.2">
      <c r="A156" s="17"/>
      <c r="B156" s="17"/>
      <c r="C156" s="45"/>
      <c r="D156" s="43"/>
      <c r="E156" s="43"/>
      <c r="F156" s="43"/>
      <c r="G156" s="43"/>
      <c r="H156" s="43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48"/>
    </row>
    <row r="157" spans="1:33" s="29" customFormat="1" x14ac:dyDescent="0.2">
      <c r="A157" s="17"/>
      <c r="B157" s="17"/>
      <c r="C157" s="45"/>
      <c r="D157" s="43"/>
      <c r="E157" s="43"/>
      <c r="F157" s="43"/>
      <c r="G157" s="43"/>
      <c r="H157" s="43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48"/>
    </row>
    <row r="158" spans="1:33" s="29" customFormat="1" x14ac:dyDescent="0.2">
      <c r="C158" s="45"/>
      <c r="D158" s="43"/>
      <c r="E158" s="43"/>
      <c r="F158" s="43"/>
      <c r="G158" s="43"/>
      <c r="H158" s="43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48"/>
    </row>
    <row r="159" spans="1:33" s="29" customFormat="1" x14ac:dyDescent="0.2">
      <c r="C159" s="45"/>
      <c r="D159" s="43"/>
      <c r="E159" s="43"/>
      <c r="F159" s="43"/>
      <c r="G159" s="43"/>
      <c r="H159" s="43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48"/>
    </row>
    <row r="160" spans="1:33" s="29" customFormat="1" x14ac:dyDescent="0.2">
      <c r="C160" s="45"/>
      <c r="D160" s="43"/>
      <c r="E160" s="43"/>
      <c r="F160" s="43"/>
      <c r="G160" s="43"/>
      <c r="H160" s="43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48"/>
    </row>
    <row r="161" spans="1:33" s="29" customFormat="1" x14ac:dyDescent="0.2">
      <c r="C161" s="45"/>
      <c r="D161" s="43"/>
      <c r="E161" s="43"/>
      <c r="F161" s="43"/>
      <c r="G161" s="43"/>
      <c r="H161" s="43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48"/>
    </row>
    <row r="162" spans="1:33" s="29" customFormat="1" x14ac:dyDescent="0.2">
      <c r="C162" s="45"/>
      <c r="D162" s="43"/>
      <c r="E162" s="43"/>
      <c r="F162" s="43"/>
      <c r="G162" s="43"/>
      <c r="H162" s="43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48"/>
    </row>
    <row r="163" spans="1:33" s="29" customFormat="1" x14ac:dyDescent="0.2">
      <c r="C163" s="45"/>
      <c r="D163" s="43"/>
      <c r="E163" s="43"/>
      <c r="F163" s="43"/>
      <c r="G163" s="43"/>
      <c r="H163" s="43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48"/>
    </row>
    <row r="164" spans="1:33" s="29" customFormat="1" x14ac:dyDescent="0.2">
      <c r="C164" s="45"/>
      <c r="D164" s="43"/>
      <c r="E164" s="43"/>
      <c r="F164" s="43"/>
      <c r="G164" s="43"/>
      <c r="H164" s="43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48"/>
    </row>
    <row r="165" spans="1:33" s="29" customFormat="1" x14ac:dyDescent="0.2">
      <c r="C165" s="45"/>
      <c r="D165" s="43"/>
      <c r="E165" s="43"/>
      <c r="F165" s="43"/>
      <c r="G165" s="43"/>
      <c r="H165" s="43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48"/>
    </row>
    <row r="166" spans="1:33" s="29" customFormat="1" x14ac:dyDescent="0.2">
      <c r="C166" s="45"/>
      <c r="D166" s="43"/>
      <c r="E166" s="43"/>
      <c r="F166" s="43"/>
      <c r="G166" s="43"/>
      <c r="H166" s="43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48"/>
    </row>
    <row r="167" spans="1:33" s="29" customFormat="1" x14ac:dyDescent="0.2">
      <c r="C167" s="45"/>
      <c r="D167" s="43"/>
      <c r="E167" s="43"/>
      <c r="F167" s="43"/>
      <c r="G167" s="43"/>
      <c r="H167" s="43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48"/>
    </row>
    <row r="168" spans="1:33" s="29" customFormat="1" x14ac:dyDescent="0.2">
      <c r="A168" s="17"/>
      <c r="B168" s="17"/>
      <c r="C168" s="45"/>
      <c r="D168" s="43"/>
      <c r="E168" s="43"/>
      <c r="F168" s="43"/>
      <c r="G168" s="43"/>
      <c r="H168" s="43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48"/>
    </row>
    <row r="169" spans="1:33" s="29" customFormat="1" x14ac:dyDescent="0.2">
      <c r="A169" s="17"/>
      <c r="B169" s="17"/>
      <c r="C169" s="45"/>
      <c r="D169" s="43"/>
      <c r="E169" s="43"/>
      <c r="F169" s="43"/>
      <c r="G169" s="43"/>
      <c r="H169" s="43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48"/>
    </row>
    <row r="170" spans="1:33" s="29" customFormat="1" x14ac:dyDescent="0.2">
      <c r="A170" s="17"/>
      <c r="B170" s="17"/>
      <c r="C170" s="45"/>
      <c r="D170" s="43"/>
      <c r="E170" s="43"/>
      <c r="F170" s="43"/>
      <c r="G170" s="43"/>
      <c r="H170" s="43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48"/>
    </row>
    <row r="171" spans="1:33" s="29" customFormat="1" x14ac:dyDescent="0.2">
      <c r="A171" s="17"/>
      <c r="B171" s="17"/>
      <c r="C171" s="45"/>
      <c r="D171" s="43"/>
      <c r="E171" s="43"/>
      <c r="F171" s="43"/>
      <c r="G171" s="43"/>
      <c r="H171" s="43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48"/>
    </row>
    <row r="172" spans="1:33" s="29" customFormat="1" x14ac:dyDescent="0.2">
      <c r="A172" s="17"/>
      <c r="B172" s="17"/>
      <c r="C172" s="45"/>
      <c r="D172" s="43"/>
      <c r="E172" s="43"/>
      <c r="F172" s="43"/>
      <c r="G172" s="43"/>
      <c r="H172" s="43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48"/>
    </row>
    <row r="173" spans="1:33" s="29" customFormat="1" x14ac:dyDescent="0.2">
      <c r="A173" s="17"/>
      <c r="B173" s="17"/>
      <c r="C173" s="45"/>
      <c r="D173" s="43"/>
      <c r="E173" s="43"/>
      <c r="F173" s="43"/>
      <c r="G173" s="43"/>
      <c r="H173" s="43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48"/>
    </row>
    <row r="174" spans="1:33" s="29" customFormat="1" x14ac:dyDescent="0.2">
      <c r="A174" s="17"/>
      <c r="B174" s="17"/>
      <c r="C174" s="45"/>
      <c r="D174" s="43"/>
      <c r="E174" s="43"/>
      <c r="F174" s="43"/>
      <c r="G174" s="43"/>
      <c r="H174" s="43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48"/>
    </row>
    <row r="175" spans="1:33" s="29" customFormat="1" x14ac:dyDescent="0.2">
      <c r="A175" s="17"/>
      <c r="B175" s="17"/>
      <c r="C175" s="45"/>
      <c r="D175" s="43"/>
      <c r="E175" s="43"/>
      <c r="F175" s="43"/>
      <c r="G175" s="43"/>
      <c r="H175" s="43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48"/>
    </row>
    <row r="176" spans="1:33" s="29" customFormat="1" x14ac:dyDescent="0.2">
      <c r="A176" s="17"/>
      <c r="B176" s="17"/>
      <c r="C176" s="45"/>
      <c r="D176" s="43"/>
      <c r="E176" s="43"/>
      <c r="F176" s="43"/>
      <c r="G176" s="43"/>
      <c r="H176" s="43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48"/>
    </row>
    <row r="177" spans="1:33" s="29" customFormat="1" x14ac:dyDescent="0.2">
      <c r="A177" s="17"/>
      <c r="B177" s="17"/>
      <c r="C177" s="45"/>
      <c r="D177" s="43"/>
      <c r="E177" s="43"/>
      <c r="F177" s="43"/>
      <c r="G177" s="43"/>
      <c r="H177" s="43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48"/>
    </row>
  </sheetData>
  <autoFilter ref="A4:AH71">
    <filterColumn colId="0" showButton="0"/>
    <filterColumn colId="1" showButton="0"/>
  </autoFilter>
  <mergeCells count="79">
    <mergeCell ref="A44:B46"/>
    <mergeCell ref="A40:B43"/>
    <mergeCell ref="AG40:AG43"/>
    <mergeCell ref="AG44:AG46"/>
    <mergeCell ref="AA81:AG81"/>
    <mergeCell ref="C81:D81"/>
    <mergeCell ref="D67:D70"/>
    <mergeCell ref="F71:H71"/>
    <mergeCell ref="A47:B47"/>
    <mergeCell ref="A54:B57"/>
    <mergeCell ref="D54:D57"/>
    <mergeCell ref="A58:B60"/>
    <mergeCell ref="D58:D60"/>
    <mergeCell ref="AG71:AH71"/>
    <mergeCell ref="D48:D50"/>
    <mergeCell ref="D51:D53"/>
    <mergeCell ref="F88:N88"/>
    <mergeCell ref="O88:Y88"/>
    <mergeCell ref="Z88:AG88"/>
    <mergeCell ref="G73:H73"/>
    <mergeCell ref="G74:H74"/>
    <mergeCell ref="G75:H75"/>
    <mergeCell ref="G76:H76"/>
    <mergeCell ref="P80:Y80"/>
    <mergeCell ref="F81:N81"/>
    <mergeCell ref="P81:Y81"/>
    <mergeCell ref="A51:B53"/>
    <mergeCell ref="A48:B50"/>
    <mergeCell ref="A67:B70"/>
    <mergeCell ref="A61:B66"/>
    <mergeCell ref="D61:D66"/>
    <mergeCell ref="AG61:AG66"/>
    <mergeCell ref="AG67:AG70"/>
    <mergeCell ref="AG54:AG57"/>
    <mergeCell ref="AG58:AG60"/>
    <mergeCell ref="A17:A31"/>
    <mergeCell ref="D17:D31"/>
    <mergeCell ref="D33:D35"/>
    <mergeCell ref="D36:D39"/>
    <mergeCell ref="A36:B39"/>
    <mergeCell ref="B18:B27"/>
    <mergeCell ref="B28:B31"/>
    <mergeCell ref="A32:B35"/>
    <mergeCell ref="AG33:AG35"/>
    <mergeCell ref="AG36:AG39"/>
    <mergeCell ref="AG28:AG31"/>
    <mergeCell ref="AG48:AG50"/>
    <mergeCell ref="U3:V3"/>
    <mergeCell ref="A12:A16"/>
    <mergeCell ref="D12:D16"/>
    <mergeCell ref="A5:A8"/>
    <mergeCell ref="D5:D8"/>
    <mergeCell ref="M3:N3"/>
    <mergeCell ref="A9:A11"/>
    <mergeCell ref="D9:D11"/>
    <mergeCell ref="O3:P3"/>
    <mergeCell ref="Q3:R3"/>
    <mergeCell ref="S3:T3"/>
    <mergeCell ref="A1:E1"/>
    <mergeCell ref="F1:AH1"/>
    <mergeCell ref="A2:C4"/>
    <mergeCell ref="D2:D4"/>
    <mergeCell ref="E2:E4"/>
    <mergeCell ref="F2:H3"/>
    <mergeCell ref="I2:AF2"/>
    <mergeCell ref="AG2:AG4"/>
    <mergeCell ref="AH2:AH4"/>
    <mergeCell ref="I3:J3"/>
    <mergeCell ref="W3:X3"/>
    <mergeCell ref="Y3:Z3"/>
    <mergeCell ref="AA3:AB3"/>
    <mergeCell ref="AC3:AD3"/>
    <mergeCell ref="AE3:AF3"/>
    <mergeCell ref="K3:L3"/>
    <mergeCell ref="AG51:AG53"/>
    <mergeCell ref="AG5:AG8"/>
    <mergeCell ref="AG9:AG11"/>
    <mergeCell ref="AG12:AG16"/>
    <mergeCell ref="AG18:AG27"/>
  </mergeCells>
  <conditionalFormatting sqref="I71:AF72">
    <cfRule type="cellIs" dxfId="85" priority="4" stopIfTrue="1" operator="equal">
      <formula>1</formula>
    </cfRule>
  </conditionalFormatting>
  <conditionalFormatting sqref="J5:J70 L5:L70 N5:N70 P5:P70 R5:R70 T5:T70 V5:V70 X5:X70 Z5:Z70 AB5:AB70 AD5:AD70 AF5:AF70">
    <cfRule type="cellIs" dxfId="84" priority="3" operator="between">
      <formula>1</formula>
      <formula>1</formula>
    </cfRule>
  </conditionalFormatting>
  <conditionalFormatting sqref="U5 AA5:AA7 I5:I70 K5:K70 M5:M70 O5:O70 Q5:Q70 W5:W70 AC5:AC70 AE5:AE70 S6:S70 U7:U70 AA9:AA70">
    <cfRule type="cellIs" dxfId="83" priority="2" operator="between">
      <formula>1</formula>
      <formula>1</formula>
    </cfRule>
  </conditionalFormatting>
  <conditionalFormatting sqref="Y5:Y70">
    <cfRule type="cellIs" dxfId="82" priority="1" operator="between">
      <formula>1</formula>
      <formula>1</formula>
    </cfRule>
  </conditionalFormatting>
  <pageMargins left="0.51181102362204722" right="0.70866141732283472" top="0.74803149606299213" bottom="0.74803149606299213" header="0.31496062992125984" footer="0.31496062992125984"/>
  <pageSetup scale="34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AJ221"/>
  <sheetViews>
    <sheetView showGridLines="0" tabSelected="1" view="pageBreakPreview" zoomScale="73" zoomScaleNormal="73" zoomScaleSheetLayoutView="73" workbookViewId="0">
      <pane xSplit="6" ySplit="4" topLeftCell="W5" activePane="bottomRight" state="frozen"/>
      <selection pane="topRight" activeCell="E1" sqref="E1"/>
      <selection pane="bottomLeft" activeCell="A5" sqref="A5"/>
      <selection pane="bottomRight" activeCell="H1" sqref="H1:AJ1"/>
    </sheetView>
  </sheetViews>
  <sheetFormatPr baseColWidth="10" defaultColWidth="11.42578125" defaultRowHeight="12.75" x14ac:dyDescent="0.2"/>
  <cols>
    <col min="1" max="1" width="5.42578125" style="17" customWidth="1"/>
    <col min="2" max="2" width="13.42578125" style="41" customWidth="1"/>
    <col min="3" max="3" width="76.140625" style="45" customWidth="1"/>
    <col min="4" max="4" width="23.140625" style="45" customWidth="1"/>
    <col min="5" max="5" width="19.5703125" style="45" hidden="1" customWidth="1"/>
    <col min="6" max="6" width="17" style="43" hidden="1" customWidth="1"/>
    <col min="7" max="7" width="32.28515625" style="43" customWidth="1"/>
    <col min="8" max="8" width="7.85546875" style="43" customWidth="1"/>
    <col min="9" max="9" width="11.28515625" style="43" customWidth="1"/>
    <col min="10" max="10" width="8.42578125" style="43" customWidth="1"/>
    <col min="11" max="11" width="6.5703125" style="37" customWidth="1"/>
    <col min="12" max="12" width="8.7109375" style="37" customWidth="1"/>
    <col min="13" max="13" width="7.5703125" style="37" customWidth="1"/>
    <col min="14" max="15" width="6.5703125" style="37" customWidth="1"/>
    <col min="16" max="16" width="8.28515625" style="37" customWidth="1"/>
    <col min="17" max="17" width="6.5703125" style="37" customWidth="1"/>
    <col min="18" max="18" width="9.42578125" style="37" customWidth="1"/>
    <col min="19" max="19" width="6.5703125" style="37" customWidth="1"/>
    <col min="20" max="20" width="8" style="37" customWidth="1"/>
    <col min="21" max="21" width="6.5703125" style="37" customWidth="1"/>
    <col min="22" max="22" width="8.42578125" style="37" customWidth="1"/>
    <col min="23" max="23" width="6.5703125" style="37" customWidth="1"/>
    <col min="24" max="24" width="8" style="37" customWidth="1"/>
    <col min="25" max="25" width="6.5703125" style="37" customWidth="1"/>
    <col min="26" max="26" width="7.85546875" style="37" customWidth="1"/>
    <col min="27" max="27" width="6.5703125" style="37" customWidth="1"/>
    <col min="28" max="28" width="10.140625" style="37" customWidth="1"/>
    <col min="29" max="29" width="6.5703125" style="37" customWidth="1"/>
    <col min="30" max="31" width="10.5703125" style="37" customWidth="1"/>
    <col min="32" max="32" width="9.42578125" style="37" customWidth="1"/>
    <col min="33" max="34" width="10.28515625" style="37" customWidth="1"/>
    <col min="35" max="35" width="28.5703125" style="48" customWidth="1"/>
    <col min="36" max="36" width="38.140625" style="29" customWidth="1"/>
    <col min="37" max="16384" width="11.42578125" style="17"/>
  </cols>
  <sheetData>
    <row r="1" spans="1:36" ht="57" customHeight="1" x14ac:dyDescent="0.2">
      <c r="A1" s="77"/>
      <c r="B1" s="77"/>
      <c r="C1" s="77"/>
      <c r="D1" s="77"/>
      <c r="E1" s="77"/>
      <c r="F1" s="77"/>
      <c r="G1" s="77"/>
      <c r="H1" s="78">
        <v>0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6" ht="15" customHeight="1" x14ac:dyDescent="0.2">
      <c r="A2" s="139" t="s">
        <v>121</v>
      </c>
      <c r="B2" s="79"/>
      <c r="C2" s="80"/>
      <c r="D2" s="96" t="s">
        <v>122</v>
      </c>
      <c r="E2" s="96" t="s">
        <v>123</v>
      </c>
      <c r="F2" s="85" t="s">
        <v>1</v>
      </c>
      <c r="G2" s="85" t="s">
        <v>2</v>
      </c>
      <c r="H2" s="88" t="s">
        <v>3</v>
      </c>
      <c r="I2" s="89"/>
      <c r="J2" s="90"/>
      <c r="K2" s="94" t="s">
        <v>4</v>
      </c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  <c r="AI2" s="96" t="s">
        <v>5</v>
      </c>
      <c r="AJ2" s="96" t="s">
        <v>6</v>
      </c>
    </row>
    <row r="3" spans="1:36" ht="15" customHeight="1" x14ac:dyDescent="0.2">
      <c r="A3" s="140"/>
      <c r="B3" s="81"/>
      <c r="C3" s="82"/>
      <c r="D3" s="97"/>
      <c r="E3" s="97"/>
      <c r="F3" s="86"/>
      <c r="G3" s="86"/>
      <c r="H3" s="91"/>
      <c r="I3" s="92"/>
      <c r="J3" s="93"/>
      <c r="K3" s="99" t="s">
        <v>7</v>
      </c>
      <c r="L3" s="99"/>
      <c r="M3" s="100" t="s">
        <v>8</v>
      </c>
      <c r="N3" s="138"/>
      <c r="O3" s="99" t="s">
        <v>9</v>
      </c>
      <c r="P3" s="99"/>
      <c r="Q3" s="99" t="s">
        <v>10</v>
      </c>
      <c r="R3" s="99"/>
      <c r="S3" s="99" t="s">
        <v>11</v>
      </c>
      <c r="T3" s="99"/>
      <c r="U3" s="99" t="s">
        <v>12</v>
      </c>
      <c r="V3" s="99"/>
      <c r="W3" s="99" t="s">
        <v>13</v>
      </c>
      <c r="X3" s="99"/>
      <c r="Y3" s="99" t="s">
        <v>14</v>
      </c>
      <c r="Z3" s="99"/>
      <c r="AA3" s="99" t="s">
        <v>15</v>
      </c>
      <c r="AB3" s="99"/>
      <c r="AC3" s="99" t="s">
        <v>16</v>
      </c>
      <c r="AD3" s="99"/>
      <c r="AE3" s="99" t="s">
        <v>17</v>
      </c>
      <c r="AF3" s="99"/>
      <c r="AG3" s="99" t="s">
        <v>18</v>
      </c>
      <c r="AH3" s="100"/>
      <c r="AI3" s="97"/>
      <c r="AJ3" s="97"/>
    </row>
    <row r="4" spans="1:36" s="29" customFormat="1" ht="15" customHeight="1" x14ac:dyDescent="0.2">
      <c r="A4" s="141"/>
      <c r="B4" s="83"/>
      <c r="C4" s="84"/>
      <c r="D4" s="98"/>
      <c r="E4" s="98"/>
      <c r="F4" s="87"/>
      <c r="G4" s="87"/>
      <c r="H4" s="26" t="s">
        <v>19</v>
      </c>
      <c r="I4" s="26" t="s">
        <v>20</v>
      </c>
      <c r="J4" s="26" t="s">
        <v>21</v>
      </c>
      <c r="K4" s="27" t="s">
        <v>22</v>
      </c>
      <c r="L4" s="27" t="s">
        <v>23</v>
      </c>
      <c r="M4" s="27" t="s">
        <v>22</v>
      </c>
      <c r="N4" s="27" t="s">
        <v>23</v>
      </c>
      <c r="O4" s="27" t="s">
        <v>22</v>
      </c>
      <c r="P4" s="27" t="s">
        <v>23</v>
      </c>
      <c r="Q4" s="27" t="s">
        <v>22</v>
      </c>
      <c r="R4" s="27" t="s">
        <v>23</v>
      </c>
      <c r="S4" s="27" t="s">
        <v>22</v>
      </c>
      <c r="T4" s="27" t="s">
        <v>23</v>
      </c>
      <c r="U4" s="27" t="s">
        <v>22</v>
      </c>
      <c r="V4" s="27" t="s">
        <v>23</v>
      </c>
      <c r="W4" s="27" t="s">
        <v>22</v>
      </c>
      <c r="X4" s="27" t="s">
        <v>23</v>
      </c>
      <c r="Y4" s="27" t="s">
        <v>22</v>
      </c>
      <c r="Z4" s="27" t="s">
        <v>23</v>
      </c>
      <c r="AA4" s="27" t="s">
        <v>22</v>
      </c>
      <c r="AB4" s="27" t="s">
        <v>23</v>
      </c>
      <c r="AC4" s="27" t="s">
        <v>22</v>
      </c>
      <c r="AD4" s="27" t="s">
        <v>23</v>
      </c>
      <c r="AE4" s="27" t="s">
        <v>22</v>
      </c>
      <c r="AF4" s="27" t="s">
        <v>23</v>
      </c>
      <c r="AG4" s="27" t="s">
        <v>22</v>
      </c>
      <c r="AH4" s="27" t="s">
        <v>23</v>
      </c>
      <c r="AI4" s="98"/>
      <c r="AJ4" s="98"/>
    </row>
    <row r="5" spans="1:36" s="29" customFormat="1" ht="36.75" customHeight="1" x14ac:dyDescent="0.2">
      <c r="A5" s="135"/>
      <c r="B5" s="132" t="s">
        <v>124</v>
      </c>
      <c r="C5" s="69" t="s">
        <v>125</v>
      </c>
      <c r="D5" s="33" t="s">
        <v>126</v>
      </c>
      <c r="E5" s="33" t="s">
        <v>126</v>
      </c>
      <c r="F5" s="109" t="s">
        <v>26</v>
      </c>
      <c r="G5" s="13" t="s">
        <v>27</v>
      </c>
      <c r="H5" s="14" t="s">
        <v>28</v>
      </c>
      <c r="I5" s="14"/>
      <c r="J5" s="14" t="s">
        <v>28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15">
        <v>1</v>
      </c>
      <c r="AH5" s="151">
        <v>1</v>
      </c>
      <c r="AI5" s="16" t="s">
        <v>127</v>
      </c>
      <c r="AJ5" s="28"/>
    </row>
    <row r="6" spans="1:36" ht="35.25" customHeight="1" x14ac:dyDescent="0.2">
      <c r="A6" s="136"/>
      <c r="B6" s="132"/>
      <c r="C6" s="70" t="s">
        <v>128</v>
      </c>
      <c r="D6" s="64" t="s">
        <v>126</v>
      </c>
      <c r="E6" s="64" t="s">
        <v>126</v>
      </c>
      <c r="F6" s="110"/>
      <c r="G6" s="13" t="s">
        <v>27</v>
      </c>
      <c r="H6" s="14" t="s">
        <v>28</v>
      </c>
      <c r="I6" s="14"/>
      <c r="J6" s="14" t="s">
        <v>28</v>
      </c>
      <c r="K6" s="24"/>
      <c r="L6" s="25"/>
      <c r="M6" s="15"/>
      <c r="N6" s="15"/>
      <c r="O6" s="15">
        <v>1</v>
      </c>
      <c r="P6" s="15">
        <v>1</v>
      </c>
      <c r="Q6" s="15"/>
      <c r="R6" s="15"/>
      <c r="S6" s="15"/>
      <c r="T6" s="15"/>
      <c r="U6" s="15"/>
      <c r="V6" s="15"/>
      <c r="W6" s="15"/>
      <c r="X6" s="15"/>
      <c r="Y6" s="15">
        <v>1</v>
      </c>
      <c r="Z6" s="15">
        <v>1</v>
      </c>
      <c r="AA6" s="15"/>
      <c r="AB6" s="15"/>
      <c r="AC6" s="15"/>
      <c r="AD6" s="15"/>
      <c r="AE6" s="15"/>
      <c r="AF6" s="15"/>
      <c r="AG6" s="15"/>
      <c r="AH6" s="15"/>
      <c r="AI6" s="16" t="s">
        <v>127</v>
      </c>
      <c r="AJ6" s="32"/>
    </row>
    <row r="7" spans="1:36" ht="35.25" customHeight="1" x14ac:dyDescent="0.2">
      <c r="A7" s="136"/>
      <c r="B7" s="132"/>
      <c r="C7" s="70" t="s">
        <v>129</v>
      </c>
      <c r="D7" s="64" t="s">
        <v>126</v>
      </c>
      <c r="E7" s="64" t="s">
        <v>126</v>
      </c>
      <c r="F7" s="110"/>
      <c r="G7" s="13" t="s">
        <v>27</v>
      </c>
      <c r="H7" s="14" t="s">
        <v>28</v>
      </c>
      <c r="I7" s="14"/>
      <c r="J7" s="14" t="s">
        <v>28</v>
      </c>
      <c r="K7" s="15"/>
      <c r="L7" s="15"/>
      <c r="M7" s="15"/>
      <c r="N7" s="15"/>
      <c r="O7" s="15">
        <v>1</v>
      </c>
      <c r="P7" s="15">
        <v>1</v>
      </c>
      <c r="Q7" s="15"/>
      <c r="R7" s="15"/>
      <c r="S7" s="15"/>
      <c r="T7" s="15"/>
      <c r="U7" s="15"/>
      <c r="V7" s="15"/>
      <c r="W7" s="15"/>
      <c r="X7" s="15"/>
      <c r="Y7" s="15">
        <v>1</v>
      </c>
      <c r="Z7" s="15">
        <v>1</v>
      </c>
      <c r="AA7" s="15"/>
      <c r="AB7" s="15"/>
      <c r="AC7" s="15"/>
      <c r="AD7" s="15"/>
      <c r="AE7" s="15"/>
      <c r="AF7" s="15"/>
      <c r="AG7" s="15"/>
      <c r="AH7" s="15"/>
      <c r="AI7" s="16" t="s">
        <v>127</v>
      </c>
      <c r="AJ7" s="32"/>
    </row>
    <row r="8" spans="1:36" ht="35.25" customHeight="1" x14ac:dyDescent="0.2">
      <c r="A8" s="136"/>
      <c r="B8" s="132"/>
      <c r="C8" s="70" t="s">
        <v>130</v>
      </c>
      <c r="D8" s="64" t="s">
        <v>126</v>
      </c>
      <c r="E8" s="64" t="s">
        <v>126</v>
      </c>
      <c r="F8" s="110"/>
      <c r="G8" s="13" t="s">
        <v>27</v>
      </c>
      <c r="H8" s="14" t="s">
        <v>28</v>
      </c>
      <c r="I8" s="14"/>
      <c r="J8" s="14" t="s">
        <v>28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v>1</v>
      </c>
      <c r="AH8" s="15">
        <v>1</v>
      </c>
      <c r="AI8" s="16" t="s">
        <v>127</v>
      </c>
      <c r="AJ8" s="34"/>
    </row>
    <row r="9" spans="1:36" ht="35.25" customHeight="1" x14ac:dyDescent="0.2">
      <c r="A9" s="136"/>
      <c r="B9" s="132"/>
      <c r="C9" s="70" t="s">
        <v>131</v>
      </c>
      <c r="D9" s="64" t="s">
        <v>126</v>
      </c>
      <c r="E9" s="64" t="s">
        <v>126</v>
      </c>
      <c r="F9" s="110"/>
      <c r="G9" s="13" t="s">
        <v>27</v>
      </c>
      <c r="H9" s="14" t="s">
        <v>28</v>
      </c>
      <c r="I9" s="14"/>
      <c r="J9" s="14" t="s">
        <v>28</v>
      </c>
      <c r="K9" s="15"/>
      <c r="L9" s="15"/>
      <c r="M9" s="15">
        <v>1</v>
      </c>
      <c r="N9" s="15">
        <v>1</v>
      </c>
      <c r="O9" s="15"/>
      <c r="P9" s="15"/>
      <c r="Q9" s="15">
        <v>1</v>
      </c>
      <c r="R9" s="15">
        <v>1</v>
      </c>
      <c r="S9" s="15"/>
      <c r="T9" s="15"/>
      <c r="U9" s="15">
        <v>1</v>
      </c>
      <c r="V9" s="15">
        <v>1</v>
      </c>
      <c r="W9" s="15"/>
      <c r="X9" s="15"/>
      <c r="Y9" s="15">
        <v>1</v>
      </c>
      <c r="Z9" s="15">
        <v>1</v>
      </c>
      <c r="AA9" s="15"/>
      <c r="AB9" s="15"/>
      <c r="AC9" s="15">
        <v>1</v>
      </c>
      <c r="AD9" s="15">
        <v>1</v>
      </c>
      <c r="AE9" s="15"/>
      <c r="AF9" s="15"/>
      <c r="AG9" s="15">
        <v>1</v>
      </c>
      <c r="AH9" s="15">
        <v>1</v>
      </c>
      <c r="AI9" s="16" t="s">
        <v>127</v>
      </c>
      <c r="AJ9" s="34"/>
    </row>
    <row r="10" spans="1:36" ht="35.25" customHeight="1" x14ac:dyDescent="0.2">
      <c r="A10" s="136"/>
      <c r="B10" s="132"/>
      <c r="C10" s="70" t="s">
        <v>132</v>
      </c>
      <c r="D10" s="64" t="s">
        <v>126</v>
      </c>
      <c r="E10" s="64" t="s">
        <v>126</v>
      </c>
      <c r="F10" s="110"/>
      <c r="G10" s="13" t="s">
        <v>27</v>
      </c>
      <c r="H10" s="14" t="s">
        <v>28</v>
      </c>
      <c r="I10" s="14"/>
      <c r="J10" s="14" t="s">
        <v>28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1</v>
      </c>
      <c r="V10" s="15">
        <v>1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>
        <v>1</v>
      </c>
      <c r="AH10" s="15">
        <v>1</v>
      </c>
      <c r="AI10" s="16" t="s">
        <v>127</v>
      </c>
      <c r="AJ10" s="34"/>
    </row>
    <row r="11" spans="1:36" ht="35.25" customHeight="1" x14ac:dyDescent="0.2">
      <c r="A11" s="136"/>
      <c r="B11" s="132"/>
      <c r="C11" s="71" t="s">
        <v>133</v>
      </c>
      <c r="D11" s="64" t="s">
        <v>126</v>
      </c>
      <c r="E11" s="64" t="s">
        <v>126</v>
      </c>
      <c r="F11" s="110"/>
      <c r="G11" s="13" t="s">
        <v>27</v>
      </c>
      <c r="H11" s="14" t="s">
        <v>28</v>
      </c>
      <c r="I11" s="14"/>
      <c r="J11" s="14" t="s">
        <v>28</v>
      </c>
      <c r="K11" s="15"/>
      <c r="L11" s="15"/>
      <c r="M11" s="15">
        <v>1</v>
      </c>
      <c r="N11" s="15">
        <v>1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 t="s">
        <v>127</v>
      </c>
      <c r="AJ11" s="34"/>
    </row>
    <row r="12" spans="1:36" ht="35.25" customHeight="1" x14ac:dyDescent="0.2">
      <c r="A12" s="136"/>
      <c r="B12" s="132"/>
      <c r="C12" s="71" t="s">
        <v>134</v>
      </c>
      <c r="D12" s="64" t="s">
        <v>126</v>
      </c>
      <c r="E12" s="64" t="s">
        <v>126</v>
      </c>
      <c r="F12" s="110"/>
      <c r="G12" s="13" t="s">
        <v>27</v>
      </c>
      <c r="H12" s="14" t="s">
        <v>28</v>
      </c>
      <c r="I12" s="14"/>
      <c r="J12" s="14" t="s">
        <v>28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v>1</v>
      </c>
      <c r="Z12" s="15">
        <v>1</v>
      </c>
      <c r="AA12" s="15"/>
      <c r="AB12" s="15"/>
      <c r="AC12" s="15"/>
      <c r="AD12" s="15"/>
      <c r="AE12" s="15"/>
      <c r="AF12" s="15"/>
      <c r="AG12" s="15"/>
      <c r="AH12" s="15"/>
      <c r="AI12" s="16" t="s">
        <v>127</v>
      </c>
      <c r="AJ12" s="34"/>
    </row>
    <row r="13" spans="1:36" ht="35.25" customHeight="1" x14ac:dyDescent="0.2">
      <c r="A13" s="136"/>
      <c r="B13" s="132"/>
      <c r="C13" s="71" t="s">
        <v>135</v>
      </c>
      <c r="D13" s="64" t="s">
        <v>126</v>
      </c>
      <c r="E13" s="64" t="s">
        <v>126</v>
      </c>
      <c r="F13" s="110"/>
      <c r="G13" s="13" t="s">
        <v>27</v>
      </c>
      <c r="H13" s="14" t="s">
        <v>28</v>
      </c>
      <c r="I13" s="14"/>
      <c r="J13" s="14" t="s">
        <v>28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v>1</v>
      </c>
      <c r="Z13" s="15">
        <v>1</v>
      </c>
      <c r="AA13" s="15"/>
      <c r="AB13" s="15"/>
      <c r="AC13" s="15"/>
      <c r="AD13" s="15"/>
      <c r="AE13" s="15"/>
      <c r="AF13" s="15"/>
      <c r="AG13" s="15"/>
      <c r="AH13" s="15"/>
      <c r="AI13" s="16" t="s">
        <v>127</v>
      </c>
      <c r="AJ13" s="34"/>
    </row>
    <row r="14" spans="1:36" ht="35.25" customHeight="1" x14ac:dyDescent="0.2">
      <c r="A14" s="136"/>
      <c r="B14" s="132"/>
      <c r="C14" s="71" t="s">
        <v>136</v>
      </c>
      <c r="D14" s="64" t="s">
        <v>126</v>
      </c>
      <c r="E14" s="64" t="s">
        <v>126</v>
      </c>
      <c r="F14" s="110"/>
      <c r="G14" s="13" t="s">
        <v>27</v>
      </c>
      <c r="H14" s="14" t="s">
        <v>28</v>
      </c>
      <c r="I14" s="14"/>
      <c r="J14" s="14" t="s">
        <v>28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>
        <v>1</v>
      </c>
      <c r="Z14" s="15">
        <v>1</v>
      </c>
      <c r="AA14" s="15"/>
      <c r="AB14" s="15"/>
      <c r="AC14" s="15"/>
      <c r="AD14" s="15"/>
      <c r="AE14" s="15"/>
      <c r="AF14" s="15"/>
      <c r="AG14" s="15"/>
      <c r="AH14" s="15"/>
      <c r="AI14" s="16" t="s">
        <v>127</v>
      </c>
      <c r="AJ14" s="34"/>
    </row>
    <row r="15" spans="1:36" ht="35.25" customHeight="1" x14ac:dyDescent="0.2">
      <c r="A15" s="136"/>
      <c r="B15" s="132"/>
      <c r="C15" s="71" t="s">
        <v>137</v>
      </c>
      <c r="D15" s="64" t="s">
        <v>126</v>
      </c>
      <c r="E15" s="64" t="s">
        <v>126</v>
      </c>
      <c r="F15" s="110"/>
      <c r="G15" s="13" t="s">
        <v>27</v>
      </c>
      <c r="H15" s="14" t="s">
        <v>28</v>
      </c>
      <c r="I15" s="14"/>
      <c r="J15" s="14" t="s">
        <v>28</v>
      </c>
      <c r="K15" s="15"/>
      <c r="L15" s="15"/>
      <c r="M15" s="15"/>
      <c r="N15" s="15"/>
      <c r="O15" s="15"/>
      <c r="P15" s="15"/>
      <c r="Q15" s="15">
        <v>1</v>
      </c>
      <c r="R15" s="15">
        <v>1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6" t="s">
        <v>127</v>
      </c>
      <c r="AJ15" s="34"/>
    </row>
    <row r="16" spans="1:36" ht="35.25" customHeight="1" x14ac:dyDescent="0.2">
      <c r="A16" s="136"/>
      <c r="B16" s="132"/>
      <c r="C16" s="71" t="s">
        <v>138</v>
      </c>
      <c r="D16" s="64" t="s">
        <v>126</v>
      </c>
      <c r="E16" s="64" t="s">
        <v>126</v>
      </c>
      <c r="F16" s="110"/>
      <c r="G16" s="13" t="s">
        <v>27</v>
      </c>
      <c r="H16" s="14" t="s">
        <v>28</v>
      </c>
      <c r="I16" s="14"/>
      <c r="J16" s="14" t="s">
        <v>28</v>
      </c>
      <c r="K16" s="15"/>
      <c r="L16" s="15"/>
      <c r="M16" s="15"/>
      <c r="N16" s="15"/>
      <c r="O16" s="15"/>
      <c r="P16" s="15"/>
      <c r="Q16" s="15">
        <v>1</v>
      </c>
      <c r="R16" s="15">
        <v>1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 t="s">
        <v>127</v>
      </c>
      <c r="AJ16" s="34"/>
    </row>
    <row r="17" spans="1:36" ht="35.25" customHeight="1" x14ac:dyDescent="0.2">
      <c r="A17" s="136"/>
      <c r="B17" s="132"/>
      <c r="C17" s="70" t="s">
        <v>139</v>
      </c>
      <c r="D17" s="64" t="s">
        <v>126</v>
      </c>
      <c r="E17" s="64" t="s">
        <v>126</v>
      </c>
      <c r="F17" s="110"/>
      <c r="G17" s="13" t="s">
        <v>27</v>
      </c>
      <c r="H17" s="14" t="s">
        <v>28</v>
      </c>
      <c r="I17" s="14"/>
      <c r="J17" s="14" t="s">
        <v>28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15">
        <v>1</v>
      </c>
      <c r="AH17" s="15">
        <v>1</v>
      </c>
      <c r="AI17" s="16" t="s">
        <v>127</v>
      </c>
      <c r="AJ17" s="35"/>
    </row>
    <row r="18" spans="1:36" ht="35.25" customHeight="1" x14ac:dyDescent="0.2">
      <c r="A18" s="136"/>
      <c r="B18" s="132"/>
      <c r="C18" s="70" t="s">
        <v>140</v>
      </c>
      <c r="D18" s="64" t="s">
        <v>126</v>
      </c>
      <c r="E18" s="64" t="s">
        <v>126</v>
      </c>
      <c r="F18" s="110"/>
      <c r="G18" s="13" t="s">
        <v>27</v>
      </c>
      <c r="H18" s="14" t="s">
        <v>28</v>
      </c>
      <c r="I18" s="14"/>
      <c r="J18" s="14" t="s">
        <v>28</v>
      </c>
      <c r="K18" s="15"/>
      <c r="L18" s="15"/>
      <c r="M18" s="15">
        <v>1</v>
      </c>
      <c r="N18" s="15">
        <v>1</v>
      </c>
      <c r="O18" s="15"/>
      <c r="P18" s="15"/>
      <c r="Q18" s="15">
        <v>1</v>
      </c>
      <c r="R18" s="15">
        <v>1</v>
      </c>
      <c r="S18" s="15"/>
      <c r="T18" s="15"/>
      <c r="U18" s="15">
        <v>1</v>
      </c>
      <c r="V18" s="15">
        <v>1</v>
      </c>
      <c r="W18" s="15"/>
      <c r="X18" s="15"/>
      <c r="Y18" s="15">
        <v>1</v>
      </c>
      <c r="Z18" s="15">
        <v>1</v>
      </c>
      <c r="AA18" s="15"/>
      <c r="AB18" s="15"/>
      <c r="AC18" s="15">
        <v>1</v>
      </c>
      <c r="AD18" s="15">
        <v>1</v>
      </c>
      <c r="AE18" s="15"/>
      <c r="AF18" s="15"/>
      <c r="AG18" s="15">
        <v>1</v>
      </c>
      <c r="AH18" s="15">
        <v>1</v>
      </c>
      <c r="AI18" s="16" t="s">
        <v>127</v>
      </c>
      <c r="AJ18" s="35"/>
    </row>
    <row r="19" spans="1:36" ht="35.25" customHeight="1" x14ac:dyDescent="0.2">
      <c r="A19" s="136"/>
      <c r="B19" s="132"/>
      <c r="C19" s="70" t="s">
        <v>141</v>
      </c>
      <c r="D19" s="64" t="s">
        <v>126</v>
      </c>
      <c r="E19" s="64" t="s">
        <v>126</v>
      </c>
      <c r="F19" s="110"/>
      <c r="G19" s="13" t="s">
        <v>27</v>
      </c>
      <c r="H19" s="14" t="s">
        <v>28</v>
      </c>
      <c r="I19" s="14"/>
      <c r="J19" s="14" t="s">
        <v>28</v>
      </c>
      <c r="K19" s="15"/>
      <c r="L19" s="15"/>
      <c r="M19" s="15">
        <v>1</v>
      </c>
      <c r="N19" s="15">
        <v>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6" t="s">
        <v>127</v>
      </c>
      <c r="AJ19" s="35"/>
    </row>
    <row r="20" spans="1:36" ht="35.25" customHeight="1" x14ac:dyDescent="0.2">
      <c r="A20" s="136"/>
      <c r="B20" s="132"/>
      <c r="C20" s="70" t="s">
        <v>142</v>
      </c>
      <c r="D20" s="64" t="s">
        <v>126</v>
      </c>
      <c r="E20" s="64" t="s">
        <v>126</v>
      </c>
      <c r="F20" s="110"/>
      <c r="G20" s="13" t="s">
        <v>35</v>
      </c>
      <c r="H20" s="14" t="s">
        <v>28</v>
      </c>
      <c r="I20" s="14"/>
      <c r="J20" s="14" t="s">
        <v>28</v>
      </c>
      <c r="K20" s="15"/>
      <c r="L20" s="15"/>
      <c r="M20" s="15">
        <v>1</v>
      </c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6" t="s">
        <v>127</v>
      </c>
      <c r="AJ20" s="35"/>
    </row>
    <row r="21" spans="1:36" ht="35.25" customHeight="1" x14ac:dyDescent="0.2">
      <c r="A21" s="136"/>
      <c r="B21" s="132"/>
      <c r="C21" s="70" t="s">
        <v>143</v>
      </c>
      <c r="D21" s="64" t="s">
        <v>126</v>
      </c>
      <c r="E21" s="64" t="s">
        <v>126</v>
      </c>
      <c r="F21" s="110"/>
      <c r="G21" s="13" t="s">
        <v>27</v>
      </c>
      <c r="H21" s="14" t="s">
        <v>28</v>
      </c>
      <c r="I21" s="14"/>
      <c r="J21" s="14" t="s">
        <v>28</v>
      </c>
      <c r="K21" s="15">
        <v>1</v>
      </c>
      <c r="L21" s="15">
        <v>1</v>
      </c>
      <c r="M21" s="15"/>
      <c r="N21" s="15"/>
      <c r="O21" s="15">
        <v>1</v>
      </c>
      <c r="P21" s="15">
        <v>1</v>
      </c>
      <c r="Q21" s="15"/>
      <c r="R21" s="15"/>
      <c r="S21" s="15">
        <v>1</v>
      </c>
      <c r="T21" s="15">
        <v>1</v>
      </c>
      <c r="U21" s="15"/>
      <c r="V21" s="15"/>
      <c r="W21" s="15">
        <v>1</v>
      </c>
      <c r="X21" s="15">
        <v>1</v>
      </c>
      <c r="Y21" s="15"/>
      <c r="Z21" s="15"/>
      <c r="AA21" s="15">
        <v>1</v>
      </c>
      <c r="AB21" s="15">
        <v>1</v>
      </c>
      <c r="AC21" s="15"/>
      <c r="AD21" s="15"/>
      <c r="AE21" s="15">
        <v>1</v>
      </c>
      <c r="AF21" s="15">
        <v>1</v>
      </c>
      <c r="AG21" s="15"/>
      <c r="AH21" s="15"/>
      <c r="AI21" s="16" t="s">
        <v>127</v>
      </c>
      <c r="AJ21" s="35"/>
    </row>
    <row r="22" spans="1:36" ht="35.25" customHeight="1" x14ac:dyDescent="0.2">
      <c r="A22" s="136"/>
      <c r="B22" s="132"/>
      <c r="C22" s="70" t="s">
        <v>144</v>
      </c>
      <c r="D22" s="64" t="s">
        <v>126</v>
      </c>
      <c r="E22" s="64" t="s">
        <v>126</v>
      </c>
      <c r="F22" s="110"/>
      <c r="G22" s="13" t="s">
        <v>27</v>
      </c>
      <c r="H22" s="14" t="s">
        <v>28</v>
      </c>
      <c r="I22" s="14"/>
      <c r="J22" s="14" t="s">
        <v>28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>
        <v>1</v>
      </c>
      <c r="AE22" s="15">
        <v>1</v>
      </c>
      <c r="AF22" s="15">
        <v>1</v>
      </c>
      <c r="AG22" s="15">
        <v>1</v>
      </c>
      <c r="AH22" s="15">
        <v>1</v>
      </c>
      <c r="AI22" s="16" t="s">
        <v>127</v>
      </c>
      <c r="AJ22" s="35"/>
    </row>
    <row r="23" spans="1:36" ht="35.25" customHeight="1" x14ac:dyDescent="0.2">
      <c r="A23" s="136"/>
      <c r="B23" s="132"/>
      <c r="C23" s="70" t="s">
        <v>145</v>
      </c>
      <c r="D23" s="64" t="s">
        <v>126</v>
      </c>
      <c r="E23" s="64" t="s">
        <v>126</v>
      </c>
      <c r="F23" s="110"/>
      <c r="G23" s="13" t="s">
        <v>35</v>
      </c>
      <c r="H23" s="14" t="s">
        <v>28</v>
      </c>
      <c r="I23" s="14" t="s">
        <v>28</v>
      </c>
      <c r="J23" s="14" t="s">
        <v>28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>
        <v>1</v>
      </c>
      <c r="X23" s="15">
        <v>1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 t="s">
        <v>127</v>
      </c>
      <c r="AJ23" s="35"/>
    </row>
    <row r="24" spans="1:36" ht="35.25" customHeight="1" x14ac:dyDescent="0.2">
      <c r="A24" s="136"/>
      <c r="B24" s="133" t="s">
        <v>146</v>
      </c>
      <c r="C24" s="72" t="s">
        <v>147</v>
      </c>
      <c r="D24" s="36" t="s">
        <v>148</v>
      </c>
      <c r="E24" s="36" t="s">
        <v>149</v>
      </c>
      <c r="F24" s="110"/>
      <c r="G24" s="13" t="s">
        <v>27</v>
      </c>
      <c r="H24" s="14" t="s">
        <v>28</v>
      </c>
      <c r="I24" s="14"/>
      <c r="J24" s="14" t="s">
        <v>28</v>
      </c>
      <c r="K24" s="15"/>
      <c r="L24" s="15"/>
      <c r="M24" s="15"/>
      <c r="N24" s="15"/>
      <c r="O24" s="15">
        <v>1</v>
      </c>
      <c r="P24" s="15">
        <v>1</v>
      </c>
      <c r="Q24" s="15"/>
      <c r="R24" s="15"/>
      <c r="S24" s="15"/>
      <c r="T24" s="15"/>
      <c r="U24" s="15">
        <v>1</v>
      </c>
      <c r="V24" s="15">
        <v>1</v>
      </c>
      <c r="W24" s="15"/>
      <c r="X24" s="15"/>
      <c r="Y24" s="15"/>
      <c r="Z24" s="15"/>
      <c r="AA24" s="15">
        <v>1</v>
      </c>
      <c r="AB24" s="15">
        <v>1</v>
      </c>
      <c r="AD24" s="15"/>
      <c r="AE24" s="15"/>
      <c r="AF24" s="15"/>
      <c r="AG24" s="15">
        <v>1</v>
      </c>
      <c r="AH24" s="15">
        <v>1</v>
      </c>
      <c r="AI24" s="16" t="s">
        <v>127</v>
      </c>
      <c r="AJ24" s="35"/>
    </row>
    <row r="25" spans="1:36" ht="35.25" customHeight="1" x14ac:dyDescent="0.2">
      <c r="A25" s="136"/>
      <c r="B25" s="134"/>
      <c r="C25" s="72" t="s">
        <v>150</v>
      </c>
      <c r="D25" s="36" t="s">
        <v>148</v>
      </c>
      <c r="E25" s="36" t="s">
        <v>149</v>
      </c>
      <c r="F25" s="110"/>
      <c r="G25" s="13" t="s">
        <v>27</v>
      </c>
      <c r="H25" s="14" t="s">
        <v>28</v>
      </c>
      <c r="I25" s="14"/>
      <c r="J25" s="14" t="s">
        <v>28</v>
      </c>
      <c r="K25" s="15"/>
      <c r="L25" s="15"/>
      <c r="M25" s="15"/>
      <c r="N25" s="15"/>
      <c r="O25" s="15">
        <v>1</v>
      </c>
      <c r="P25" s="15">
        <v>1</v>
      </c>
      <c r="R25" s="15"/>
      <c r="S25" s="15"/>
      <c r="T25" s="15"/>
      <c r="U25" s="15">
        <v>1</v>
      </c>
      <c r="V25" s="15">
        <v>1</v>
      </c>
      <c r="W25" s="15"/>
      <c r="X25" s="15"/>
      <c r="Y25" s="15"/>
      <c r="Z25" s="15"/>
      <c r="AA25" s="15">
        <v>1</v>
      </c>
      <c r="AB25" s="15">
        <v>1</v>
      </c>
      <c r="AC25" s="15"/>
      <c r="AD25" s="15"/>
      <c r="AE25" s="15"/>
      <c r="AF25" s="15"/>
      <c r="AG25" s="15">
        <v>1</v>
      </c>
      <c r="AH25" s="15">
        <v>1</v>
      </c>
      <c r="AI25" s="16" t="s">
        <v>127</v>
      </c>
      <c r="AJ25" s="32"/>
    </row>
    <row r="26" spans="1:36" ht="35.25" customHeight="1" x14ac:dyDescent="0.2">
      <c r="A26" s="136"/>
      <c r="B26" s="133" t="s">
        <v>151</v>
      </c>
      <c r="C26" s="70" t="s">
        <v>152</v>
      </c>
      <c r="D26" s="64" t="s">
        <v>126</v>
      </c>
      <c r="E26" s="64" t="s">
        <v>126</v>
      </c>
      <c r="F26" s="110"/>
      <c r="G26" s="13" t="s">
        <v>27</v>
      </c>
      <c r="H26" s="14" t="s">
        <v>28</v>
      </c>
      <c r="I26" s="14"/>
      <c r="J26" s="14" t="s">
        <v>28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1</v>
      </c>
      <c r="AF26" s="15">
        <v>1</v>
      </c>
      <c r="AG26" s="15">
        <v>1</v>
      </c>
      <c r="AH26" s="15">
        <v>1</v>
      </c>
      <c r="AI26" s="16" t="s">
        <v>127</v>
      </c>
      <c r="AJ26" s="32"/>
    </row>
    <row r="27" spans="1:36" ht="35.25" customHeight="1" x14ac:dyDescent="0.2">
      <c r="A27" s="137"/>
      <c r="B27" s="134"/>
      <c r="C27" s="72" t="s">
        <v>153</v>
      </c>
      <c r="D27" s="64" t="s">
        <v>126</v>
      </c>
      <c r="E27" s="64" t="s">
        <v>126</v>
      </c>
      <c r="F27" s="110"/>
      <c r="G27" s="13" t="s">
        <v>35</v>
      </c>
      <c r="H27" s="14" t="s">
        <v>28</v>
      </c>
      <c r="I27" s="14"/>
      <c r="J27" s="14" t="s">
        <v>28</v>
      </c>
      <c r="K27" s="15"/>
      <c r="L27" s="15"/>
      <c r="M27" s="15"/>
      <c r="N27" s="15"/>
      <c r="O27" s="15">
        <v>1</v>
      </c>
      <c r="P27" s="15">
        <v>1</v>
      </c>
      <c r="Q27" s="15"/>
      <c r="R27" s="15"/>
      <c r="S27" s="15">
        <v>1</v>
      </c>
      <c r="T27" s="15">
        <v>1</v>
      </c>
      <c r="U27" s="15"/>
      <c r="V27" s="15"/>
      <c r="W27" s="15">
        <v>1</v>
      </c>
      <c r="X27" s="15">
        <v>1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 t="s">
        <v>127</v>
      </c>
      <c r="AJ27" s="32"/>
    </row>
    <row r="28" spans="1:36" ht="45.75" customHeight="1" x14ac:dyDescent="0.2">
      <c r="A28" s="145" t="s">
        <v>154</v>
      </c>
      <c r="B28" s="148" t="s">
        <v>155</v>
      </c>
      <c r="C28" s="20" t="s">
        <v>156</v>
      </c>
      <c r="D28" s="30" t="s">
        <v>157</v>
      </c>
      <c r="E28" s="30" t="s">
        <v>158</v>
      </c>
      <c r="F28" s="110"/>
      <c r="G28" s="13" t="s">
        <v>27</v>
      </c>
      <c r="H28" s="14" t="s">
        <v>28</v>
      </c>
      <c r="I28" s="14" t="s">
        <v>28</v>
      </c>
      <c r="J28" s="14" t="s">
        <v>28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5">
        <v>1</v>
      </c>
      <c r="AF28" s="15">
        <v>1</v>
      </c>
      <c r="AG28" s="15">
        <v>1</v>
      </c>
      <c r="AH28" s="15">
        <v>1</v>
      </c>
      <c r="AI28" s="16" t="s">
        <v>127</v>
      </c>
      <c r="AJ28" s="22"/>
    </row>
    <row r="29" spans="1:36" ht="35.25" customHeight="1" x14ac:dyDescent="0.2">
      <c r="A29" s="146"/>
      <c r="B29" s="149"/>
      <c r="C29" s="20" t="s">
        <v>159</v>
      </c>
      <c r="D29" s="30" t="s">
        <v>157</v>
      </c>
      <c r="E29" s="30" t="s">
        <v>158</v>
      </c>
      <c r="F29" s="110"/>
      <c r="G29" s="13" t="s">
        <v>27</v>
      </c>
      <c r="H29" s="14" t="s">
        <v>28</v>
      </c>
      <c r="I29" s="14"/>
      <c r="J29" s="14" t="s">
        <v>28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>
        <v>1</v>
      </c>
      <c r="AB29" s="15">
        <v>1</v>
      </c>
      <c r="AC29" s="15"/>
      <c r="AD29" s="15"/>
      <c r="AE29" s="15"/>
      <c r="AF29" s="15"/>
      <c r="AG29" s="15"/>
      <c r="AH29" s="15"/>
      <c r="AI29" s="16" t="s">
        <v>127</v>
      </c>
      <c r="AJ29" s="22"/>
    </row>
    <row r="30" spans="1:36" ht="35.25" customHeight="1" x14ac:dyDescent="0.2">
      <c r="A30" s="146"/>
      <c r="B30" s="149"/>
      <c r="C30" s="20" t="s">
        <v>160</v>
      </c>
      <c r="D30" s="30" t="s">
        <v>157</v>
      </c>
      <c r="E30" s="30" t="s">
        <v>158</v>
      </c>
      <c r="F30" s="110"/>
      <c r="G30" s="13" t="s">
        <v>27</v>
      </c>
      <c r="H30" s="14" t="s">
        <v>28</v>
      </c>
      <c r="I30" s="14"/>
      <c r="J30" s="14" t="s">
        <v>28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</v>
      </c>
      <c r="V30" s="15">
        <v>1</v>
      </c>
      <c r="W30" s="15"/>
      <c r="X30" s="15"/>
      <c r="Y30" s="15"/>
      <c r="Z30" s="15"/>
      <c r="AA30" s="15"/>
      <c r="AB30" s="15"/>
      <c r="AC30" s="15"/>
      <c r="AD30" s="15"/>
      <c r="AE30" s="15">
        <v>1</v>
      </c>
      <c r="AF30" s="15">
        <v>1</v>
      </c>
      <c r="AG30" s="15"/>
      <c r="AH30" s="15"/>
      <c r="AI30" s="16" t="s">
        <v>127</v>
      </c>
      <c r="AJ30" s="22"/>
    </row>
    <row r="31" spans="1:36" ht="35.25" customHeight="1" x14ac:dyDescent="0.2">
      <c r="A31" s="146"/>
      <c r="B31" s="149"/>
      <c r="C31" s="20" t="s">
        <v>161</v>
      </c>
      <c r="D31" s="30" t="s">
        <v>157</v>
      </c>
      <c r="E31" s="30" t="s">
        <v>158</v>
      </c>
      <c r="F31" s="110"/>
      <c r="G31" s="13" t="s">
        <v>35</v>
      </c>
      <c r="H31" s="14" t="s">
        <v>28</v>
      </c>
      <c r="I31" s="14"/>
      <c r="J31" s="14" t="s">
        <v>28</v>
      </c>
      <c r="K31" s="15"/>
      <c r="L31" s="15"/>
      <c r="M31" s="15">
        <v>1</v>
      </c>
      <c r="N31" s="15">
        <v>1</v>
      </c>
      <c r="O31" s="15"/>
      <c r="P31" s="15"/>
      <c r="Q31" s="15"/>
      <c r="R31" s="15"/>
      <c r="S31" s="15">
        <v>1</v>
      </c>
      <c r="T31" s="15">
        <v>1</v>
      </c>
      <c r="U31" s="15"/>
      <c r="V31" s="15"/>
      <c r="W31" s="15"/>
      <c r="X31" s="15"/>
      <c r="Y31" s="15">
        <v>1</v>
      </c>
      <c r="Z31" s="15">
        <v>1</v>
      </c>
      <c r="AA31" s="15"/>
      <c r="AB31" s="15"/>
      <c r="AC31" s="15"/>
      <c r="AD31" s="15"/>
      <c r="AE31" s="15"/>
      <c r="AF31" s="15"/>
      <c r="AG31" s="15"/>
      <c r="AH31" s="15"/>
      <c r="AI31" s="16" t="s">
        <v>127</v>
      </c>
      <c r="AJ31" s="21"/>
    </row>
    <row r="32" spans="1:36" ht="35.25" customHeight="1" x14ac:dyDescent="0.2">
      <c r="A32" s="146"/>
      <c r="B32" s="149"/>
      <c r="C32" s="20" t="s">
        <v>162</v>
      </c>
      <c r="D32" s="30" t="s">
        <v>157</v>
      </c>
      <c r="E32" s="30" t="s">
        <v>158</v>
      </c>
      <c r="F32" s="110"/>
      <c r="G32" s="13" t="s">
        <v>27</v>
      </c>
      <c r="H32" s="14" t="s">
        <v>28</v>
      </c>
      <c r="I32" s="14"/>
      <c r="J32" s="14" t="s">
        <v>28</v>
      </c>
      <c r="K32" s="15"/>
      <c r="L32" s="15"/>
      <c r="M32" s="15"/>
      <c r="N32" s="15"/>
      <c r="O32" s="15">
        <v>1</v>
      </c>
      <c r="P32" s="15">
        <v>1</v>
      </c>
      <c r="Q32" s="15"/>
      <c r="R32" s="15"/>
      <c r="S32" s="15"/>
      <c r="T32" s="15"/>
      <c r="U32" s="15">
        <v>1</v>
      </c>
      <c r="V32" s="15">
        <v>1</v>
      </c>
      <c r="W32" s="15"/>
      <c r="X32" s="15"/>
      <c r="Y32" s="15"/>
      <c r="Z32" s="15"/>
      <c r="AA32" s="15">
        <v>1</v>
      </c>
      <c r="AB32" s="15">
        <v>1</v>
      </c>
      <c r="AC32" s="15"/>
      <c r="AD32" s="15"/>
      <c r="AE32" s="15"/>
      <c r="AF32" s="15"/>
      <c r="AG32" s="15">
        <v>1</v>
      </c>
      <c r="AH32" s="15">
        <v>1</v>
      </c>
      <c r="AI32" s="16" t="s">
        <v>127</v>
      </c>
      <c r="AJ32" s="22"/>
    </row>
    <row r="33" spans="1:36" ht="35.25" customHeight="1" x14ac:dyDescent="0.2">
      <c r="A33" s="146"/>
      <c r="B33" s="149"/>
      <c r="C33" s="20" t="s">
        <v>163</v>
      </c>
      <c r="D33" s="30" t="s">
        <v>157</v>
      </c>
      <c r="E33" s="30" t="s">
        <v>158</v>
      </c>
      <c r="F33" s="110"/>
      <c r="G33" s="13" t="s">
        <v>27</v>
      </c>
      <c r="H33" s="14" t="s">
        <v>28</v>
      </c>
      <c r="I33" s="14"/>
      <c r="J33" s="14" t="s">
        <v>28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>
        <v>1</v>
      </c>
      <c r="AD33" s="15">
        <v>1</v>
      </c>
      <c r="AE33" s="15"/>
      <c r="AF33" s="15"/>
      <c r="AG33" s="15"/>
      <c r="AH33" s="15"/>
      <c r="AI33" s="16" t="s">
        <v>127</v>
      </c>
      <c r="AJ33" s="22"/>
    </row>
    <row r="34" spans="1:36" ht="35.25" customHeight="1" x14ac:dyDescent="0.2">
      <c r="A34" s="146"/>
      <c r="B34" s="150"/>
      <c r="C34" s="20" t="s">
        <v>164</v>
      </c>
      <c r="D34" s="30" t="s">
        <v>157</v>
      </c>
      <c r="E34" s="30" t="s">
        <v>158</v>
      </c>
      <c r="F34" s="110"/>
      <c r="G34" s="13" t="s">
        <v>27</v>
      </c>
      <c r="H34" s="14" t="s">
        <v>28</v>
      </c>
      <c r="I34" s="14" t="s">
        <v>28</v>
      </c>
      <c r="J34" s="14" t="s">
        <v>28</v>
      </c>
      <c r="K34" s="15"/>
      <c r="L34" s="15"/>
      <c r="M34" s="15"/>
      <c r="N34" s="15"/>
      <c r="O34" s="15"/>
      <c r="P34" s="15"/>
      <c r="Q34" s="15"/>
      <c r="R34" s="15"/>
      <c r="S34" s="15">
        <v>1</v>
      </c>
      <c r="T34" s="15">
        <v>1</v>
      </c>
      <c r="U34" s="15"/>
      <c r="V34" s="15"/>
      <c r="W34" s="15"/>
      <c r="X34" s="15"/>
      <c r="Y34" s="15"/>
      <c r="Z34" s="15"/>
      <c r="AA34" s="15">
        <v>1</v>
      </c>
      <c r="AB34" s="15">
        <v>1</v>
      </c>
      <c r="AC34" s="15"/>
      <c r="AD34" s="15"/>
      <c r="AE34" s="15"/>
      <c r="AF34" s="15"/>
      <c r="AG34" s="15"/>
      <c r="AH34" s="15"/>
      <c r="AI34" s="16" t="s">
        <v>127</v>
      </c>
      <c r="AJ34" s="22"/>
    </row>
    <row r="35" spans="1:36" ht="35.25" customHeight="1" x14ac:dyDescent="0.2">
      <c r="A35" s="146"/>
      <c r="B35" s="142" t="s">
        <v>165</v>
      </c>
      <c r="C35" s="12" t="s">
        <v>166</v>
      </c>
      <c r="D35" s="30" t="s">
        <v>157</v>
      </c>
      <c r="E35" s="30" t="s">
        <v>158</v>
      </c>
      <c r="F35" s="110"/>
      <c r="G35" s="13" t="s">
        <v>35</v>
      </c>
      <c r="H35" s="14" t="s">
        <v>28</v>
      </c>
      <c r="I35" s="14"/>
      <c r="J35" s="14" t="s">
        <v>28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>
        <v>1</v>
      </c>
      <c r="AD35" s="15">
        <v>1</v>
      </c>
      <c r="AE35" s="15"/>
      <c r="AF35" s="15"/>
      <c r="AG35" s="15"/>
      <c r="AH35" s="15"/>
      <c r="AI35" s="16" t="s">
        <v>127</v>
      </c>
      <c r="AJ35" s="22"/>
    </row>
    <row r="36" spans="1:36" ht="35.25" customHeight="1" x14ac:dyDescent="0.2">
      <c r="A36" s="146"/>
      <c r="B36" s="133"/>
      <c r="C36" s="12" t="s">
        <v>167</v>
      </c>
      <c r="D36" s="30" t="s">
        <v>157</v>
      </c>
      <c r="E36" s="30" t="s">
        <v>158</v>
      </c>
      <c r="F36" s="110"/>
      <c r="G36" s="13" t="s">
        <v>35</v>
      </c>
      <c r="H36" s="14" t="s">
        <v>28</v>
      </c>
      <c r="I36" s="14"/>
      <c r="J36" s="14" t="s">
        <v>28</v>
      </c>
      <c r="K36" s="15"/>
      <c r="L36" s="15"/>
      <c r="M36" s="15"/>
      <c r="N36" s="15"/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 t="s">
        <v>127</v>
      </c>
      <c r="AJ36" s="22"/>
    </row>
    <row r="37" spans="1:36" ht="35.25" customHeight="1" x14ac:dyDescent="0.2">
      <c r="A37" s="146"/>
      <c r="B37" s="133"/>
      <c r="C37" s="18" t="s">
        <v>168</v>
      </c>
      <c r="D37" s="30" t="s">
        <v>157</v>
      </c>
      <c r="E37" s="30" t="s">
        <v>158</v>
      </c>
      <c r="F37" s="110"/>
      <c r="G37" s="13" t="s">
        <v>35</v>
      </c>
      <c r="H37" s="14" t="s">
        <v>28</v>
      </c>
      <c r="I37" s="14"/>
      <c r="J37" s="14" t="s">
        <v>28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v>1</v>
      </c>
      <c r="X37" s="15">
        <v>1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 t="s">
        <v>127</v>
      </c>
      <c r="AJ37" s="22"/>
    </row>
    <row r="38" spans="1:36" ht="35.25" customHeight="1" x14ac:dyDescent="0.2">
      <c r="A38" s="146"/>
      <c r="B38" s="133"/>
      <c r="C38" s="18" t="s">
        <v>169</v>
      </c>
      <c r="D38" s="30" t="s">
        <v>157</v>
      </c>
      <c r="E38" s="30" t="s">
        <v>158</v>
      </c>
      <c r="F38" s="110"/>
      <c r="G38" s="13" t="s">
        <v>35</v>
      </c>
      <c r="H38" s="14" t="s">
        <v>28</v>
      </c>
      <c r="I38" s="14"/>
      <c r="J38" s="14" t="s">
        <v>28</v>
      </c>
      <c r="K38" s="15"/>
      <c r="L38" s="15"/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>
        <v>1</v>
      </c>
      <c r="AE38" s="15">
        <v>1</v>
      </c>
      <c r="AF38" s="15">
        <v>1</v>
      </c>
      <c r="AG38" s="15"/>
      <c r="AH38" s="15"/>
      <c r="AI38" s="16" t="s">
        <v>127</v>
      </c>
      <c r="AJ38" s="13"/>
    </row>
    <row r="39" spans="1:36" ht="35.25" customHeight="1" x14ac:dyDescent="0.2">
      <c r="A39" s="146"/>
      <c r="B39" s="133"/>
      <c r="C39" s="18" t="s">
        <v>170</v>
      </c>
      <c r="D39" s="30" t="s">
        <v>157</v>
      </c>
      <c r="E39" s="30" t="s">
        <v>158</v>
      </c>
      <c r="F39" s="110"/>
      <c r="G39" s="13" t="s">
        <v>35</v>
      </c>
      <c r="H39" s="14" t="s">
        <v>28</v>
      </c>
      <c r="I39" s="14"/>
      <c r="J39" s="14" t="s">
        <v>28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>
        <v>1</v>
      </c>
      <c r="AB39" s="15">
        <v>1</v>
      </c>
      <c r="AC39" s="15">
        <v>1</v>
      </c>
      <c r="AD39" s="15">
        <v>1</v>
      </c>
      <c r="AE39" s="15"/>
      <c r="AF39" s="15"/>
      <c r="AG39" s="15"/>
      <c r="AH39" s="15"/>
      <c r="AI39" s="16" t="s">
        <v>127</v>
      </c>
      <c r="AJ39" s="13"/>
    </row>
    <row r="40" spans="1:36" ht="35.25" customHeight="1" x14ac:dyDescent="0.2">
      <c r="A40" s="146"/>
      <c r="B40" s="133"/>
      <c r="C40" s="18" t="s">
        <v>171</v>
      </c>
      <c r="D40" s="30" t="s">
        <v>157</v>
      </c>
      <c r="E40" s="30" t="s">
        <v>158</v>
      </c>
      <c r="F40" s="110"/>
      <c r="G40" s="13" t="s">
        <v>35</v>
      </c>
      <c r="H40" s="14" t="s">
        <v>28</v>
      </c>
      <c r="I40" s="14"/>
      <c r="J40" s="14" t="s">
        <v>28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1</v>
      </c>
      <c r="AH40" s="15">
        <v>1</v>
      </c>
      <c r="AI40" s="16" t="s">
        <v>127</v>
      </c>
      <c r="AJ40" s="13"/>
    </row>
    <row r="41" spans="1:36" ht="35.25" customHeight="1" x14ac:dyDescent="0.2">
      <c r="A41" s="146"/>
      <c r="B41" s="133"/>
      <c r="C41" s="18" t="s">
        <v>172</v>
      </c>
      <c r="D41" s="30" t="s">
        <v>157</v>
      </c>
      <c r="E41" s="30" t="s">
        <v>158</v>
      </c>
      <c r="F41" s="110"/>
      <c r="G41" s="13" t="s">
        <v>35</v>
      </c>
      <c r="H41" s="14" t="s">
        <v>28</v>
      </c>
      <c r="I41" s="14"/>
      <c r="J41" s="14" t="s">
        <v>28</v>
      </c>
      <c r="K41" s="15"/>
      <c r="L41" s="15"/>
      <c r="M41" s="15"/>
      <c r="N41" s="15"/>
      <c r="O41" s="15">
        <v>1</v>
      </c>
      <c r="P41" s="15">
        <v>1</v>
      </c>
      <c r="Q41" s="15"/>
      <c r="R41" s="15"/>
      <c r="S41" s="15">
        <v>1</v>
      </c>
      <c r="T41" s="15">
        <v>1</v>
      </c>
      <c r="U41" s="15"/>
      <c r="V41" s="15"/>
      <c r="W41" s="15">
        <v>1</v>
      </c>
      <c r="X41" s="15">
        <v>1</v>
      </c>
      <c r="Y41" s="15"/>
      <c r="Z41" s="15"/>
      <c r="AA41" s="15">
        <v>1</v>
      </c>
      <c r="AB41" s="15">
        <v>1</v>
      </c>
      <c r="AC41" s="15"/>
      <c r="AD41" s="15"/>
      <c r="AE41" s="15">
        <v>1</v>
      </c>
      <c r="AF41" s="15">
        <v>1</v>
      </c>
      <c r="AG41" s="15"/>
      <c r="AH41" s="15"/>
      <c r="AI41" s="16" t="s">
        <v>127</v>
      </c>
      <c r="AJ41" s="13"/>
    </row>
    <row r="42" spans="1:36" ht="35.25" customHeight="1" x14ac:dyDescent="0.2">
      <c r="A42" s="146"/>
      <c r="B42" s="133"/>
      <c r="C42" s="18" t="s">
        <v>173</v>
      </c>
      <c r="D42" s="30" t="s">
        <v>157</v>
      </c>
      <c r="E42" s="30" t="s">
        <v>158</v>
      </c>
      <c r="F42" s="110"/>
      <c r="G42" s="13" t="s">
        <v>35</v>
      </c>
      <c r="H42" s="14" t="s">
        <v>28</v>
      </c>
      <c r="I42" s="14"/>
      <c r="J42" s="14" t="s">
        <v>28</v>
      </c>
      <c r="K42" s="15"/>
      <c r="L42" s="15"/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5">
        <v>1</v>
      </c>
      <c r="AG42" s="15">
        <v>1</v>
      </c>
      <c r="AH42" s="15">
        <v>1</v>
      </c>
      <c r="AI42" s="16" t="s">
        <v>127</v>
      </c>
      <c r="AJ42" s="22"/>
    </row>
    <row r="43" spans="1:36" ht="35.25" customHeight="1" x14ac:dyDescent="0.2">
      <c r="A43" s="146"/>
      <c r="B43" s="133"/>
      <c r="C43" s="18" t="s">
        <v>174</v>
      </c>
      <c r="D43" s="30" t="s">
        <v>157</v>
      </c>
      <c r="E43" s="30" t="s">
        <v>158</v>
      </c>
      <c r="F43" s="110"/>
      <c r="G43" s="13" t="s">
        <v>35</v>
      </c>
      <c r="H43" s="14" t="s">
        <v>28</v>
      </c>
      <c r="I43" s="14"/>
      <c r="J43" s="14" t="s">
        <v>28</v>
      </c>
      <c r="K43" s="15"/>
      <c r="L43" s="15"/>
      <c r="M43" s="15">
        <v>1</v>
      </c>
      <c r="N43" s="15">
        <v>1</v>
      </c>
      <c r="O43" s="15"/>
      <c r="P43" s="15"/>
      <c r="Q43" s="15">
        <v>1</v>
      </c>
      <c r="R43" s="15">
        <v>1</v>
      </c>
      <c r="S43" s="15"/>
      <c r="T43" s="15"/>
      <c r="U43" s="15">
        <v>1</v>
      </c>
      <c r="V43" s="15">
        <v>1</v>
      </c>
      <c r="W43" s="15"/>
      <c r="X43" s="15"/>
      <c r="Y43" s="15">
        <v>1</v>
      </c>
      <c r="Z43" s="15">
        <v>1</v>
      </c>
      <c r="AA43" s="15"/>
      <c r="AB43" s="15"/>
      <c r="AC43" s="15">
        <v>1</v>
      </c>
      <c r="AD43" s="15">
        <v>1</v>
      </c>
      <c r="AE43" s="15"/>
      <c r="AF43" s="15"/>
      <c r="AG43" s="15">
        <v>1</v>
      </c>
      <c r="AH43" s="15">
        <v>1</v>
      </c>
      <c r="AI43" s="16" t="s">
        <v>127</v>
      </c>
      <c r="AJ43" s="22"/>
    </row>
    <row r="44" spans="1:36" ht="35.25" customHeight="1" x14ac:dyDescent="0.2">
      <c r="A44" s="146"/>
      <c r="B44" s="133"/>
      <c r="C44" s="18" t="s">
        <v>175</v>
      </c>
      <c r="D44" s="30" t="s">
        <v>157</v>
      </c>
      <c r="E44" s="30" t="s">
        <v>158</v>
      </c>
      <c r="F44" s="110"/>
      <c r="G44" s="13" t="s">
        <v>35</v>
      </c>
      <c r="H44" s="14" t="s">
        <v>28</v>
      </c>
      <c r="I44" s="14"/>
      <c r="J44" s="14" t="s">
        <v>28</v>
      </c>
      <c r="K44" s="15"/>
      <c r="L44" s="15"/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5">
        <v>1</v>
      </c>
      <c r="AF44" s="15">
        <v>1</v>
      </c>
      <c r="AG44" s="15">
        <v>1</v>
      </c>
      <c r="AH44" s="15">
        <v>1</v>
      </c>
      <c r="AI44" s="16" t="s">
        <v>127</v>
      </c>
      <c r="AJ44" s="22"/>
    </row>
    <row r="45" spans="1:36" ht="35.25" customHeight="1" x14ac:dyDescent="0.2">
      <c r="A45" s="146"/>
      <c r="B45" s="133"/>
      <c r="C45" s="18" t="s">
        <v>176</v>
      </c>
      <c r="D45" s="30" t="s">
        <v>157</v>
      </c>
      <c r="E45" s="30" t="s">
        <v>158</v>
      </c>
      <c r="F45" s="110"/>
      <c r="G45" s="13" t="s">
        <v>35</v>
      </c>
      <c r="H45" s="14" t="s">
        <v>28</v>
      </c>
      <c r="I45" s="14"/>
      <c r="J45" s="14" t="s">
        <v>28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>
        <v>1</v>
      </c>
      <c r="AB45" s="15">
        <v>1</v>
      </c>
      <c r="AC45" s="15">
        <v>1</v>
      </c>
      <c r="AD45" s="15">
        <v>1</v>
      </c>
      <c r="AE45" s="15">
        <v>1</v>
      </c>
      <c r="AF45" s="15">
        <v>1</v>
      </c>
      <c r="AG45" s="15"/>
      <c r="AH45" s="15"/>
      <c r="AI45" s="16" t="s">
        <v>127</v>
      </c>
      <c r="AJ45" s="22"/>
    </row>
    <row r="46" spans="1:36" ht="35.25" customHeight="1" x14ac:dyDescent="0.2">
      <c r="A46" s="146"/>
      <c r="B46" s="134"/>
      <c r="C46" s="18" t="s">
        <v>177</v>
      </c>
      <c r="D46" s="30" t="s">
        <v>157</v>
      </c>
      <c r="E46" s="30" t="s">
        <v>158</v>
      </c>
      <c r="F46" s="110"/>
      <c r="G46" s="13" t="s">
        <v>35</v>
      </c>
      <c r="H46" s="14" t="s">
        <v>28</v>
      </c>
      <c r="I46" s="14"/>
      <c r="J46" s="14" t="s">
        <v>28</v>
      </c>
      <c r="K46" s="15"/>
      <c r="L46" s="15"/>
      <c r="M46" s="15"/>
      <c r="N46" s="15"/>
      <c r="O46" s="15"/>
      <c r="P46" s="15"/>
      <c r="Q46" s="15"/>
      <c r="R46" s="15"/>
      <c r="S46" s="15">
        <v>1</v>
      </c>
      <c r="T46" s="15">
        <v>1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>
        <v>1</v>
      </c>
      <c r="AF46" s="15">
        <v>1</v>
      </c>
      <c r="AG46" s="15"/>
      <c r="AH46" s="15"/>
      <c r="AI46" s="16" t="s">
        <v>127</v>
      </c>
      <c r="AJ46" s="22"/>
    </row>
    <row r="47" spans="1:36" ht="35.25" customHeight="1" x14ac:dyDescent="0.2">
      <c r="A47" s="146"/>
      <c r="B47" s="142" t="s">
        <v>44</v>
      </c>
      <c r="C47" s="12" t="s">
        <v>178</v>
      </c>
      <c r="D47" s="66" t="s">
        <v>179</v>
      </c>
      <c r="E47" s="66" t="s">
        <v>180</v>
      </c>
      <c r="F47" s="110"/>
      <c r="G47" s="13" t="s">
        <v>181</v>
      </c>
      <c r="H47" s="14" t="s">
        <v>28</v>
      </c>
      <c r="I47" s="14"/>
      <c r="J47" s="14" t="s">
        <v>28</v>
      </c>
      <c r="K47" s="15"/>
      <c r="L47" s="15"/>
      <c r="M47" s="15">
        <v>1</v>
      </c>
      <c r="N47" s="15">
        <v>1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 t="s">
        <v>127</v>
      </c>
      <c r="AJ47" s="22"/>
    </row>
    <row r="48" spans="1:36" ht="35.25" customHeight="1" x14ac:dyDescent="0.2">
      <c r="A48" s="146"/>
      <c r="B48" s="133"/>
      <c r="C48" s="12" t="s">
        <v>182</v>
      </c>
      <c r="D48" s="66" t="s">
        <v>179</v>
      </c>
      <c r="E48" s="66" t="s">
        <v>180</v>
      </c>
      <c r="F48" s="110"/>
      <c r="G48" s="13" t="s">
        <v>181</v>
      </c>
      <c r="H48" s="14" t="s">
        <v>28</v>
      </c>
      <c r="I48" s="14"/>
      <c r="J48" s="14" t="s">
        <v>28</v>
      </c>
      <c r="K48" s="15"/>
      <c r="L48" s="15"/>
      <c r="M48" s="15"/>
      <c r="N48" s="15"/>
      <c r="O48" s="15">
        <v>1</v>
      </c>
      <c r="P48" s="15">
        <v>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 t="s">
        <v>127</v>
      </c>
      <c r="AJ48" s="13"/>
    </row>
    <row r="49" spans="1:36" ht="35.25" customHeight="1" x14ac:dyDescent="0.2">
      <c r="A49" s="146"/>
      <c r="B49" s="133"/>
      <c r="C49" s="12" t="s">
        <v>183</v>
      </c>
      <c r="D49" s="30" t="s">
        <v>157</v>
      </c>
      <c r="E49" s="66" t="s">
        <v>184</v>
      </c>
      <c r="F49" s="110"/>
      <c r="G49" s="13" t="s">
        <v>181</v>
      </c>
      <c r="H49" s="14" t="s">
        <v>28</v>
      </c>
      <c r="I49" s="14"/>
      <c r="J49" s="14" t="s">
        <v>28</v>
      </c>
      <c r="K49" s="15"/>
      <c r="L49" s="15"/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5">
        <v>1</v>
      </c>
      <c r="AF49" s="15">
        <v>1</v>
      </c>
      <c r="AG49" s="15">
        <v>1</v>
      </c>
      <c r="AH49" s="15">
        <v>1</v>
      </c>
      <c r="AI49" s="16" t="s">
        <v>127</v>
      </c>
      <c r="AJ49" s="13"/>
    </row>
    <row r="50" spans="1:36" ht="35.25" customHeight="1" x14ac:dyDescent="0.2">
      <c r="A50" s="146"/>
      <c r="B50" s="133"/>
      <c r="C50" s="18" t="s">
        <v>185</v>
      </c>
      <c r="D50" s="30" t="s">
        <v>157</v>
      </c>
      <c r="E50" s="66" t="s">
        <v>184</v>
      </c>
      <c r="F50" s="110"/>
      <c r="G50" s="13" t="s">
        <v>181</v>
      </c>
      <c r="H50" s="14" t="s">
        <v>28</v>
      </c>
      <c r="I50" s="14"/>
      <c r="J50" s="14" t="s">
        <v>28</v>
      </c>
      <c r="K50" s="15"/>
      <c r="L50" s="15"/>
      <c r="M50" s="15"/>
      <c r="N50" s="15"/>
      <c r="O50" s="15">
        <v>1</v>
      </c>
      <c r="P50" s="15">
        <v>1</v>
      </c>
      <c r="Q50" s="15"/>
      <c r="R50" s="15"/>
      <c r="S50" s="15"/>
      <c r="T50" s="15"/>
      <c r="U50" s="15">
        <v>1</v>
      </c>
      <c r="V50" s="15">
        <v>1</v>
      </c>
      <c r="W50" s="15"/>
      <c r="X50" s="15"/>
      <c r="Y50" s="15"/>
      <c r="Z50" s="15"/>
      <c r="AA50" s="15">
        <v>1</v>
      </c>
      <c r="AB50" s="15">
        <v>1</v>
      </c>
      <c r="AC50" s="15"/>
      <c r="AD50" s="15"/>
      <c r="AE50" s="15"/>
      <c r="AF50" s="15"/>
      <c r="AG50" s="15">
        <v>1</v>
      </c>
      <c r="AH50" s="15">
        <v>1</v>
      </c>
      <c r="AI50" s="16" t="s">
        <v>127</v>
      </c>
      <c r="AJ50" s="13"/>
    </row>
    <row r="51" spans="1:36" ht="35.25" customHeight="1" x14ac:dyDescent="0.2">
      <c r="A51" s="146"/>
      <c r="B51" s="133"/>
      <c r="C51" s="12" t="s">
        <v>186</v>
      </c>
      <c r="D51" s="30" t="s">
        <v>157</v>
      </c>
      <c r="E51" s="66" t="s">
        <v>184</v>
      </c>
      <c r="F51" s="110"/>
      <c r="G51" s="13" t="s">
        <v>181</v>
      </c>
      <c r="H51" s="14" t="s">
        <v>28</v>
      </c>
      <c r="I51" s="14"/>
      <c r="J51" s="14" t="s">
        <v>28</v>
      </c>
      <c r="K51" s="15"/>
      <c r="L51" s="15"/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  <c r="AI51" s="16" t="s">
        <v>127</v>
      </c>
      <c r="AJ51" s="13"/>
    </row>
    <row r="52" spans="1:36" ht="35.25" customHeight="1" x14ac:dyDescent="0.2">
      <c r="A52" s="146"/>
      <c r="B52" s="133"/>
      <c r="C52" s="12" t="s">
        <v>187</v>
      </c>
      <c r="D52" s="30" t="s">
        <v>157</v>
      </c>
      <c r="E52" s="66" t="s">
        <v>184</v>
      </c>
      <c r="F52" s="110"/>
      <c r="G52" s="13" t="s">
        <v>181</v>
      </c>
      <c r="H52" s="14" t="s">
        <v>28</v>
      </c>
      <c r="I52" s="14"/>
      <c r="J52" s="14" t="s">
        <v>28</v>
      </c>
      <c r="K52" s="15"/>
      <c r="L52" s="15"/>
      <c r="M52" s="15"/>
      <c r="N52" s="15"/>
      <c r="O52" s="15">
        <v>1</v>
      </c>
      <c r="P52" s="15">
        <v>1</v>
      </c>
      <c r="Q52" s="15"/>
      <c r="R52" s="15"/>
      <c r="S52" s="15"/>
      <c r="T52" s="15"/>
      <c r="U52" s="15">
        <v>1</v>
      </c>
      <c r="V52" s="15">
        <v>1</v>
      </c>
      <c r="W52" s="15"/>
      <c r="X52" s="15"/>
      <c r="Y52" s="15"/>
      <c r="Z52" s="15"/>
      <c r="AA52" s="15">
        <v>1</v>
      </c>
      <c r="AB52" s="15">
        <v>1</v>
      </c>
      <c r="AC52" s="15"/>
      <c r="AD52" s="15"/>
      <c r="AE52" s="15"/>
      <c r="AF52" s="15"/>
      <c r="AG52" s="15">
        <v>1</v>
      </c>
      <c r="AH52" s="15">
        <v>1</v>
      </c>
      <c r="AI52" s="16" t="s">
        <v>127</v>
      </c>
      <c r="AJ52" s="13"/>
    </row>
    <row r="53" spans="1:36" ht="35.25" customHeight="1" x14ac:dyDescent="0.2">
      <c r="A53" s="146"/>
      <c r="B53" s="133"/>
      <c r="C53" s="12" t="s">
        <v>188</v>
      </c>
      <c r="D53" s="30" t="s">
        <v>157</v>
      </c>
      <c r="E53" s="66" t="s">
        <v>184</v>
      </c>
      <c r="F53" s="110"/>
      <c r="G53" s="13" t="s">
        <v>181</v>
      </c>
      <c r="H53" s="14" t="s">
        <v>28</v>
      </c>
      <c r="I53" s="14"/>
      <c r="J53" s="14" t="s">
        <v>28</v>
      </c>
      <c r="K53" s="15"/>
      <c r="L53" s="15"/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  <c r="AI53" s="16" t="s">
        <v>127</v>
      </c>
      <c r="AJ53" s="13"/>
    </row>
    <row r="54" spans="1:36" ht="35.25" customHeight="1" x14ac:dyDescent="0.2">
      <c r="A54" s="146"/>
      <c r="B54" s="134"/>
      <c r="C54" s="12" t="s">
        <v>189</v>
      </c>
      <c r="D54" s="36" t="s">
        <v>190</v>
      </c>
      <c r="E54" s="65" t="s">
        <v>191</v>
      </c>
      <c r="F54" s="110"/>
      <c r="G54" s="12" t="s">
        <v>35</v>
      </c>
      <c r="H54" s="14" t="s">
        <v>28</v>
      </c>
      <c r="I54" s="14"/>
      <c r="J54" s="14" t="s">
        <v>28</v>
      </c>
      <c r="K54" s="12"/>
      <c r="L54" s="12"/>
      <c r="M54" s="12"/>
      <c r="N54" s="12"/>
      <c r="O54" s="15">
        <v>1</v>
      </c>
      <c r="P54" s="15">
        <v>1</v>
      </c>
      <c r="Q54" s="15"/>
      <c r="R54" s="15"/>
      <c r="S54" s="15"/>
      <c r="T54" s="15"/>
      <c r="U54" s="15">
        <v>1</v>
      </c>
      <c r="V54" s="15">
        <v>1</v>
      </c>
      <c r="W54" s="15"/>
      <c r="X54" s="15"/>
      <c r="Y54" s="15"/>
      <c r="Z54" s="15"/>
      <c r="AA54" s="15"/>
      <c r="AB54" s="15"/>
      <c r="AC54" s="15">
        <v>1</v>
      </c>
      <c r="AD54" s="15">
        <v>1</v>
      </c>
      <c r="AE54" s="15"/>
      <c r="AF54" s="15"/>
      <c r="AG54" s="15"/>
      <c r="AH54" s="15"/>
      <c r="AI54" s="16" t="s">
        <v>127</v>
      </c>
      <c r="AJ54" s="13"/>
    </row>
    <row r="55" spans="1:36" ht="35.25" customHeight="1" x14ac:dyDescent="0.2">
      <c r="A55" s="146"/>
      <c r="B55" s="142" t="s">
        <v>192</v>
      </c>
      <c r="C55" s="12" t="s">
        <v>193</v>
      </c>
      <c r="D55" s="30" t="s">
        <v>157</v>
      </c>
      <c r="E55" s="30" t="s">
        <v>158</v>
      </c>
      <c r="F55" s="110"/>
      <c r="G55" s="12" t="s">
        <v>35</v>
      </c>
      <c r="H55" s="14"/>
      <c r="I55" s="14"/>
      <c r="J55" s="14"/>
      <c r="K55" s="12"/>
      <c r="L55" s="12"/>
      <c r="M55" s="12"/>
      <c r="N55" s="12"/>
      <c r="O55" s="15"/>
      <c r="P55" s="15"/>
      <c r="Q55" s="15">
        <v>1</v>
      </c>
      <c r="R55" s="15">
        <v>1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6" t="s">
        <v>127</v>
      </c>
      <c r="AJ55" s="13"/>
    </row>
    <row r="56" spans="1:36" ht="35.25" customHeight="1" x14ac:dyDescent="0.2">
      <c r="A56" s="146"/>
      <c r="B56" s="134"/>
      <c r="C56" s="12" t="s">
        <v>194</v>
      </c>
      <c r="D56" s="30" t="s">
        <v>157</v>
      </c>
      <c r="E56" s="30" t="s">
        <v>158</v>
      </c>
      <c r="F56" s="110"/>
      <c r="G56" s="12" t="s">
        <v>35</v>
      </c>
      <c r="H56" s="14"/>
      <c r="I56" s="14"/>
      <c r="J56" s="14"/>
      <c r="K56" s="12"/>
      <c r="L56" s="12"/>
      <c r="M56" s="12"/>
      <c r="N56" s="12"/>
      <c r="O56" s="15"/>
      <c r="P56" s="15"/>
      <c r="Q56" s="15"/>
      <c r="R56" s="15"/>
      <c r="S56" s="15"/>
      <c r="T56" s="15"/>
      <c r="U56" s="15"/>
      <c r="V56" s="15"/>
      <c r="W56" s="15">
        <v>1</v>
      </c>
      <c r="X56" s="15">
        <v>1</v>
      </c>
      <c r="Y56" s="15"/>
      <c r="Z56" s="15"/>
      <c r="AA56" s="15"/>
      <c r="AB56" s="15"/>
      <c r="AC56" s="15"/>
      <c r="AD56" s="15"/>
      <c r="AE56" s="15">
        <v>1</v>
      </c>
      <c r="AF56" s="15">
        <v>1</v>
      </c>
      <c r="AG56" s="15"/>
      <c r="AH56" s="15"/>
      <c r="AI56" s="16" t="s">
        <v>127</v>
      </c>
      <c r="AJ56" s="13"/>
    </row>
    <row r="57" spans="1:36" ht="35.25" customHeight="1" x14ac:dyDescent="0.2">
      <c r="A57" s="146"/>
      <c r="B57" s="142" t="s">
        <v>62</v>
      </c>
      <c r="C57" s="66" t="s">
        <v>195</v>
      </c>
      <c r="D57" s="30" t="s">
        <v>157</v>
      </c>
      <c r="E57" s="30" t="s">
        <v>158</v>
      </c>
      <c r="F57" s="110"/>
      <c r="G57" s="13" t="s">
        <v>35</v>
      </c>
      <c r="H57" s="14" t="s">
        <v>28</v>
      </c>
      <c r="I57" s="14"/>
      <c r="J57" s="14" t="s">
        <v>28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>
        <v>1</v>
      </c>
      <c r="AD57" s="15">
        <v>1</v>
      </c>
      <c r="AE57" s="15"/>
      <c r="AF57" s="15"/>
      <c r="AG57" s="15"/>
      <c r="AH57" s="15"/>
      <c r="AI57" s="16" t="s">
        <v>127</v>
      </c>
      <c r="AJ57" s="13"/>
    </row>
    <row r="58" spans="1:36" ht="35.25" customHeight="1" x14ac:dyDescent="0.2">
      <c r="A58" s="146"/>
      <c r="B58" s="133"/>
      <c r="C58" s="67" t="s">
        <v>196</v>
      </c>
      <c r="D58" s="30" t="s">
        <v>157</v>
      </c>
      <c r="E58" s="30" t="s">
        <v>158</v>
      </c>
      <c r="F58" s="110"/>
      <c r="G58" s="13" t="s">
        <v>35</v>
      </c>
      <c r="H58" s="14" t="s">
        <v>28</v>
      </c>
      <c r="I58" s="14"/>
      <c r="J58" s="14" t="s">
        <v>28</v>
      </c>
      <c r="K58" s="15"/>
      <c r="L58" s="15"/>
      <c r="M58" s="15">
        <v>1</v>
      </c>
      <c r="N58" s="15">
        <v>1</v>
      </c>
      <c r="O58" s="15"/>
      <c r="P58" s="15"/>
      <c r="Q58" s="15"/>
      <c r="R58" s="15"/>
      <c r="S58" s="15">
        <v>1</v>
      </c>
      <c r="T58" s="15">
        <v>1</v>
      </c>
      <c r="U58" s="15"/>
      <c r="V58" s="15"/>
      <c r="W58" s="15">
        <v>1</v>
      </c>
      <c r="X58" s="15">
        <v>1</v>
      </c>
      <c r="Y58" s="15"/>
      <c r="Z58" s="15"/>
      <c r="AA58" s="15">
        <v>1</v>
      </c>
      <c r="AB58" s="15">
        <v>1</v>
      </c>
      <c r="AC58" s="15"/>
      <c r="AD58" s="15"/>
      <c r="AE58" s="15"/>
      <c r="AF58" s="15"/>
      <c r="AG58" s="15"/>
      <c r="AH58" s="15"/>
      <c r="AI58" s="16" t="s">
        <v>127</v>
      </c>
      <c r="AJ58" s="13"/>
    </row>
    <row r="59" spans="1:36" ht="35.25" customHeight="1" x14ac:dyDescent="0.2">
      <c r="A59" s="146"/>
      <c r="B59" s="133"/>
      <c r="C59" s="39" t="s">
        <v>197</v>
      </c>
      <c r="D59" s="30" t="s">
        <v>157</v>
      </c>
      <c r="E59" s="30" t="s">
        <v>158</v>
      </c>
      <c r="F59" s="110"/>
      <c r="G59" s="13" t="s">
        <v>35</v>
      </c>
      <c r="H59" s="14" t="s">
        <v>28</v>
      </c>
      <c r="I59" s="14"/>
      <c r="J59" s="14" t="s">
        <v>28</v>
      </c>
      <c r="K59" s="15"/>
      <c r="L59" s="15"/>
      <c r="M59" s="15"/>
      <c r="N59" s="15"/>
      <c r="O59" s="15"/>
      <c r="P59" s="15"/>
      <c r="Q59" s="15">
        <v>1</v>
      </c>
      <c r="R59" s="15">
        <v>1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>
        <v>1</v>
      </c>
      <c r="AD59" s="15">
        <v>1</v>
      </c>
      <c r="AE59" s="15"/>
      <c r="AF59" s="15"/>
      <c r="AG59" s="15"/>
      <c r="AH59" s="15"/>
      <c r="AI59" s="16" t="s">
        <v>127</v>
      </c>
      <c r="AJ59" s="13"/>
    </row>
    <row r="60" spans="1:36" ht="35.25" customHeight="1" x14ac:dyDescent="0.2">
      <c r="A60" s="146"/>
      <c r="B60" s="133"/>
      <c r="C60" s="39" t="s">
        <v>198</v>
      </c>
      <c r="D60" s="66" t="s">
        <v>179</v>
      </c>
      <c r="E60" s="39" t="s">
        <v>180</v>
      </c>
      <c r="F60" s="110"/>
      <c r="G60" s="13" t="s">
        <v>35</v>
      </c>
      <c r="H60" s="14" t="s">
        <v>28</v>
      </c>
      <c r="I60" s="14"/>
      <c r="J60" s="14" t="s">
        <v>28</v>
      </c>
      <c r="K60" s="15"/>
      <c r="L60" s="15"/>
      <c r="M60" s="15"/>
      <c r="N60" s="15"/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6" t="s">
        <v>127</v>
      </c>
      <c r="AJ60" s="22"/>
    </row>
    <row r="61" spans="1:36" ht="35.25" customHeight="1" x14ac:dyDescent="0.2">
      <c r="A61" s="146"/>
      <c r="B61" s="134"/>
      <c r="C61" s="67" t="s">
        <v>199</v>
      </c>
      <c r="D61" s="30" t="s">
        <v>157</v>
      </c>
      <c r="E61" s="30" t="s">
        <v>158</v>
      </c>
      <c r="F61" s="110"/>
      <c r="G61" s="13" t="s">
        <v>181</v>
      </c>
      <c r="H61" s="14" t="s">
        <v>28</v>
      </c>
      <c r="I61" s="14"/>
      <c r="J61" s="14" t="s">
        <v>28</v>
      </c>
      <c r="K61" s="15"/>
      <c r="L61" s="15"/>
      <c r="M61" s="15"/>
      <c r="N61" s="15"/>
      <c r="O61" s="15">
        <v>1</v>
      </c>
      <c r="P61" s="15">
        <v>1</v>
      </c>
      <c r="Q61" s="15"/>
      <c r="R61" s="15"/>
      <c r="S61" s="15"/>
      <c r="T61" s="15"/>
      <c r="U61" s="15"/>
      <c r="V61" s="15"/>
      <c r="W61" s="15">
        <v>1</v>
      </c>
      <c r="X61" s="15">
        <v>1</v>
      </c>
      <c r="Y61" s="15"/>
      <c r="Z61" s="15"/>
      <c r="AA61" s="15"/>
      <c r="AB61" s="15"/>
      <c r="AC61" s="15"/>
      <c r="AD61" s="15"/>
      <c r="AE61" s="15">
        <v>1</v>
      </c>
      <c r="AF61" s="15">
        <v>1</v>
      </c>
      <c r="AG61" s="15"/>
      <c r="AH61" s="15"/>
      <c r="AI61" s="16" t="s">
        <v>127</v>
      </c>
      <c r="AJ61" s="22"/>
    </row>
    <row r="62" spans="1:36" ht="44.25" customHeight="1" x14ac:dyDescent="0.2">
      <c r="A62" s="146"/>
      <c r="B62" s="142" t="s">
        <v>200</v>
      </c>
      <c r="C62" s="30" t="s">
        <v>201</v>
      </c>
      <c r="D62" s="30" t="s">
        <v>157</v>
      </c>
      <c r="E62" s="30" t="s">
        <v>158</v>
      </c>
      <c r="F62" s="110"/>
      <c r="G62" s="13" t="s">
        <v>35</v>
      </c>
      <c r="H62" s="14" t="s">
        <v>28</v>
      </c>
      <c r="I62" s="14"/>
      <c r="J62" s="14" t="s">
        <v>28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>
        <v>1</v>
      </c>
      <c r="AD62" s="15">
        <v>1</v>
      </c>
      <c r="AE62" s="15"/>
      <c r="AF62" s="15"/>
      <c r="AG62" s="15"/>
      <c r="AH62" s="15"/>
      <c r="AI62" s="16" t="s">
        <v>127</v>
      </c>
      <c r="AJ62" s="22"/>
    </row>
    <row r="63" spans="1:36" ht="37.5" customHeight="1" x14ac:dyDescent="0.2">
      <c r="A63" s="146"/>
      <c r="B63" s="133"/>
      <c r="C63" s="66" t="s">
        <v>202</v>
      </c>
      <c r="D63" s="30" t="s">
        <v>157</v>
      </c>
      <c r="E63" s="30" t="s">
        <v>158</v>
      </c>
      <c r="F63" s="110"/>
      <c r="G63" s="13" t="s">
        <v>35</v>
      </c>
      <c r="H63" s="14" t="s">
        <v>28</v>
      </c>
      <c r="I63" s="14"/>
      <c r="J63" s="14" t="s">
        <v>28</v>
      </c>
      <c r="K63" s="15"/>
      <c r="L63" s="15"/>
      <c r="M63" s="15"/>
      <c r="N63" s="15"/>
      <c r="O63" s="15"/>
      <c r="P63" s="15"/>
      <c r="Q63" s="15">
        <v>1</v>
      </c>
      <c r="R63" s="15">
        <v>1</v>
      </c>
      <c r="S63" s="15"/>
      <c r="T63" s="15"/>
      <c r="U63" s="15"/>
      <c r="V63" s="15"/>
      <c r="W63" s="15">
        <v>1</v>
      </c>
      <c r="X63" s="15">
        <v>1</v>
      </c>
      <c r="Y63" s="15"/>
      <c r="Z63" s="15"/>
      <c r="AA63" s="15"/>
      <c r="AB63" s="15"/>
      <c r="AC63" s="15">
        <v>1</v>
      </c>
      <c r="AD63" s="15">
        <v>1</v>
      </c>
      <c r="AE63" s="15"/>
      <c r="AF63" s="15"/>
      <c r="AG63" s="15"/>
      <c r="AH63" s="15"/>
      <c r="AI63" s="16" t="s">
        <v>127</v>
      </c>
      <c r="AJ63" s="22"/>
    </row>
    <row r="64" spans="1:36" ht="48.75" customHeight="1" x14ac:dyDescent="0.2">
      <c r="A64" s="146"/>
      <c r="B64" s="134"/>
      <c r="C64" s="67" t="s">
        <v>203</v>
      </c>
      <c r="D64" s="30" t="s">
        <v>157</v>
      </c>
      <c r="E64" s="30" t="s">
        <v>158</v>
      </c>
      <c r="F64" s="110"/>
      <c r="G64" s="13" t="s">
        <v>35</v>
      </c>
      <c r="H64" s="14" t="s">
        <v>28</v>
      </c>
      <c r="I64" s="14"/>
      <c r="J64" s="14" t="s">
        <v>28</v>
      </c>
      <c r="K64" s="15"/>
      <c r="L64" s="15"/>
      <c r="M64" s="15"/>
      <c r="N64" s="15"/>
      <c r="O64" s="15"/>
      <c r="P64" s="15"/>
      <c r="Q64" s="15"/>
      <c r="R64" s="15"/>
      <c r="T64" s="15"/>
      <c r="U64" s="15"/>
      <c r="V64" s="15"/>
      <c r="W64" s="15"/>
      <c r="X64" s="15"/>
      <c r="Y64" s="15"/>
      <c r="Z64" s="15"/>
      <c r="AA64" s="15">
        <v>1</v>
      </c>
      <c r="AB64" s="15">
        <v>1</v>
      </c>
      <c r="AC64" s="15"/>
      <c r="AD64" s="15"/>
      <c r="AE64" s="15"/>
      <c r="AF64" s="15"/>
      <c r="AG64" s="15"/>
      <c r="AH64" s="15"/>
      <c r="AI64" s="16" t="s">
        <v>127</v>
      </c>
      <c r="AJ64" s="22"/>
    </row>
    <row r="65" spans="1:36" ht="48" customHeight="1" x14ac:dyDescent="0.2">
      <c r="A65" s="146"/>
      <c r="B65" s="143" t="s">
        <v>204</v>
      </c>
      <c r="C65" s="30" t="s">
        <v>205</v>
      </c>
      <c r="D65" s="30" t="s">
        <v>157</v>
      </c>
      <c r="E65" s="30" t="s">
        <v>158</v>
      </c>
      <c r="F65" s="110"/>
      <c r="G65" s="13" t="s">
        <v>35</v>
      </c>
      <c r="H65" s="14" t="s">
        <v>28</v>
      </c>
      <c r="I65" s="14"/>
      <c r="J65" s="14" t="s">
        <v>28</v>
      </c>
      <c r="K65" s="15"/>
      <c r="L65" s="15"/>
      <c r="M65" s="15"/>
      <c r="N65" s="15"/>
      <c r="O65" s="15">
        <v>1</v>
      </c>
      <c r="P65" s="15">
        <v>1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6" t="s">
        <v>127</v>
      </c>
      <c r="AJ65" s="21"/>
    </row>
    <row r="66" spans="1:36" ht="51.75" customHeight="1" x14ac:dyDescent="0.2">
      <c r="A66" s="146"/>
      <c r="B66" s="143"/>
      <c r="C66" s="30" t="s">
        <v>206</v>
      </c>
      <c r="D66" s="30" t="s">
        <v>157</v>
      </c>
      <c r="E66" s="30" t="s">
        <v>158</v>
      </c>
      <c r="F66" s="110"/>
      <c r="G66" s="13" t="s">
        <v>35</v>
      </c>
      <c r="H66" s="14" t="s">
        <v>28</v>
      </c>
      <c r="I66" s="14"/>
      <c r="J66" s="14" t="s">
        <v>28</v>
      </c>
      <c r="K66" s="15"/>
      <c r="L66" s="15"/>
      <c r="M66" s="15"/>
      <c r="N66" s="15"/>
      <c r="O66" s="15"/>
      <c r="P66" s="15"/>
      <c r="Q66" s="15">
        <v>1</v>
      </c>
      <c r="R66" s="15">
        <v>1</v>
      </c>
      <c r="S66" s="15"/>
      <c r="T66" s="15"/>
      <c r="U66" s="15"/>
      <c r="V66" s="15"/>
      <c r="W66" s="15">
        <v>1</v>
      </c>
      <c r="X66" s="15">
        <v>1</v>
      </c>
      <c r="Y66" s="15"/>
      <c r="Z66" s="15"/>
      <c r="AA66" s="15">
        <v>1</v>
      </c>
      <c r="AB66" s="15">
        <v>1</v>
      </c>
      <c r="AC66" s="15"/>
      <c r="AD66" s="15"/>
      <c r="AE66" s="15">
        <v>1</v>
      </c>
      <c r="AF66" s="15">
        <v>1</v>
      </c>
      <c r="AG66" s="15"/>
      <c r="AH66" s="15"/>
      <c r="AI66" s="16" t="s">
        <v>127</v>
      </c>
      <c r="AJ66" s="21"/>
    </row>
    <row r="67" spans="1:36" ht="54" customHeight="1" x14ac:dyDescent="0.2">
      <c r="A67" s="146"/>
      <c r="B67" s="143"/>
      <c r="C67" s="30" t="s">
        <v>207</v>
      </c>
      <c r="D67" s="30" t="s">
        <v>157</v>
      </c>
      <c r="E67" s="30" t="s">
        <v>158</v>
      </c>
      <c r="F67" s="110"/>
      <c r="G67" s="13" t="s">
        <v>27</v>
      </c>
      <c r="H67" s="14" t="s">
        <v>28</v>
      </c>
      <c r="I67" s="14"/>
      <c r="J67" s="14" t="s">
        <v>28</v>
      </c>
      <c r="K67" s="15"/>
      <c r="L67" s="15"/>
      <c r="M67" s="15"/>
      <c r="N67" s="15"/>
      <c r="O67" s="15">
        <v>1</v>
      </c>
      <c r="P67" s="15">
        <v>1</v>
      </c>
      <c r="Q67" s="15"/>
      <c r="R67" s="15"/>
      <c r="S67" s="15"/>
      <c r="T67" s="15"/>
      <c r="U67" s="15"/>
      <c r="V67" s="15"/>
      <c r="W67" s="15"/>
      <c r="X67" s="15"/>
      <c r="Y67" s="15">
        <v>1</v>
      </c>
      <c r="Z67" s="15">
        <v>1</v>
      </c>
      <c r="AA67" s="15"/>
      <c r="AB67" s="15"/>
      <c r="AC67" s="15"/>
      <c r="AD67" s="15"/>
      <c r="AE67" s="15"/>
      <c r="AF67" s="15"/>
      <c r="AG67" s="15"/>
      <c r="AH67" s="15"/>
      <c r="AI67" s="16" t="s">
        <v>127</v>
      </c>
      <c r="AJ67" s="21"/>
    </row>
    <row r="68" spans="1:36" ht="35.25" customHeight="1" x14ac:dyDescent="0.2">
      <c r="A68" s="146"/>
      <c r="B68" s="143" t="s">
        <v>77</v>
      </c>
      <c r="C68" s="30" t="s">
        <v>208</v>
      </c>
      <c r="D68" s="30" t="s">
        <v>157</v>
      </c>
      <c r="E68" s="30" t="s">
        <v>158</v>
      </c>
      <c r="F68" s="110"/>
      <c r="G68" s="13" t="s">
        <v>35</v>
      </c>
      <c r="H68" s="14" t="s">
        <v>28</v>
      </c>
      <c r="I68" s="14"/>
      <c r="J68" s="14" t="s">
        <v>28</v>
      </c>
      <c r="K68" s="15"/>
      <c r="L68" s="15"/>
      <c r="M68" s="15"/>
      <c r="N68" s="15"/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6" t="s">
        <v>127</v>
      </c>
      <c r="AJ68" s="21"/>
    </row>
    <row r="69" spans="1:36" ht="35.25" customHeight="1" x14ac:dyDescent="0.2">
      <c r="A69" s="146"/>
      <c r="B69" s="143"/>
      <c r="C69" s="30" t="s">
        <v>209</v>
      </c>
      <c r="D69" s="30" t="s">
        <v>157</v>
      </c>
      <c r="E69" s="30" t="s">
        <v>158</v>
      </c>
      <c r="F69" s="110"/>
      <c r="G69" s="13" t="s">
        <v>35</v>
      </c>
      <c r="H69" s="14" t="s">
        <v>28</v>
      </c>
      <c r="I69" s="14"/>
      <c r="J69" s="14" t="s">
        <v>28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>
        <v>1</v>
      </c>
      <c r="X69" s="15">
        <v>1</v>
      </c>
      <c r="Y69" s="15"/>
      <c r="Z69" s="15"/>
      <c r="AA69" s="15">
        <v>1</v>
      </c>
      <c r="AB69" s="15">
        <v>1</v>
      </c>
      <c r="AC69" s="15"/>
      <c r="AD69" s="15"/>
      <c r="AE69" s="15">
        <v>1</v>
      </c>
      <c r="AF69" s="15">
        <v>1</v>
      </c>
      <c r="AG69" s="15"/>
      <c r="AH69" s="15"/>
      <c r="AI69" s="16" t="s">
        <v>127</v>
      </c>
      <c r="AJ69" s="21"/>
    </row>
    <row r="70" spans="1:36" ht="49.5" customHeight="1" x14ac:dyDescent="0.2">
      <c r="A70" s="146"/>
      <c r="B70" s="143"/>
      <c r="C70" s="30" t="s">
        <v>210</v>
      </c>
      <c r="D70" s="30" t="s">
        <v>157</v>
      </c>
      <c r="E70" s="30" t="s">
        <v>158</v>
      </c>
      <c r="F70" s="110"/>
      <c r="G70" s="13" t="s">
        <v>27</v>
      </c>
      <c r="H70" s="14" t="s">
        <v>28</v>
      </c>
      <c r="I70" s="14"/>
      <c r="J70" s="14" t="s">
        <v>28</v>
      </c>
      <c r="K70" s="15"/>
      <c r="L70" s="15"/>
      <c r="M70" s="15"/>
      <c r="N70" s="15"/>
      <c r="O70" s="15">
        <v>1</v>
      </c>
      <c r="P70" s="15">
        <v>1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>
        <v>1</v>
      </c>
      <c r="AD70" s="15">
        <v>1</v>
      </c>
      <c r="AE70" s="15"/>
      <c r="AF70" s="15"/>
      <c r="AG70" s="15"/>
      <c r="AH70" s="15"/>
      <c r="AI70" s="16" t="s">
        <v>127</v>
      </c>
      <c r="AJ70" s="21"/>
    </row>
    <row r="71" spans="1:36" ht="35.25" customHeight="1" x14ac:dyDescent="0.2">
      <c r="A71" s="146"/>
      <c r="B71" s="142" t="s">
        <v>211</v>
      </c>
      <c r="C71" s="30" t="s">
        <v>212</v>
      </c>
      <c r="D71" s="30" t="s">
        <v>157</v>
      </c>
      <c r="E71" s="30" t="s">
        <v>158</v>
      </c>
      <c r="F71" s="110"/>
      <c r="G71" s="13" t="s">
        <v>27</v>
      </c>
      <c r="H71" s="14" t="s">
        <v>28</v>
      </c>
      <c r="I71" s="14"/>
      <c r="J71" s="14" t="s">
        <v>28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  <c r="AI71" s="16" t="s">
        <v>127</v>
      </c>
      <c r="AJ71" s="22"/>
    </row>
    <row r="72" spans="1:36" ht="35.25" customHeight="1" x14ac:dyDescent="0.2">
      <c r="A72" s="146"/>
      <c r="B72" s="133"/>
      <c r="C72" s="30" t="s">
        <v>213</v>
      </c>
      <c r="D72" s="30" t="s">
        <v>157</v>
      </c>
      <c r="E72" s="30" t="s">
        <v>158</v>
      </c>
      <c r="F72" s="110"/>
      <c r="G72" s="13" t="s">
        <v>27</v>
      </c>
      <c r="H72" s="14" t="s">
        <v>28</v>
      </c>
      <c r="I72" s="14"/>
      <c r="J72" s="14" t="s">
        <v>28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5">
        <v>1</v>
      </c>
      <c r="AG72" s="15">
        <v>1</v>
      </c>
      <c r="AH72" s="15">
        <v>1</v>
      </c>
      <c r="AI72" s="16" t="s">
        <v>127</v>
      </c>
      <c r="AJ72" s="22"/>
    </row>
    <row r="73" spans="1:36" ht="35.25" customHeight="1" x14ac:dyDescent="0.2">
      <c r="A73" s="146"/>
      <c r="B73" s="133"/>
      <c r="C73" s="30" t="s">
        <v>214</v>
      </c>
      <c r="D73" s="30" t="s">
        <v>157</v>
      </c>
      <c r="E73" s="30" t="s">
        <v>158</v>
      </c>
      <c r="F73" s="110"/>
      <c r="G73" s="13" t="s">
        <v>27</v>
      </c>
      <c r="H73" s="14" t="s">
        <v>28</v>
      </c>
      <c r="I73" s="14"/>
      <c r="J73" s="14" t="s">
        <v>28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1</v>
      </c>
      <c r="AG73" s="15">
        <v>1</v>
      </c>
      <c r="AH73" s="15">
        <v>1</v>
      </c>
      <c r="AI73" s="16" t="s">
        <v>127</v>
      </c>
      <c r="AJ73" s="22"/>
    </row>
    <row r="74" spans="1:36" ht="35.25" customHeight="1" x14ac:dyDescent="0.2">
      <c r="A74" s="146"/>
      <c r="B74" s="133"/>
      <c r="C74" s="67" t="s">
        <v>215</v>
      </c>
      <c r="D74" s="30" t="s">
        <v>157</v>
      </c>
      <c r="E74" s="30" t="s">
        <v>158</v>
      </c>
      <c r="F74" s="110"/>
      <c r="G74" s="13" t="s">
        <v>27</v>
      </c>
      <c r="H74" s="14" t="s">
        <v>28</v>
      </c>
      <c r="I74" s="14"/>
      <c r="J74" s="14" t="s">
        <v>28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>
        <v>1</v>
      </c>
      <c r="V74" s="15">
        <v>1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1</v>
      </c>
      <c r="AH74" s="15">
        <v>1</v>
      </c>
      <c r="AI74" s="16" t="s">
        <v>127</v>
      </c>
      <c r="AJ74" s="22"/>
    </row>
    <row r="75" spans="1:36" ht="35.25" customHeight="1" x14ac:dyDescent="0.2">
      <c r="A75" s="146"/>
      <c r="B75" s="133"/>
      <c r="C75" s="67" t="s">
        <v>216</v>
      </c>
      <c r="D75" s="30" t="s">
        <v>157</v>
      </c>
      <c r="E75" s="30" t="s">
        <v>158</v>
      </c>
      <c r="F75" s="110"/>
      <c r="G75" s="13" t="s">
        <v>27</v>
      </c>
      <c r="H75" s="14" t="s">
        <v>28</v>
      </c>
      <c r="I75" s="14"/>
      <c r="J75" s="14" t="s">
        <v>28</v>
      </c>
      <c r="K75" s="15"/>
      <c r="L75" s="15"/>
      <c r="M75" s="15">
        <v>1</v>
      </c>
      <c r="N75" s="15">
        <v>1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6" t="s">
        <v>127</v>
      </c>
      <c r="AJ75" s="19"/>
    </row>
    <row r="76" spans="1:36" ht="35.25" customHeight="1" x14ac:dyDescent="0.2">
      <c r="A76" s="147"/>
      <c r="B76" s="134"/>
      <c r="C76" s="67" t="s">
        <v>217</v>
      </c>
      <c r="D76" s="30" t="s">
        <v>157</v>
      </c>
      <c r="E76" s="30" t="s">
        <v>158</v>
      </c>
      <c r="F76" s="110"/>
      <c r="G76" s="13" t="s">
        <v>35</v>
      </c>
      <c r="H76" s="14" t="s">
        <v>28</v>
      </c>
      <c r="I76" s="14"/>
      <c r="J76" s="14" t="s">
        <v>28</v>
      </c>
      <c r="K76" s="15"/>
      <c r="L76" s="15"/>
      <c r="M76" s="15"/>
      <c r="N76" s="15"/>
      <c r="O76" s="15">
        <v>1</v>
      </c>
      <c r="P76" s="15">
        <v>1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6" t="s">
        <v>127</v>
      </c>
      <c r="AJ76" s="19"/>
    </row>
    <row r="77" spans="1:36" ht="39" customHeight="1" x14ac:dyDescent="0.2">
      <c r="A77" s="145" t="s">
        <v>218</v>
      </c>
      <c r="B77" s="148" t="s">
        <v>219</v>
      </c>
      <c r="C77" s="30" t="s">
        <v>220</v>
      </c>
      <c r="D77" s="64" t="s">
        <v>126</v>
      </c>
      <c r="E77" s="64" t="s">
        <v>126</v>
      </c>
      <c r="F77" s="110"/>
      <c r="G77" s="13" t="s">
        <v>35</v>
      </c>
      <c r="H77" s="14" t="s">
        <v>28</v>
      </c>
      <c r="I77" s="14"/>
      <c r="J77" s="14" t="s">
        <v>28</v>
      </c>
      <c r="K77" s="15"/>
      <c r="L77" s="15"/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6" t="s">
        <v>127</v>
      </c>
      <c r="AJ77" s="19"/>
    </row>
    <row r="78" spans="1:36" ht="35.25" customHeight="1" x14ac:dyDescent="0.2">
      <c r="A78" s="146"/>
      <c r="B78" s="149"/>
      <c r="C78" s="30" t="s">
        <v>221</v>
      </c>
      <c r="D78" s="64" t="s">
        <v>126</v>
      </c>
      <c r="E78" s="64" t="s">
        <v>126</v>
      </c>
      <c r="F78" s="110"/>
      <c r="G78" s="13" t="s">
        <v>35</v>
      </c>
      <c r="H78" s="14" t="s">
        <v>28</v>
      </c>
      <c r="I78" s="14"/>
      <c r="J78" s="14" t="s">
        <v>28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>
        <v>1</v>
      </c>
      <c r="Z78" s="15">
        <v>1</v>
      </c>
      <c r="AA78" s="15"/>
      <c r="AB78" s="15"/>
      <c r="AC78" s="15"/>
      <c r="AD78" s="15"/>
      <c r="AE78" s="15">
        <v>1</v>
      </c>
      <c r="AF78" s="15">
        <v>1</v>
      </c>
      <c r="AG78" s="15"/>
      <c r="AH78" s="15"/>
      <c r="AI78" s="16" t="s">
        <v>127</v>
      </c>
      <c r="AJ78" s="19"/>
    </row>
    <row r="79" spans="1:36" ht="35.25" customHeight="1" x14ac:dyDescent="0.2">
      <c r="A79" s="146"/>
      <c r="B79" s="149"/>
      <c r="C79" s="30" t="s">
        <v>222</v>
      </c>
      <c r="D79" s="64" t="s">
        <v>126</v>
      </c>
      <c r="E79" s="64" t="s">
        <v>126</v>
      </c>
      <c r="F79" s="110"/>
      <c r="G79" s="13" t="s">
        <v>27</v>
      </c>
      <c r="H79" s="14" t="s">
        <v>28</v>
      </c>
      <c r="I79" s="14"/>
      <c r="J79" s="14" t="s">
        <v>28</v>
      </c>
      <c r="K79" s="15"/>
      <c r="L79" s="15"/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5">
        <v>1</v>
      </c>
      <c r="AF79" s="15">
        <v>1</v>
      </c>
      <c r="AG79" s="15">
        <v>1</v>
      </c>
      <c r="AH79" s="15">
        <v>1</v>
      </c>
      <c r="AI79" s="16" t="s">
        <v>127</v>
      </c>
      <c r="AJ79" s="19"/>
    </row>
    <row r="80" spans="1:36" ht="35.25" customHeight="1" x14ac:dyDescent="0.2">
      <c r="A80" s="146"/>
      <c r="B80" s="150"/>
      <c r="C80" s="30" t="s">
        <v>223</v>
      </c>
      <c r="D80" s="64" t="s">
        <v>126</v>
      </c>
      <c r="E80" s="64" t="s">
        <v>126</v>
      </c>
      <c r="F80" s="110"/>
      <c r="G80" s="13" t="s">
        <v>35</v>
      </c>
      <c r="H80" s="14" t="s">
        <v>28</v>
      </c>
      <c r="I80" s="14"/>
      <c r="J80" s="14" t="s">
        <v>28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>
        <v>1</v>
      </c>
      <c r="Z80" s="15">
        <v>1</v>
      </c>
      <c r="AA80" s="15"/>
      <c r="AB80" s="15"/>
      <c r="AC80" s="15"/>
      <c r="AD80" s="15"/>
      <c r="AE80" s="15"/>
      <c r="AF80" s="15"/>
      <c r="AG80" s="15"/>
      <c r="AH80" s="15"/>
      <c r="AI80" s="16" t="s">
        <v>127</v>
      </c>
      <c r="AJ80" s="19"/>
    </row>
    <row r="81" spans="1:36" ht="42.75" customHeight="1" x14ac:dyDescent="0.2">
      <c r="A81" s="146"/>
      <c r="B81" s="142" t="s">
        <v>83</v>
      </c>
      <c r="C81" s="30" t="s">
        <v>224</v>
      </c>
      <c r="D81" s="64" t="s">
        <v>126</v>
      </c>
      <c r="E81" s="64" t="s">
        <v>126</v>
      </c>
      <c r="F81" s="110"/>
      <c r="G81" s="13" t="s">
        <v>35</v>
      </c>
      <c r="H81" s="14" t="s">
        <v>28</v>
      </c>
      <c r="I81" s="14"/>
      <c r="J81" s="14" t="s">
        <v>28</v>
      </c>
      <c r="K81" s="15"/>
      <c r="L81" s="15"/>
      <c r="M81" s="15"/>
      <c r="N81" s="15"/>
      <c r="O81" s="15">
        <v>1</v>
      </c>
      <c r="P81" s="15">
        <v>1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6" t="s">
        <v>127</v>
      </c>
      <c r="AJ81" s="22"/>
    </row>
    <row r="82" spans="1:36" ht="42.75" customHeight="1" x14ac:dyDescent="0.2">
      <c r="A82" s="146"/>
      <c r="B82" s="133"/>
      <c r="C82" s="30" t="s">
        <v>225</v>
      </c>
      <c r="D82" s="64" t="s">
        <v>126</v>
      </c>
      <c r="E82" s="64" t="s">
        <v>126</v>
      </c>
      <c r="F82" s="110"/>
      <c r="G82" s="13" t="s">
        <v>35</v>
      </c>
      <c r="H82" s="14" t="s">
        <v>28</v>
      </c>
      <c r="I82" s="14"/>
      <c r="J82" s="14" t="s">
        <v>28</v>
      </c>
      <c r="K82" s="15"/>
      <c r="L82" s="15"/>
      <c r="M82" s="15"/>
      <c r="N82" s="15"/>
      <c r="O82" s="15"/>
      <c r="P82" s="15"/>
      <c r="Q82" s="15">
        <v>1</v>
      </c>
      <c r="R82" s="15">
        <v>1</v>
      </c>
      <c r="S82" s="15"/>
      <c r="T82" s="15"/>
      <c r="U82" s="15"/>
      <c r="V82" s="15"/>
      <c r="W82" s="15">
        <v>1</v>
      </c>
      <c r="X82" s="15">
        <v>1</v>
      </c>
      <c r="Y82" s="15"/>
      <c r="Z82" s="15"/>
      <c r="AA82" s="15"/>
      <c r="AB82" s="15"/>
      <c r="AC82" s="15">
        <v>1</v>
      </c>
      <c r="AD82" s="15">
        <v>1</v>
      </c>
      <c r="AE82" s="15"/>
      <c r="AF82" s="15"/>
      <c r="AG82" s="15"/>
      <c r="AH82" s="15"/>
      <c r="AI82" s="16" t="s">
        <v>127</v>
      </c>
      <c r="AJ82" s="22"/>
    </row>
    <row r="83" spans="1:36" ht="42.75" customHeight="1" x14ac:dyDescent="0.2">
      <c r="A83" s="146"/>
      <c r="B83" s="133"/>
      <c r="C83" s="30" t="s">
        <v>226</v>
      </c>
      <c r="D83" s="64" t="s">
        <v>126</v>
      </c>
      <c r="E83" s="64" t="s">
        <v>126</v>
      </c>
      <c r="F83" s="110"/>
      <c r="G83" s="13" t="s">
        <v>35</v>
      </c>
      <c r="H83" s="14" t="s">
        <v>28</v>
      </c>
      <c r="I83" s="14"/>
      <c r="J83" s="14" t="s">
        <v>28</v>
      </c>
      <c r="K83" s="15"/>
      <c r="L83" s="15"/>
      <c r="M83" s="15"/>
      <c r="N83" s="15"/>
      <c r="O83" s="15">
        <v>1</v>
      </c>
      <c r="P83" s="15">
        <v>1</v>
      </c>
      <c r="Q83" s="15"/>
      <c r="R83" s="15"/>
      <c r="S83" s="15"/>
      <c r="T83" s="15"/>
      <c r="U83" s="15"/>
      <c r="V83" s="15"/>
      <c r="W83" s="15"/>
      <c r="X83" s="15"/>
      <c r="Y83" s="15">
        <v>1</v>
      </c>
      <c r="Z83" s="15">
        <v>1</v>
      </c>
      <c r="AA83" s="15"/>
      <c r="AB83" s="15"/>
      <c r="AC83" s="15"/>
      <c r="AD83" s="15"/>
      <c r="AE83" s="15"/>
      <c r="AF83" s="15"/>
      <c r="AG83" s="15"/>
      <c r="AH83" s="15"/>
      <c r="AI83" s="16" t="s">
        <v>127</v>
      </c>
      <c r="AJ83" s="22"/>
    </row>
    <row r="84" spans="1:36" ht="42.75" customHeight="1" x14ac:dyDescent="0.2">
      <c r="A84" s="146"/>
      <c r="B84" s="133"/>
      <c r="C84" s="30" t="s">
        <v>227</v>
      </c>
      <c r="D84" s="64" t="s">
        <v>126</v>
      </c>
      <c r="E84" s="64" t="s">
        <v>126</v>
      </c>
      <c r="F84" s="110"/>
      <c r="G84" s="13" t="s">
        <v>35</v>
      </c>
      <c r="H84" s="14" t="s">
        <v>28</v>
      </c>
      <c r="I84" s="14"/>
      <c r="J84" s="14" t="s">
        <v>28</v>
      </c>
      <c r="K84" s="15"/>
      <c r="L84" s="15"/>
      <c r="M84" s="15"/>
      <c r="N84" s="15"/>
      <c r="O84" s="15"/>
      <c r="P84" s="15"/>
      <c r="Q84" s="15"/>
      <c r="R84" s="15"/>
      <c r="S84" s="15">
        <v>1</v>
      </c>
      <c r="T84" s="15">
        <v>1</v>
      </c>
      <c r="U84" s="15"/>
      <c r="V84" s="15"/>
      <c r="W84" s="15"/>
      <c r="X84" s="15"/>
      <c r="Y84" s="15"/>
      <c r="Z84" s="15"/>
      <c r="AA84" s="15"/>
      <c r="AB84" s="15"/>
      <c r="AC84" s="15">
        <v>1</v>
      </c>
      <c r="AD84" s="15">
        <v>1</v>
      </c>
      <c r="AE84" s="15"/>
      <c r="AF84" s="15"/>
      <c r="AG84" s="15"/>
      <c r="AH84" s="15"/>
      <c r="AI84" s="16" t="s">
        <v>127</v>
      </c>
      <c r="AJ84" s="22"/>
    </row>
    <row r="85" spans="1:36" ht="42.75" customHeight="1" x14ac:dyDescent="0.2">
      <c r="A85" s="146"/>
      <c r="B85" s="133"/>
      <c r="C85" s="30" t="s">
        <v>228</v>
      </c>
      <c r="D85" s="64" t="s">
        <v>126</v>
      </c>
      <c r="E85" s="64" t="s">
        <v>126</v>
      </c>
      <c r="F85" s="110"/>
      <c r="G85" s="13" t="s">
        <v>35</v>
      </c>
      <c r="H85" s="14" t="s">
        <v>28</v>
      </c>
      <c r="I85" s="14"/>
      <c r="J85" s="14" t="s">
        <v>28</v>
      </c>
      <c r="K85" s="15"/>
      <c r="L85" s="15"/>
      <c r="M85" s="15"/>
      <c r="N85" s="15"/>
      <c r="O85" s="15"/>
      <c r="P85" s="15"/>
      <c r="Q85" s="15">
        <v>1</v>
      </c>
      <c r="R85" s="15">
        <v>1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6" t="s">
        <v>127</v>
      </c>
      <c r="AJ85" s="22"/>
    </row>
    <row r="86" spans="1:36" ht="42.75" customHeight="1" x14ac:dyDescent="0.2">
      <c r="A86" s="146"/>
      <c r="B86" s="133"/>
      <c r="C86" s="30" t="s">
        <v>229</v>
      </c>
      <c r="D86" s="64" t="s">
        <v>126</v>
      </c>
      <c r="E86" s="64" t="s">
        <v>126</v>
      </c>
      <c r="F86" s="110"/>
      <c r="G86" s="13" t="s">
        <v>35</v>
      </c>
      <c r="H86" s="14" t="s">
        <v>28</v>
      </c>
      <c r="I86" s="14"/>
      <c r="J86" s="14" t="s">
        <v>28</v>
      </c>
      <c r="K86" s="15"/>
      <c r="L86" s="15"/>
      <c r="M86" s="15"/>
      <c r="N86" s="15"/>
      <c r="O86" s="15"/>
      <c r="P86" s="15"/>
      <c r="Q86" s="15">
        <v>1</v>
      </c>
      <c r="R86" s="15">
        <v>1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6" t="s">
        <v>127</v>
      </c>
      <c r="AJ86" s="22"/>
    </row>
    <row r="87" spans="1:36" ht="42.75" customHeight="1" x14ac:dyDescent="0.2">
      <c r="A87" s="146"/>
      <c r="B87" s="134"/>
      <c r="C87" s="68" t="s">
        <v>230</v>
      </c>
      <c r="D87" s="64" t="s">
        <v>126</v>
      </c>
      <c r="E87" s="64" t="s">
        <v>126</v>
      </c>
      <c r="F87" s="110"/>
      <c r="G87" s="13" t="s">
        <v>27</v>
      </c>
      <c r="H87" s="14" t="s">
        <v>28</v>
      </c>
      <c r="I87" s="14"/>
      <c r="J87" s="14" t="s">
        <v>28</v>
      </c>
      <c r="K87" s="15"/>
      <c r="L87" s="15"/>
      <c r="M87" s="15"/>
      <c r="N87" s="15"/>
      <c r="O87" s="15"/>
      <c r="P87" s="15"/>
      <c r="Q87" s="15"/>
      <c r="R87" s="15"/>
      <c r="S87" s="15">
        <v>1</v>
      </c>
      <c r="T87" s="15">
        <v>1</v>
      </c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>
        <v>1</v>
      </c>
      <c r="AF87" s="15">
        <v>1</v>
      </c>
      <c r="AG87" s="15"/>
      <c r="AH87" s="15"/>
      <c r="AI87" s="16" t="s">
        <v>127</v>
      </c>
      <c r="AJ87" s="22"/>
    </row>
    <row r="88" spans="1:36" ht="35.25" customHeight="1" x14ac:dyDescent="0.2">
      <c r="A88" s="146"/>
      <c r="B88" s="142" t="s">
        <v>231</v>
      </c>
      <c r="C88" s="30" t="s">
        <v>232</v>
      </c>
      <c r="D88" s="30" t="s">
        <v>179</v>
      </c>
      <c r="E88" s="30" t="s">
        <v>233</v>
      </c>
      <c r="F88" s="110"/>
      <c r="G88" s="13" t="s">
        <v>35</v>
      </c>
      <c r="H88" s="14" t="s">
        <v>28</v>
      </c>
      <c r="I88" s="14"/>
      <c r="J88" s="14" t="s">
        <v>28</v>
      </c>
      <c r="K88" s="15"/>
      <c r="L88" s="15"/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6" t="s">
        <v>127</v>
      </c>
      <c r="AJ88" s="19"/>
    </row>
    <row r="89" spans="1:36" ht="35.25" customHeight="1" x14ac:dyDescent="0.2">
      <c r="A89" s="146"/>
      <c r="B89" s="133"/>
      <c r="C89" s="30" t="s">
        <v>234</v>
      </c>
      <c r="D89" s="30" t="s">
        <v>179</v>
      </c>
      <c r="E89" s="30" t="s">
        <v>233</v>
      </c>
      <c r="F89" s="110"/>
      <c r="G89" s="13" t="s">
        <v>35</v>
      </c>
      <c r="H89" s="14" t="s">
        <v>28</v>
      </c>
      <c r="I89" s="14"/>
      <c r="J89" s="14" t="s">
        <v>28</v>
      </c>
      <c r="K89" s="15"/>
      <c r="L89" s="15"/>
      <c r="M89" s="15">
        <v>1</v>
      </c>
      <c r="N89" s="15">
        <v>1</v>
      </c>
      <c r="O89" s="15"/>
      <c r="P89" s="15"/>
      <c r="Q89" s="15"/>
      <c r="R89" s="15"/>
      <c r="S89" s="15"/>
      <c r="T89" s="15"/>
      <c r="U89" s="15">
        <v>1</v>
      </c>
      <c r="V89" s="15">
        <v>1</v>
      </c>
      <c r="W89" s="15"/>
      <c r="X89" s="15"/>
      <c r="Y89" s="15"/>
      <c r="Z89" s="15"/>
      <c r="AA89" s="15">
        <v>1</v>
      </c>
      <c r="AB89" s="15">
        <v>1</v>
      </c>
      <c r="AC89" s="15"/>
      <c r="AD89" s="15"/>
      <c r="AE89" s="15"/>
      <c r="AF89" s="15"/>
      <c r="AG89" s="15"/>
      <c r="AH89" s="15"/>
      <c r="AI89" s="16" t="s">
        <v>127</v>
      </c>
      <c r="AJ89" s="19"/>
    </row>
    <row r="90" spans="1:36" ht="35.25" customHeight="1" x14ac:dyDescent="0.2">
      <c r="A90" s="146"/>
      <c r="B90" s="133"/>
      <c r="C90" s="30" t="s">
        <v>235</v>
      </c>
      <c r="D90" s="30" t="s">
        <v>179</v>
      </c>
      <c r="E90" s="30" t="s">
        <v>233</v>
      </c>
      <c r="F90" s="110"/>
      <c r="G90" s="13" t="s">
        <v>35</v>
      </c>
      <c r="H90" s="14" t="s">
        <v>28</v>
      </c>
      <c r="I90" s="14"/>
      <c r="J90" s="14" t="s">
        <v>28</v>
      </c>
      <c r="K90" s="15"/>
      <c r="L90" s="15"/>
      <c r="M90" s="15"/>
      <c r="N90" s="15"/>
      <c r="O90" s="15"/>
      <c r="P90" s="15"/>
      <c r="Q90" s="15">
        <v>1</v>
      </c>
      <c r="R90" s="15">
        <v>1</v>
      </c>
      <c r="S90" s="15"/>
      <c r="T90" s="15"/>
      <c r="U90" s="15"/>
      <c r="V90" s="15"/>
      <c r="W90" s="15">
        <v>1</v>
      </c>
      <c r="X90" s="15">
        <v>1</v>
      </c>
      <c r="Y90" s="15"/>
      <c r="Z90" s="15"/>
      <c r="AA90" s="15"/>
      <c r="AB90" s="15"/>
      <c r="AC90" s="15">
        <v>1</v>
      </c>
      <c r="AD90" s="15">
        <v>1</v>
      </c>
      <c r="AE90" s="15"/>
      <c r="AF90" s="15"/>
      <c r="AG90" s="15"/>
      <c r="AH90" s="15"/>
      <c r="AI90" s="16" t="s">
        <v>127</v>
      </c>
      <c r="AJ90" s="21"/>
    </row>
    <row r="91" spans="1:36" ht="35.25" customHeight="1" x14ac:dyDescent="0.2">
      <c r="A91" s="146"/>
      <c r="B91" s="142" t="s">
        <v>236</v>
      </c>
      <c r="C91" s="30" t="s">
        <v>237</v>
      </c>
      <c r="D91" s="64" t="s">
        <v>126</v>
      </c>
      <c r="E91" s="64" t="s">
        <v>126</v>
      </c>
      <c r="F91" s="110"/>
      <c r="G91" s="13" t="s">
        <v>35</v>
      </c>
      <c r="H91" s="14" t="s">
        <v>28</v>
      </c>
      <c r="I91" s="14"/>
      <c r="J91" s="14" t="s">
        <v>28</v>
      </c>
      <c r="K91" s="15"/>
      <c r="L91" s="15"/>
      <c r="M91" s="15"/>
      <c r="N91" s="15"/>
      <c r="O91" s="15">
        <v>1</v>
      </c>
      <c r="P91" s="15">
        <v>1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6" t="s">
        <v>127</v>
      </c>
      <c r="AJ91" s="21"/>
    </row>
    <row r="92" spans="1:36" ht="35.25" customHeight="1" x14ac:dyDescent="0.2">
      <c r="A92" s="146"/>
      <c r="B92" s="133"/>
      <c r="C92" s="30" t="s">
        <v>238</v>
      </c>
      <c r="D92" s="64" t="s">
        <v>126</v>
      </c>
      <c r="E92" s="64" t="s">
        <v>126</v>
      </c>
      <c r="F92" s="110"/>
      <c r="G92" s="13" t="s">
        <v>35</v>
      </c>
      <c r="H92" s="14" t="s">
        <v>28</v>
      </c>
      <c r="I92" s="14"/>
      <c r="J92" s="14" t="s">
        <v>28</v>
      </c>
      <c r="K92" s="15"/>
      <c r="L92" s="15"/>
      <c r="M92" s="15"/>
      <c r="N92" s="15"/>
      <c r="O92" s="15">
        <v>1</v>
      </c>
      <c r="P92" s="15">
        <v>1</v>
      </c>
      <c r="Q92" s="15"/>
      <c r="R92" s="15"/>
      <c r="S92" s="15">
        <v>1</v>
      </c>
      <c r="T92" s="15">
        <v>1</v>
      </c>
      <c r="U92" s="15"/>
      <c r="V92" s="15"/>
      <c r="W92" s="15"/>
      <c r="X92" s="15"/>
      <c r="Y92" s="15">
        <v>1</v>
      </c>
      <c r="Z92" s="15">
        <v>1</v>
      </c>
      <c r="AA92" s="15"/>
      <c r="AB92" s="15"/>
      <c r="AC92" s="15"/>
      <c r="AD92" s="15"/>
      <c r="AE92" s="15">
        <v>1</v>
      </c>
      <c r="AF92" s="15">
        <v>1</v>
      </c>
      <c r="AG92" s="15"/>
      <c r="AH92" s="15"/>
      <c r="AI92" s="16" t="s">
        <v>127</v>
      </c>
      <c r="AJ92" s="21"/>
    </row>
    <row r="93" spans="1:36" ht="35.25" customHeight="1" x14ac:dyDescent="0.2">
      <c r="A93" s="146"/>
      <c r="B93" s="133"/>
      <c r="C93" s="30" t="s">
        <v>239</v>
      </c>
      <c r="D93" s="64" t="s">
        <v>126</v>
      </c>
      <c r="E93" s="64" t="s">
        <v>126</v>
      </c>
      <c r="F93" s="110"/>
      <c r="G93" s="13" t="s">
        <v>27</v>
      </c>
      <c r="H93" s="14" t="s">
        <v>28</v>
      </c>
      <c r="I93" s="14"/>
      <c r="J93" s="14" t="s">
        <v>28</v>
      </c>
      <c r="K93" s="15"/>
      <c r="L93" s="15"/>
      <c r="M93" s="15">
        <v>1</v>
      </c>
      <c r="N93" s="15">
        <v>1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>
        <v>1</v>
      </c>
      <c r="AB93" s="15">
        <v>1</v>
      </c>
      <c r="AC93" s="15"/>
      <c r="AD93" s="15"/>
      <c r="AE93" s="15"/>
      <c r="AF93" s="15"/>
      <c r="AG93" s="15"/>
      <c r="AH93" s="15"/>
      <c r="AI93" s="16" t="s">
        <v>127</v>
      </c>
      <c r="AJ93" s="21"/>
    </row>
    <row r="94" spans="1:36" ht="35.25" customHeight="1" x14ac:dyDescent="0.2">
      <c r="A94" s="146"/>
      <c r="B94" s="133"/>
      <c r="C94" s="30" t="s">
        <v>240</v>
      </c>
      <c r="D94" s="64" t="s">
        <v>126</v>
      </c>
      <c r="E94" s="64" t="s">
        <v>126</v>
      </c>
      <c r="F94" s="110"/>
      <c r="G94" s="13" t="s">
        <v>27</v>
      </c>
      <c r="H94" s="14" t="s">
        <v>28</v>
      </c>
      <c r="I94" s="14"/>
      <c r="J94" s="14" t="s">
        <v>28</v>
      </c>
      <c r="K94" s="15"/>
      <c r="L94" s="15"/>
      <c r="M94" s="15"/>
      <c r="N94" s="15"/>
      <c r="O94" s="15"/>
      <c r="P94" s="15"/>
      <c r="Q94" s="15"/>
      <c r="R94" s="15"/>
      <c r="S94" s="15">
        <v>1</v>
      </c>
      <c r="T94" s="15">
        <v>1</v>
      </c>
      <c r="U94" s="15"/>
      <c r="V94" s="15"/>
      <c r="W94" s="15"/>
      <c r="X94" s="15"/>
      <c r="Y94" s="15"/>
      <c r="Z94" s="15"/>
      <c r="AA94" s="15">
        <v>1</v>
      </c>
      <c r="AB94" s="15">
        <v>1</v>
      </c>
      <c r="AC94" s="15"/>
      <c r="AD94" s="15"/>
      <c r="AE94" s="15"/>
      <c r="AF94" s="15"/>
      <c r="AG94" s="15"/>
      <c r="AH94" s="15"/>
      <c r="AI94" s="16" t="s">
        <v>127</v>
      </c>
      <c r="AJ94" s="21"/>
    </row>
    <row r="95" spans="1:36" ht="35.25" customHeight="1" x14ac:dyDescent="0.2">
      <c r="A95" s="146"/>
      <c r="B95" s="142" t="s">
        <v>96</v>
      </c>
      <c r="C95" s="30" t="s">
        <v>241</v>
      </c>
      <c r="D95" s="64" t="s">
        <v>126</v>
      </c>
      <c r="E95" s="64" t="s">
        <v>126</v>
      </c>
      <c r="F95" s="110"/>
      <c r="G95" s="13" t="s">
        <v>35</v>
      </c>
      <c r="H95" s="14" t="s">
        <v>28</v>
      </c>
      <c r="I95" s="14"/>
      <c r="J95" s="14" t="s">
        <v>28</v>
      </c>
      <c r="K95" s="15"/>
      <c r="L95" s="15"/>
      <c r="M95" s="15"/>
      <c r="N95" s="15"/>
      <c r="O95" s="15">
        <v>1</v>
      </c>
      <c r="P95" s="15">
        <v>1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6" t="s">
        <v>127</v>
      </c>
      <c r="AJ95" s="21"/>
    </row>
    <row r="96" spans="1:36" ht="35.25" customHeight="1" x14ac:dyDescent="0.2">
      <c r="A96" s="146"/>
      <c r="B96" s="133"/>
      <c r="C96" s="30" t="s">
        <v>242</v>
      </c>
      <c r="D96" s="64" t="s">
        <v>126</v>
      </c>
      <c r="E96" s="64" t="s">
        <v>126</v>
      </c>
      <c r="F96" s="110"/>
      <c r="G96" s="13" t="s">
        <v>35</v>
      </c>
      <c r="H96" s="14" t="s">
        <v>28</v>
      </c>
      <c r="I96" s="14"/>
      <c r="J96" s="14" t="s">
        <v>28</v>
      </c>
      <c r="K96" s="15"/>
      <c r="L96" s="15"/>
      <c r="M96" s="15"/>
      <c r="N96" s="15"/>
      <c r="O96" s="15"/>
      <c r="P96" s="15"/>
      <c r="Q96" s="15"/>
      <c r="R96" s="15"/>
      <c r="S96" s="15">
        <v>1</v>
      </c>
      <c r="T96" s="15">
        <v>1</v>
      </c>
      <c r="U96" s="15"/>
      <c r="V96" s="15"/>
      <c r="W96" s="15"/>
      <c r="X96" s="15"/>
      <c r="Y96" s="15">
        <v>1</v>
      </c>
      <c r="Z96" s="15">
        <v>1</v>
      </c>
      <c r="AA96" s="15"/>
      <c r="AB96" s="15"/>
      <c r="AC96" s="15"/>
      <c r="AD96" s="15"/>
      <c r="AE96" s="15">
        <v>1</v>
      </c>
      <c r="AF96" s="15">
        <v>1</v>
      </c>
      <c r="AG96" s="15"/>
      <c r="AH96" s="15"/>
      <c r="AI96" s="16" t="s">
        <v>127</v>
      </c>
      <c r="AJ96" s="21"/>
    </row>
    <row r="97" spans="1:36" ht="35.25" customHeight="1" x14ac:dyDescent="0.2">
      <c r="A97" s="146"/>
      <c r="B97" s="133"/>
      <c r="C97" s="30" t="s">
        <v>243</v>
      </c>
      <c r="D97" s="64" t="s">
        <v>126</v>
      </c>
      <c r="E97" s="64" t="s">
        <v>126</v>
      </c>
      <c r="F97" s="110"/>
      <c r="G97" s="13" t="s">
        <v>27</v>
      </c>
      <c r="H97" s="14" t="s">
        <v>28</v>
      </c>
      <c r="I97" s="14"/>
      <c r="J97" s="14" t="s">
        <v>28</v>
      </c>
      <c r="K97" s="15"/>
      <c r="L97" s="15"/>
      <c r="M97" s="15"/>
      <c r="N97" s="15"/>
      <c r="O97" s="15"/>
      <c r="P97" s="15"/>
      <c r="Q97" s="15">
        <v>1</v>
      </c>
      <c r="R97" s="15">
        <v>1</v>
      </c>
      <c r="S97" s="15"/>
      <c r="T97" s="15"/>
      <c r="U97" s="15"/>
      <c r="V97" s="15"/>
      <c r="W97" s="15"/>
      <c r="X97" s="15"/>
      <c r="Y97" s="15"/>
      <c r="Z97" s="15"/>
      <c r="AA97" s="15">
        <v>1</v>
      </c>
      <c r="AB97" s="15">
        <v>1</v>
      </c>
      <c r="AC97" s="15"/>
      <c r="AD97" s="15"/>
      <c r="AE97" s="15"/>
      <c r="AF97" s="15"/>
      <c r="AG97" s="15"/>
      <c r="AH97" s="15"/>
      <c r="AI97" s="16" t="s">
        <v>127</v>
      </c>
      <c r="AJ97" s="21"/>
    </row>
    <row r="98" spans="1:36" ht="35.25" customHeight="1" x14ac:dyDescent="0.2">
      <c r="A98" s="146"/>
      <c r="B98" s="133"/>
      <c r="C98" s="30" t="s">
        <v>244</v>
      </c>
      <c r="D98" s="64" t="s">
        <v>126</v>
      </c>
      <c r="E98" s="64" t="s">
        <v>126</v>
      </c>
      <c r="F98" s="110"/>
      <c r="G98" s="13" t="s">
        <v>27</v>
      </c>
      <c r="H98" s="14" t="s">
        <v>28</v>
      </c>
      <c r="I98" s="14"/>
      <c r="J98" s="14" t="s">
        <v>28</v>
      </c>
      <c r="K98" s="15"/>
      <c r="L98" s="15"/>
      <c r="M98" s="15">
        <v>1</v>
      </c>
      <c r="N98" s="15">
        <v>1</v>
      </c>
      <c r="O98" s="15"/>
      <c r="P98" s="15"/>
      <c r="Q98" s="15"/>
      <c r="R98" s="15"/>
      <c r="S98" s="15">
        <v>1</v>
      </c>
      <c r="T98" s="15">
        <v>1</v>
      </c>
      <c r="U98" s="15"/>
      <c r="V98" s="15"/>
      <c r="W98" s="15"/>
      <c r="X98" s="15"/>
      <c r="Y98" s="15">
        <v>1</v>
      </c>
      <c r="Z98" s="15">
        <v>1</v>
      </c>
      <c r="AA98" s="15"/>
      <c r="AB98" s="15"/>
      <c r="AC98" s="15"/>
      <c r="AD98" s="15"/>
      <c r="AE98" s="15">
        <v>1</v>
      </c>
      <c r="AF98" s="15">
        <v>1</v>
      </c>
      <c r="AG98" s="15"/>
      <c r="AH98" s="15"/>
      <c r="AI98" s="16" t="s">
        <v>127</v>
      </c>
      <c r="AJ98" s="21"/>
    </row>
    <row r="99" spans="1:36" ht="35.25" customHeight="1" x14ac:dyDescent="0.2">
      <c r="A99" s="146"/>
      <c r="B99" s="134"/>
      <c r="C99" s="30" t="s">
        <v>245</v>
      </c>
      <c r="D99" s="64" t="s">
        <v>126</v>
      </c>
      <c r="E99" s="64" t="s">
        <v>126</v>
      </c>
      <c r="F99" s="110"/>
      <c r="G99" s="13" t="s">
        <v>27</v>
      </c>
      <c r="H99" s="14" t="s">
        <v>28</v>
      </c>
      <c r="I99" s="14"/>
      <c r="J99" s="14" t="s">
        <v>28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>
        <v>1</v>
      </c>
      <c r="V99" s="15">
        <v>1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6" t="s">
        <v>127</v>
      </c>
      <c r="AJ99" s="21"/>
    </row>
    <row r="100" spans="1:36" ht="35.25" customHeight="1" x14ac:dyDescent="0.2">
      <c r="A100" s="146"/>
      <c r="B100" s="142" t="s">
        <v>100</v>
      </c>
      <c r="C100" s="30" t="s">
        <v>246</v>
      </c>
      <c r="D100" s="64" t="s">
        <v>126</v>
      </c>
      <c r="E100" s="64" t="s">
        <v>126</v>
      </c>
      <c r="F100" s="110"/>
      <c r="G100" s="13" t="s">
        <v>35</v>
      </c>
      <c r="H100" s="14" t="s">
        <v>28</v>
      </c>
      <c r="I100" s="14"/>
      <c r="J100" s="14" t="s">
        <v>28</v>
      </c>
      <c r="K100" s="15"/>
      <c r="L100" s="15"/>
      <c r="M100" s="15">
        <v>1</v>
      </c>
      <c r="N100" s="15">
        <v>1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6" t="s">
        <v>127</v>
      </c>
      <c r="AJ100" s="21"/>
    </row>
    <row r="101" spans="1:36" ht="47.25" customHeight="1" x14ac:dyDescent="0.2">
      <c r="A101" s="146"/>
      <c r="B101" s="133"/>
      <c r="C101" s="30" t="s">
        <v>247</v>
      </c>
      <c r="D101" s="64" t="s">
        <v>126</v>
      </c>
      <c r="E101" s="64" t="s">
        <v>126</v>
      </c>
      <c r="F101" s="110"/>
      <c r="G101" s="13" t="s">
        <v>35</v>
      </c>
      <c r="H101" s="14" t="s">
        <v>28</v>
      </c>
      <c r="I101" s="14"/>
      <c r="J101" s="14" t="s">
        <v>28</v>
      </c>
      <c r="K101" s="15"/>
      <c r="L101" s="15"/>
      <c r="M101" s="15"/>
      <c r="N101" s="15"/>
      <c r="O101" s="15">
        <v>1</v>
      </c>
      <c r="P101" s="15">
        <v>1</v>
      </c>
      <c r="Q101" s="15"/>
      <c r="R101" s="15"/>
      <c r="S101" s="15">
        <v>1</v>
      </c>
      <c r="T101" s="15">
        <v>1</v>
      </c>
      <c r="U101" s="15"/>
      <c r="V101" s="15"/>
      <c r="W101" s="15"/>
      <c r="X101" s="15"/>
      <c r="Y101" s="15"/>
      <c r="Z101" s="15"/>
      <c r="AA101" s="15">
        <v>1</v>
      </c>
      <c r="AB101" s="15">
        <v>1</v>
      </c>
      <c r="AC101" s="15"/>
      <c r="AD101" s="15"/>
      <c r="AE101" s="15"/>
      <c r="AF101" s="15"/>
      <c r="AG101" s="15"/>
      <c r="AH101" s="15"/>
      <c r="AI101" s="16" t="s">
        <v>127</v>
      </c>
      <c r="AJ101" s="22"/>
    </row>
    <row r="102" spans="1:36" ht="42" customHeight="1" x14ac:dyDescent="0.2">
      <c r="A102" s="146"/>
      <c r="B102" s="133"/>
      <c r="C102" s="30" t="s">
        <v>248</v>
      </c>
      <c r="D102" s="64" t="s">
        <v>126</v>
      </c>
      <c r="E102" s="64" t="s">
        <v>126</v>
      </c>
      <c r="F102" s="110"/>
      <c r="G102" s="13" t="s">
        <v>35</v>
      </c>
      <c r="H102" s="14" t="s">
        <v>28</v>
      </c>
      <c r="I102" s="14"/>
      <c r="J102" s="14" t="s">
        <v>28</v>
      </c>
      <c r="K102" s="15"/>
      <c r="L102" s="15"/>
      <c r="M102" s="15"/>
      <c r="N102" s="15"/>
      <c r="O102" s="15"/>
      <c r="P102" s="15"/>
      <c r="Q102" s="15">
        <v>1</v>
      </c>
      <c r="R102" s="15">
        <v>1</v>
      </c>
      <c r="S102" s="15"/>
      <c r="T102" s="15"/>
      <c r="U102" s="15"/>
      <c r="V102" s="15"/>
      <c r="W102" s="15">
        <v>1</v>
      </c>
      <c r="X102" s="15">
        <v>1</v>
      </c>
      <c r="Y102" s="15"/>
      <c r="Z102" s="15"/>
      <c r="AA102" s="15"/>
      <c r="AB102" s="15"/>
      <c r="AC102" s="15">
        <v>1</v>
      </c>
      <c r="AD102" s="15">
        <v>1</v>
      </c>
      <c r="AE102" s="15"/>
      <c r="AF102" s="15"/>
      <c r="AG102" s="15"/>
      <c r="AH102" s="15"/>
      <c r="AI102" s="16" t="s">
        <v>127</v>
      </c>
      <c r="AJ102" s="19"/>
    </row>
    <row r="103" spans="1:36" ht="35.25" customHeight="1" x14ac:dyDescent="0.2">
      <c r="A103" s="146"/>
      <c r="B103" s="133"/>
      <c r="C103" s="67" t="s">
        <v>249</v>
      </c>
      <c r="D103" s="64" t="s">
        <v>126</v>
      </c>
      <c r="E103" s="64" t="s">
        <v>126</v>
      </c>
      <c r="F103" s="110"/>
      <c r="G103" s="13" t="s">
        <v>27</v>
      </c>
      <c r="H103" s="14" t="s">
        <v>28</v>
      </c>
      <c r="I103" s="14"/>
      <c r="J103" s="14" t="s">
        <v>28</v>
      </c>
      <c r="K103" s="15"/>
      <c r="L103" s="15"/>
      <c r="M103" s="15">
        <v>1</v>
      </c>
      <c r="N103" s="15">
        <v>1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1</v>
      </c>
      <c r="Z103" s="15">
        <v>1</v>
      </c>
      <c r="AA103" s="15"/>
      <c r="AB103" s="15"/>
      <c r="AC103" s="15"/>
      <c r="AD103" s="15"/>
      <c r="AE103" s="15"/>
      <c r="AF103" s="15"/>
      <c r="AG103" s="15"/>
      <c r="AH103" s="15"/>
      <c r="AI103" s="16" t="s">
        <v>127</v>
      </c>
      <c r="AJ103" s="19"/>
    </row>
    <row r="104" spans="1:36" ht="35.25" customHeight="1" x14ac:dyDescent="0.2">
      <c r="A104" s="146"/>
      <c r="B104" s="132" t="s">
        <v>107</v>
      </c>
      <c r="C104" s="30" t="s">
        <v>250</v>
      </c>
      <c r="D104" s="64" t="s">
        <v>126</v>
      </c>
      <c r="E104" s="64" t="s">
        <v>126</v>
      </c>
      <c r="F104" s="110"/>
      <c r="G104" s="13" t="s">
        <v>35</v>
      </c>
      <c r="H104" s="14" t="s">
        <v>28</v>
      </c>
      <c r="I104" s="14"/>
      <c r="J104" s="14" t="s">
        <v>28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>
        <v>1</v>
      </c>
      <c r="AD104" s="15">
        <v>1</v>
      </c>
      <c r="AE104" s="15"/>
      <c r="AF104" s="15"/>
      <c r="AG104" s="15"/>
      <c r="AH104" s="15"/>
      <c r="AI104" s="16" t="s">
        <v>127</v>
      </c>
      <c r="AJ104" s="22"/>
    </row>
    <row r="105" spans="1:36" ht="35.25" customHeight="1" x14ac:dyDescent="0.2">
      <c r="A105" s="146"/>
      <c r="B105" s="132"/>
      <c r="C105" s="30" t="s">
        <v>251</v>
      </c>
      <c r="D105" s="64" t="s">
        <v>126</v>
      </c>
      <c r="E105" s="64" t="s">
        <v>126</v>
      </c>
      <c r="F105" s="110"/>
      <c r="G105" s="13" t="s">
        <v>35</v>
      </c>
      <c r="H105" s="14" t="s">
        <v>28</v>
      </c>
      <c r="I105" s="14"/>
      <c r="J105" s="14" t="s">
        <v>28</v>
      </c>
      <c r="K105" s="15"/>
      <c r="L105" s="15"/>
      <c r="M105" s="15"/>
      <c r="N105" s="15"/>
      <c r="O105" s="15">
        <v>1</v>
      </c>
      <c r="P105" s="15">
        <v>1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6" t="s">
        <v>127</v>
      </c>
      <c r="AJ105" s="22"/>
    </row>
    <row r="106" spans="1:36" ht="35.25" customHeight="1" x14ac:dyDescent="0.2">
      <c r="A106" s="146"/>
      <c r="B106" s="132"/>
      <c r="C106" s="67" t="s">
        <v>252</v>
      </c>
      <c r="D106" s="64" t="s">
        <v>126</v>
      </c>
      <c r="E106" s="64" t="s">
        <v>126</v>
      </c>
      <c r="F106" s="110"/>
      <c r="G106" s="13" t="s">
        <v>35</v>
      </c>
      <c r="H106" s="14" t="s">
        <v>28</v>
      </c>
      <c r="I106" s="14"/>
      <c r="J106" s="14" t="s">
        <v>28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>
        <v>1</v>
      </c>
      <c r="AB106" s="15">
        <v>1</v>
      </c>
      <c r="AC106" s="15"/>
      <c r="AD106" s="15"/>
      <c r="AE106" s="15"/>
      <c r="AF106" s="15"/>
      <c r="AG106" s="15"/>
      <c r="AH106" s="15"/>
      <c r="AI106" s="16" t="s">
        <v>127</v>
      </c>
      <c r="AJ106" s="13"/>
    </row>
    <row r="107" spans="1:36" ht="35.25" customHeight="1" x14ac:dyDescent="0.2">
      <c r="A107" s="146"/>
      <c r="B107" s="132"/>
      <c r="C107" s="66" t="s">
        <v>253</v>
      </c>
      <c r="D107" s="64" t="s">
        <v>126</v>
      </c>
      <c r="E107" s="64" t="s">
        <v>126</v>
      </c>
      <c r="F107" s="110"/>
      <c r="G107" s="13" t="s">
        <v>27</v>
      </c>
      <c r="H107" s="14" t="s">
        <v>28</v>
      </c>
      <c r="I107" s="14"/>
      <c r="J107" s="14" t="s">
        <v>28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>
        <v>1</v>
      </c>
      <c r="AD107" s="15">
        <v>1</v>
      </c>
      <c r="AE107" s="15"/>
      <c r="AF107" s="15"/>
      <c r="AG107" s="15"/>
      <c r="AH107" s="15"/>
      <c r="AI107" s="16" t="s">
        <v>127</v>
      </c>
      <c r="AJ107" s="22"/>
    </row>
    <row r="108" spans="1:36" ht="35.25" customHeight="1" x14ac:dyDescent="0.2">
      <c r="A108" s="146"/>
      <c r="B108" s="132"/>
      <c r="C108" s="66" t="s">
        <v>254</v>
      </c>
      <c r="D108" s="64" t="s">
        <v>126</v>
      </c>
      <c r="E108" s="64" t="s">
        <v>126</v>
      </c>
      <c r="F108" s="110"/>
      <c r="G108" s="13" t="s">
        <v>27</v>
      </c>
      <c r="H108" s="14" t="s">
        <v>28</v>
      </c>
      <c r="I108" s="14"/>
      <c r="J108" s="14" t="s">
        <v>28</v>
      </c>
      <c r="K108" s="15"/>
      <c r="L108" s="15"/>
      <c r="M108" s="15">
        <v>1</v>
      </c>
      <c r="N108" s="15">
        <v>1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6" t="s">
        <v>127</v>
      </c>
      <c r="AJ108" s="22"/>
    </row>
    <row r="109" spans="1:36" ht="35.25" customHeight="1" x14ac:dyDescent="0.2">
      <c r="A109" s="146"/>
      <c r="B109" s="132"/>
      <c r="C109" s="66" t="s">
        <v>255</v>
      </c>
      <c r="D109" s="64" t="s">
        <v>126</v>
      </c>
      <c r="E109" s="64" t="s">
        <v>126</v>
      </c>
      <c r="F109" s="110"/>
      <c r="G109" s="13" t="s">
        <v>27</v>
      </c>
      <c r="H109" s="14" t="s">
        <v>28</v>
      </c>
      <c r="I109" s="14"/>
      <c r="J109" s="14" t="s">
        <v>28</v>
      </c>
      <c r="K109" s="15"/>
      <c r="L109" s="15"/>
      <c r="M109" s="15">
        <v>1</v>
      </c>
      <c r="N109" s="15">
        <v>1</v>
      </c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6" t="s">
        <v>127</v>
      </c>
      <c r="AJ109" s="22"/>
    </row>
    <row r="110" spans="1:36" ht="35.25" customHeight="1" x14ac:dyDescent="0.2">
      <c r="A110" s="146"/>
      <c r="B110" s="132"/>
      <c r="C110" s="66" t="s">
        <v>256</v>
      </c>
      <c r="D110" s="64" t="s">
        <v>126</v>
      </c>
      <c r="E110" s="64" t="s">
        <v>126</v>
      </c>
      <c r="F110" s="110"/>
      <c r="G110" s="13" t="s">
        <v>27</v>
      </c>
      <c r="H110" s="14" t="s">
        <v>28</v>
      </c>
      <c r="I110" s="14"/>
      <c r="J110" s="14" t="s">
        <v>28</v>
      </c>
      <c r="K110" s="15"/>
      <c r="L110" s="15"/>
      <c r="M110" s="15">
        <v>1</v>
      </c>
      <c r="N110" s="15">
        <v>1</v>
      </c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6" t="s">
        <v>127</v>
      </c>
      <c r="AJ110" s="22"/>
    </row>
    <row r="111" spans="1:36" ht="35.25" customHeight="1" x14ac:dyDescent="0.2">
      <c r="A111" s="146"/>
      <c r="B111" s="132"/>
      <c r="C111" s="67" t="s">
        <v>257</v>
      </c>
      <c r="D111" s="64" t="s">
        <v>126</v>
      </c>
      <c r="E111" s="64" t="s">
        <v>126</v>
      </c>
      <c r="F111" s="110"/>
      <c r="G111" s="13" t="s">
        <v>35</v>
      </c>
      <c r="H111" s="14" t="s">
        <v>28</v>
      </c>
      <c r="I111" s="14"/>
      <c r="J111" s="14" t="s">
        <v>28</v>
      </c>
      <c r="K111" s="15"/>
      <c r="L111" s="15"/>
      <c r="M111" s="15"/>
      <c r="N111" s="15"/>
      <c r="O111" s="15">
        <v>1</v>
      </c>
      <c r="P111" s="15">
        <v>1</v>
      </c>
      <c r="Q111" s="15"/>
      <c r="R111" s="15"/>
      <c r="S111" s="15">
        <v>1</v>
      </c>
      <c r="T111" s="15">
        <v>1</v>
      </c>
      <c r="U111" s="15"/>
      <c r="V111" s="15"/>
      <c r="W111" s="15">
        <v>1</v>
      </c>
      <c r="X111" s="15">
        <v>1</v>
      </c>
      <c r="Y111" s="15"/>
      <c r="Z111" s="15"/>
      <c r="AA111" s="15">
        <v>1</v>
      </c>
      <c r="AB111" s="15">
        <v>1</v>
      </c>
      <c r="AC111" s="15"/>
      <c r="AD111" s="15"/>
      <c r="AE111" s="15"/>
      <c r="AF111" s="15"/>
      <c r="AG111" s="15"/>
      <c r="AH111" s="15"/>
      <c r="AI111" s="16" t="s">
        <v>127</v>
      </c>
      <c r="AJ111" s="13"/>
    </row>
    <row r="112" spans="1:36" ht="35.25" customHeight="1" x14ac:dyDescent="0.2">
      <c r="A112" s="146"/>
      <c r="B112" s="132"/>
      <c r="C112" s="67" t="s">
        <v>258</v>
      </c>
      <c r="D112" s="64" t="s">
        <v>126</v>
      </c>
      <c r="E112" s="64" t="s">
        <v>126</v>
      </c>
      <c r="F112" s="110"/>
      <c r="G112" s="13" t="s">
        <v>35</v>
      </c>
      <c r="H112" s="14" t="s">
        <v>28</v>
      </c>
      <c r="I112" s="14"/>
      <c r="J112" s="14" t="s">
        <v>28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>
        <v>1</v>
      </c>
      <c r="AF112" s="15">
        <v>1</v>
      </c>
      <c r="AG112" s="15"/>
      <c r="AH112" s="15"/>
      <c r="AI112" s="16" t="s">
        <v>127</v>
      </c>
      <c r="AJ112" s="13"/>
    </row>
    <row r="113" spans="1:36" ht="35.25" customHeight="1" x14ac:dyDescent="0.2">
      <c r="A113" s="146"/>
      <c r="B113" s="132"/>
      <c r="C113" s="67" t="s">
        <v>259</v>
      </c>
      <c r="D113" s="64" t="s">
        <v>126</v>
      </c>
      <c r="E113" s="64" t="s">
        <v>126</v>
      </c>
      <c r="F113" s="110"/>
      <c r="G113" s="13" t="s">
        <v>27</v>
      </c>
      <c r="H113" s="14" t="s">
        <v>28</v>
      </c>
      <c r="I113" s="14"/>
      <c r="J113" s="14" t="s">
        <v>28</v>
      </c>
      <c r="K113" s="15"/>
      <c r="L113" s="15"/>
      <c r="M113" s="15">
        <v>1</v>
      </c>
      <c r="N113" s="15">
        <v>1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6" t="s">
        <v>127</v>
      </c>
      <c r="AJ113" s="13"/>
    </row>
    <row r="114" spans="1:36" ht="35.25" customHeight="1" x14ac:dyDescent="0.2">
      <c r="A114" s="147"/>
      <c r="B114" s="132"/>
      <c r="C114" s="18" t="s">
        <v>260</v>
      </c>
      <c r="D114" s="64" t="s">
        <v>126</v>
      </c>
      <c r="E114" s="64" t="s">
        <v>126</v>
      </c>
      <c r="F114" s="144"/>
      <c r="G114" s="13" t="s">
        <v>27</v>
      </c>
      <c r="H114" s="14" t="s">
        <v>28</v>
      </c>
      <c r="I114" s="14"/>
      <c r="J114" s="14" t="s">
        <v>28</v>
      </c>
      <c r="K114" s="15"/>
      <c r="L114" s="15"/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>
        <v>1</v>
      </c>
      <c r="AE114" s="15">
        <v>1</v>
      </c>
      <c r="AF114" s="15">
        <v>1</v>
      </c>
      <c r="AG114" s="15">
        <v>1</v>
      </c>
      <c r="AH114" s="15">
        <v>1</v>
      </c>
      <c r="AI114" s="16" t="s">
        <v>127</v>
      </c>
      <c r="AJ114" s="13"/>
    </row>
    <row r="115" spans="1:36" s="44" customFormat="1" ht="30" customHeight="1" x14ac:dyDescent="0.2">
      <c r="A115" s="17"/>
      <c r="B115" s="41"/>
      <c r="C115" s="42"/>
      <c r="D115" s="42"/>
      <c r="E115" s="42"/>
      <c r="F115" s="43"/>
      <c r="G115" s="43"/>
      <c r="H115" s="107" t="s">
        <v>112</v>
      </c>
      <c r="I115" s="107"/>
      <c r="J115" s="107"/>
      <c r="K115" s="23">
        <f t="shared" ref="K115:AF115" si="0">SUM(K6:K114)</f>
        <v>8</v>
      </c>
      <c r="L115" s="23">
        <f t="shared" si="0"/>
        <v>8</v>
      </c>
      <c r="M115" s="23">
        <f t="shared" si="0"/>
        <v>36</v>
      </c>
      <c r="N115" s="23">
        <f t="shared" si="0"/>
        <v>36</v>
      </c>
      <c r="O115" s="23">
        <f t="shared" si="0"/>
        <v>45</v>
      </c>
      <c r="P115" s="23">
        <f t="shared" si="0"/>
        <v>45</v>
      </c>
      <c r="Q115" s="23">
        <f t="shared" si="0"/>
        <v>35</v>
      </c>
      <c r="R115" s="23">
        <f t="shared" si="0"/>
        <v>35</v>
      </c>
      <c r="S115" s="23">
        <f t="shared" si="0"/>
        <v>34</v>
      </c>
      <c r="T115" s="23">
        <f t="shared" si="0"/>
        <v>34</v>
      </c>
      <c r="U115" s="23">
        <f t="shared" si="0"/>
        <v>31</v>
      </c>
      <c r="V115" s="23">
        <f t="shared" si="0"/>
        <v>31</v>
      </c>
      <c r="W115" s="23">
        <f t="shared" si="0"/>
        <v>32</v>
      </c>
      <c r="X115" s="23">
        <f t="shared" si="0"/>
        <v>32</v>
      </c>
      <c r="Y115" s="23">
        <f t="shared" si="0"/>
        <v>32</v>
      </c>
      <c r="Z115" s="23">
        <f t="shared" si="0"/>
        <v>32</v>
      </c>
      <c r="AA115" s="23">
        <f t="shared" si="0"/>
        <v>37</v>
      </c>
      <c r="AB115" s="23">
        <f t="shared" si="0"/>
        <v>37</v>
      </c>
      <c r="AC115" s="23">
        <f t="shared" si="0"/>
        <v>34</v>
      </c>
      <c r="AD115" s="23">
        <f t="shared" si="0"/>
        <v>34</v>
      </c>
      <c r="AE115" s="23">
        <f t="shared" si="0"/>
        <v>30</v>
      </c>
      <c r="AF115" s="23">
        <f t="shared" si="0"/>
        <v>30</v>
      </c>
      <c r="AG115" s="23">
        <f>SUM(AG5:AG114)</f>
        <v>27</v>
      </c>
      <c r="AH115" s="23">
        <f>SUM(AH5:AH114)</f>
        <v>27</v>
      </c>
      <c r="AI115" s="130">
        <f>+AG115+AE115+AC115+AA115+Y115+W115+U115+S115+Q115+O115+M115+K115</f>
        <v>381</v>
      </c>
      <c r="AJ115" s="131"/>
    </row>
    <row r="116" spans="1:36" s="44" customFormat="1" ht="15" customHeight="1" x14ac:dyDescent="0.2">
      <c r="A116" s="17"/>
      <c r="B116" s="41"/>
      <c r="C116" s="42"/>
      <c r="D116" s="42"/>
      <c r="E116" s="42"/>
      <c r="F116" s="43"/>
      <c r="G116" s="43"/>
      <c r="H116" s="43"/>
      <c r="I116" s="45"/>
      <c r="J116" s="45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7"/>
      <c r="AJ116" s="29"/>
    </row>
    <row r="117" spans="1:36" s="44" customFormat="1" ht="47.25" customHeight="1" x14ac:dyDescent="0.2">
      <c r="A117" s="17"/>
      <c r="B117" s="41"/>
      <c r="C117" s="45"/>
      <c r="D117" s="45"/>
      <c r="E117" s="45"/>
      <c r="F117" s="42"/>
      <c r="G117" s="43"/>
      <c r="H117" s="43"/>
      <c r="I117" s="78" t="s">
        <v>113</v>
      </c>
      <c r="J117" s="78"/>
      <c r="K117" s="1">
        <f>+K115/$AI$115</f>
        <v>2.0997375328083989E-2</v>
      </c>
      <c r="L117" s="1">
        <f>+L115/$AI$115</f>
        <v>2.0997375328083989E-2</v>
      </c>
      <c r="M117" s="1">
        <f t="shared" ref="M117:AG117" si="1">+M115/$AI$115</f>
        <v>9.4488188976377951E-2</v>
      </c>
      <c r="N117" s="1">
        <f t="shared" si="1"/>
        <v>9.4488188976377951E-2</v>
      </c>
      <c r="O117" s="1">
        <f t="shared" si="1"/>
        <v>0.11811023622047244</v>
      </c>
      <c r="P117" s="1">
        <f t="shared" si="1"/>
        <v>0.11811023622047244</v>
      </c>
      <c r="Q117" s="1">
        <f t="shared" si="1"/>
        <v>9.1863517060367453E-2</v>
      </c>
      <c r="R117" s="1">
        <f t="shared" si="1"/>
        <v>9.1863517060367453E-2</v>
      </c>
      <c r="S117" s="1">
        <f t="shared" si="1"/>
        <v>8.9238845144356954E-2</v>
      </c>
      <c r="T117" s="1">
        <f t="shared" si="1"/>
        <v>8.9238845144356954E-2</v>
      </c>
      <c r="U117" s="1">
        <f t="shared" si="1"/>
        <v>8.1364829396325458E-2</v>
      </c>
      <c r="V117" s="1">
        <f t="shared" si="1"/>
        <v>8.1364829396325458E-2</v>
      </c>
      <c r="W117" s="1">
        <f t="shared" si="1"/>
        <v>8.3989501312335957E-2</v>
      </c>
      <c r="X117" s="1">
        <f t="shared" si="1"/>
        <v>8.3989501312335957E-2</v>
      </c>
      <c r="Y117" s="1">
        <f t="shared" si="1"/>
        <v>8.3989501312335957E-2</v>
      </c>
      <c r="Z117" s="1">
        <f t="shared" si="1"/>
        <v>8.3989501312335957E-2</v>
      </c>
      <c r="AA117" s="1">
        <f t="shared" si="1"/>
        <v>9.711286089238845E-2</v>
      </c>
      <c r="AB117" s="1">
        <f t="shared" si="1"/>
        <v>9.711286089238845E-2</v>
      </c>
      <c r="AC117" s="1">
        <f t="shared" si="1"/>
        <v>8.9238845144356954E-2</v>
      </c>
      <c r="AD117" s="1">
        <f t="shared" si="1"/>
        <v>8.9238845144356954E-2</v>
      </c>
      <c r="AE117" s="1">
        <f t="shared" si="1"/>
        <v>7.874015748031496E-2</v>
      </c>
      <c r="AF117" s="1">
        <f t="shared" si="1"/>
        <v>7.874015748031496E-2</v>
      </c>
      <c r="AG117" s="1">
        <f t="shared" si="1"/>
        <v>7.0866141732283464E-2</v>
      </c>
      <c r="AH117" s="1">
        <f>+AH115/$AI$115</f>
        <v>7.0866141732283464E-2</v>
      </c>
      <c r="AI117" s="48"/>
      <c r="AJ117" s="29"/>
    </row>
    <row r="118" spans="1:36" ht="47.25" customHeight="1" x14ac:dyDescent="0.2">
      <c r="C118" s="42"/>
      <c r="D118" s="42"/>
      <c r="E118" s="42"/>
      <c r="F118" s="42"/>
      <c r="G118" s="42"/>
      <c r="I118" s="78" t="s">
        <v>114</v>
      </c>
      <c r="J118" s="78"/>
      <c r="K118" s="49">
        <f>+K117</f>
        <v>2.0997375328083989E-2</v>
      </c>
      <c r="L118" s="50">
        <f>+L117</f>
        <v>2.0997375328083989E-2</v>
      </c>
      <c r="M118" s="49">
        <f>+M117+K117</f>
        <v>0.11548556430446194</v>
      </c>
      <c r="N118" s="50">
        <f>+N117+L117</f>
        <v>0.11548556430446194</v>
      </c>
      <c r="O118" s="49">
        <f>+O117+M117+K117</f>
        <v>0.23359580052493439</v>
      </c>
      <c r="P118" s="50">
        <f>+P117+N117+L117</f>
        <v>0.23359580052493439</v>
      </c>
      <c r="Q118" s="49">
        <f>K117+Q117+O117+M117</f>
        <v>0.32545931758530183</v>
      </c>
      <c r="R118" s="50">
        <f>+L117+R117+P117+N117</f>
        <v>0.32545931758530183</v>
      </c>
      <c r="S118" s="49">
        <f>K117+M117+S117+Q117+O117</f>
        <v>0.41469816272965881</v>
      </c>
      <c r="T118" s="50">
        <f>+L117+N117+T117+R117+P117</f>
        <v>0.41469816272965881</v>
      </c>
      <c r="U118" s="49">
        <f>K117+M117+O117+U117+S117+Q117</f>
        <v>0.49606299212598426</v>
      </c>
      <c r="V118" s="50">
        <f>+N117+P117+V117+T117+R117+L117</f>
        <v>0.49606299212598426</v>
      </c>
      <c r="W118" s="49">
        <f>K117+M117+O117+Q117+W117+U117+S117</f>
        <v>0.58005249343832022</v>
      </c>
      <c r="X118" s="50">
        <f>+L117+N117+P117+R117+X117+V117+T117</f>
        <v>0.58005249343832022</v>
      </c>
      <c r="Y118" s="49">
        <f>K117+M117+O117+Q117+S117+Y117+W117+U117</f>
        <v>0.66404199475065617</v>
      </c>
      <c r="Z118" s="50">
        <f>+L117+N117+P117+R117+T117+Z117+X117+V117</f>
        <v>0.66404199475065617</v>
      </c>
      <c r="AA118" s="49">
        <f>K117+M117+O117+Q117+S117+U117+AA117+Y117+W117</f>
        <v>0.76115485564304453</v>
      </c>
      <c r="AB118" s="50">
        <f>+N117+P117+R117+T117+V117+AB117+Z117+X117+L117</f>
        <v>0.76115485564304453</v>
      </c>
      <c r="AC118" s="49">
        <f>K117+M117+O117+Q117+S117+U117+W117+AC117+AA117+Y117</f>
        <v>0.85039370078740162</v>
      </c>
      <c r="AD118" s="50">
        <f>+P117+R117+T117+V117+X117+AD117+AB117+Z117+N117+L117</f>
        <v>0.85039370078740151</v>
      </c>
      <c r="AE118" s="49">
        <f>K117+M117+O117+Q117+S117+U117+W117+Y117+AE117+AC117+AA117</f>
        <v>0.92913385826771655</v>
      </c>
      <c r="AF118" s="50">
        <f>+R117+T117+V117+X117+Z117+AF117+AD117+AB117+P117+N117+L117</f>
        <v>0.92913385826771655</v>
      </c>
      <c r="AG118" s="49">
        <f>K117+M117+O117+Q117+S117+U117+W117+Y117+AA117+AG117+AE117+AC117</f>
        <v>1</v>
      </c>
      <c r="AH118" s="50">
        <f>+T117+V117+X117+Z117+AB117+AH117+AF117+AD117+R117+P117+N117+L117</f>
        <v>1</v>
      </c>
    </row>
    <row r="119" spans="1:36" ht="47.25" customHeight="1" x14ac:dyDescent="0.2">
      <c r="G119" s="51"/>
      <c r="H119" s="52"/>
      <c r="I119" s="78" t="s">
        <v>115</v>
      </c>
      <c r="J119" s="78"/>
      <c r="K119" s="53"/>
      <c r="L119" s="2">
        <f>+L117/K117</f>
        <v>1</v>
      </c>
      <c r="M119" s="53"/>
      <c r="N119" s="2">
        <f>+N117/M117</f>
        <v>1</v>
      </c>
      <c r="O119" s="53"/>
      <c r="P119" s="2">
        <f>+P117/O117</f>
        <v>1</v>
      </c>
      <c r="Q119" s="53"/>
      <c r="R119" s="2">
        <f>+R117/Q117</f>
        <v>1</v>
      </c>
      <c r="S119" s="53"/>
      <c r="T119" s="2">
        <f t="shared" ref="T119:AB119" si="2">+T117/S117</f>
        <v>1</v>
      </c>
      <c r="U119" s="53"/>
      <c r="V119" s="2">
        <f t="shared" si="2"/>
        <v>1</v>
      </c>
      <c r="W119" s="53"/>
      <c r="X119" s="2">
        <f t="shared" si="2"/>
        <v>1</v>
      </c>
      <c r="Y119" s="53"/>
      <c r="Z119" s="2">
        <f t="shared" si="2"/>
        <v>1</v>
      </c>
      <c r="AA119" s="53"/>
      <c r="AB119" s="2">
        <f t="shared" si="2"/>
        <v>1</v>
      </c>
      <c r="AC119" s="54"/>
      <c r="AD119" s="2">
        <f>+AD117/AC117</f>
        <v>1</v>
      </c>
      <c r="AE119" s="54"/>
      <c r="AF119" s="2">
        <f>+AF117/AE117</f>
        <v>1</v>
      </c>
      <c r="AG119" s="54"/>
      <c r="AH119" s="2">
        <f>+AH117/AG117</f>
        <v>1</v>
      </c>
      <c r="AI119" s="55"/>
    </row>
    <row r="120" spans="1:36" ht="47.25" customHeight="1" x14ac:dyDescent="0.2">
      <c r="I120" s="78" t="s">
        <v>116</v>
      </c>
      <c r="J120" s="78"/>
      <c r="L120" s="2">
        <f>+L118/K118</f>
        <v>1</v>
      </c>
      <c r="N120" s="2">
        <f>+N118/M118</f>
        <v>1</v>
      </c>
      <c r="P120" s="3">
        <f>+P118/O118</f>
        <v>1</v>
      </c>
      <c r="R120" s="2">
        <f>+R118/Q118</f>
        <v>1</v>
      </c>
      <c r="T120" s="2">
        <f>+T118/S118</f>
        <v>1</v>
      </c>
      <c r="V120" s="2">
        <f>+V118/U118</f>
        <v>1</v>
      </c>
      <c r="X120" s="2">
        <f>+X118/W118</f>
        <v>1</v>
      </c>
      <c r="Z120" s="2">
        <f>+Z118/Y118</f>
        <v>1</v>
      </c>
      <c r="AB120" s="2">
        <f>+AB118/AA118</f>
        <v>1</v>
      </c>
      <c r="AD120" s="2">
        <f>+AD118/AC118</f>
        <v>0.99999999999999989</v>
      </c>
      <c r="AF120" s="2">
        <f>+AF118/AE118</f>
        <v>1</v>
      </c>
      <c r="AH120" s="2">
        <f>+AH118/AG118</f>
        <v>1</v>
      </c>
    </row>
    <row r="121" spans="1:36" ht="30" customHeight="1" x14ac:dyDescent="0.2">
      <c r="I121" s="46"/>
      <c r="J121" s="46"/>
      <c r="L121" s="4"/>
      <c r="N121" s="4"/>
      <c r="P121" s="5"/>
      <c r="R121" s="4"/>
      <c r="T121" s="4"/>
      <c r="V121" s="4"/>
      <c r="X121" s="4"/>
      <c r="Z121" s="4"/>
      <c r="AB121" s="4"/>
      <c r="AD121" s="4"/>
      <c r="AF121" s="4"/>
      <c r="AH121" s="4"/>
    </row>
    <row r="122" spans="1:36" ht="30" customHeight="1" x14ac:dyDescent="0.2">
      <c r="I122" s="46"/>
      <c r="J122" s="46"/>
      <c r="L122" s="4"/>
      <c r="N122" s="4"/>
      <c r="P122" s="5" t="s">
        <v>261</v>
      </c>
      <c r="R122" s="4"/>
      <c r="T122" s="4"/>
      <c r="V122" s="4"/>
      <c r="X122" s="4"/>
      <c r="Z122" s="4"/>
      <c r="AB122" s="4"/>
      <c r="AD122" s="4"/>
      <c r="AF122" s="4"/>
      <c r="AH122" s="4"/>
    </row>
    <row r="123" spans="1:36" ht="30" customHeight="1" x14ac:dyDescent="0.2">
      <c r="I123" s="46"/>
      <c r="J123" s="46"/>
      <c r="L123" s="4"/>
      <c r="N123" s="4"/>
      <c r="P123" s="5"/>
      <c r="R123" s="4"/>
      <c r="T123" s="4"/>
      <c r="V123" s="4"/>
      <c r="X123" s="4"/>
      <c r="Z123" s="4"/>
      <c r="AB123" s="4"/>
      <c r="AD123" s="4"/>
      <c r="AF123" s="4"/>
      <c r="AH123" s="4"/>
    </row>
    <row r="124" spans="1:36" ht="42" customHeight="1" x14ac:dyDescent="0.2"/>
    <row r="125" spans="1:36" ht="69.75" customHeight="1" x14ac:dyDescent="0.2">
      <c r="C125" s="129" t="s">
        <v>262</v>
      </c>
      <c r="D125" s="129"/>
      <c r="E125" s="129"/>
      <c r="F125" s="129"/>
      <c r="G125" s="56"/>
      <c r="H125" s="129" t="s">
        <v>263</v>
      </c>
      <c r="I125" s="129"/>
      <c r="J125" s="129"/>
      <c r="K125" s="129"/>
      <c r="L125" s="129"/>
      <c r="M125" s="129"/>
      <c r="N125" s="129"/>
      <c r="O125" s="129"/>
      <c r="P125" s="129"/>
      <c r="R125" s="129" t="s">
        <v>264</v>
      </c>
      <c r="S125" s="129"/>
      <c r="T125" s="129"/>
      <c r="U125" s="129"/>
      <c r="V125" s="129"/>
      <c r="W125" s="129"/>
      <c r="X125" s="129"/>
      <c r="Y125" s="129"/>
      <c r="Z125" s="129"/>
      <c r="AA125" s="129"/>
      <c r="AB125" s="4"/>
      <c r="AC125" s="129" t="s">
        <v>265</v>
      </c>
      <c r="AD125" s="129"/>
      <c r="AE125" s="129"/>
      <c r="AF125" s="129"/>
      <c r="AG125" s="129"/>
      <c r="AH125" s="129"/>
      <c r="AI125" s="129"/>
    </row>
    <row r="126" spans="1:36" ht="42" customHeight="1" x14ac:dyDescent="0.2">
      <c r="H126" s="45"/>
      <c r="I126" s="45"/>
      <c r="J126" s="45"/>
      <c r="K126" s="43"/>
      <c r="L126" s="43"/>
      <c r="M126" s="43"/>
      <c r="N126" s="43"/>
      <c r="O126" s="43"/>
      <c r="P126" s="43"/>
      <c r="R126" s="43"/>
      <c r="AB126" s="4"/>
    </row>
    <row r="127" spans="1:36" ht="27" customHeight="1" x14ac:dyDescent="0.2"/>
    <row r="129" spans="3:35" ht="41.25" customHeight="1" x14ac:dyDescent="0.2"/>
    <row r="130" spans="3:35" ht="46.5" customHeight="1" x14ac:dyDescent="0.2"/>
    <row r="131" spans="3:35" ht="34.5" customHeight="1" x14ac:dyDescent="0.2">
      <c r="F131" s="56"/>
    </row>
    <row r="132" spans="3:35" ht="32.25" customHeight="1" x14ac:dyDescent="0.2">
      <c r="C132" s="56"/>
      <c r="D132" s="56"/>
      <c r="E132" s="56"/>
      <c r="G132" s="56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</row>
    <row r="133" spans="3:35" ht="43.5" customHeight="1" x14ac:dyDescent="0.2"/>
    <row r="134" spans="3:35" ht="27.75" customHeight="1" x14ac:dyDescent="0.2"/>
    <row r="135" spans="3:35" ht="27.75" customHeight="1" x14ac:dyDescent="0.2"/>
    <row r="137" spans="3:35" ht="21.75" customHeight="1" x14ac:dyDescent="0.2"/>
    <row r="142" spans="3:35" ht="153" customHeight="1" x14ac:dyDescent="0.2"/>
    <row r="200" spans="1:2" x14ac:dyDescent="0.2">
      <c r="A200" s="29"/>
    </row>
    <row r="201" spans="1:2" x14ac:dyDescent="0.2">
      <c r="A201" s="29"/>
    </row>
    <row r="202" spans="1:2" x14ac:dyDescent="0.2">
      <c r="A202" s="29"/>
      <c r="B202" s="57"/>
    </row>
    <row r="203" spans="1:2" x14ac:dyDescent="0.2">
      <c r="A203" s="29"/>
      <c r="B203" s="57"/>
    </row>
    <row r="204" spans="1:2" x14ac:dyDescent="0.2">
      <c r="A204" s="29"/>
      <c r="B204" s="57"/>
    </row>
    <row r="205" spans="1:2" x14ac:dyDescent="0.2">
      <c r="A205" s="29"/>
      <c r="B205" s="57"/>
    </row>
    <row r="206" spans="1:2" x14ac:dyDescent="0.2">
      <c r="A206" s="29"/>
      <c r="B206" s="57"/>
    </row>
    <row r="207" spans="1:2" x14ac:dyDescent="0.2">
      <c r="A207" s="29"/>
      <c r="B207" s="57"/>
    </row>
    <row r="208" spans="1:2" x14ac:dyDescent="0.2">
      <c r="A208" s="29"/>
      <c r="B208" s="57"/>
    </row>
    <row r="209" spans="1:35" x14ac:dyDescent="0.2">
      <c r="A209" s="29"/>
      <c r="B209" s="57"/>
    </row>
    <row r="210" spans="1:35" x14ac:dyDescent="0.2">
      <c r="B210" s="57"/>
    </row>
    <row r="211" spans="1:35" x14ac:dyDescent="0.2">
      <c r="B211" s="57"/>
    </row>
    <row r="212" spans="1:35" s="29" customFormat="1" x14ac:dyDescent="0.2">
      <c r="A212" s="17"/>
      <c r="B212" s="41"/>
      <c r="C212" s="45"/>
      <c r="D212" s="45"/>
      <c r="E212" s="45"/>
      <c r="F212" s="43"/>
      <c r="G212" s="43"/>
      <c r="H212" s="43"/>
      <c r="I212" s="43"/>
      <c r="J212" s="43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48"/>
    </row>
    <row r="213" spans="1:35" s="29" customFormat="1" x14ac:dyDescent="0.2">
      <c r="A213" s="17"/>
      <c r="B213" s="41"/>
      <c r="C213" s="45"/>
      <c r="D213" s="45"/>
      <c r="E213" s="45"/>
      <c r="F213" s="43"/>
      <c r="G213" s="43"/>
      <c r="H213" s="43"/>
      <c r="I213" s="43"/>
      <c r="J213" s="43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48"/>
    </row>
    <row r="214" spans="1:35" s="29" customFormat="1" x14ac:dyDescent="0.2">
      <c r="A214" s="17"/>
      <c r="B214" s="41"/>
      <c r="C214" s="45"/>
      <c r="D214" s="45"/>
      <c r="E214" s="45"/>
      <c r="F214" s="43"/>
      <c r="G214" s="43"/>
      <c r="H214" s="43"/>
      <c r="I214" s="43"/>
      <c r="J214" s="43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48"/>
    </row>
    <row r="215" spans="1:35" s="29" customFormat="1" x14ac:dyDescent="0.2">
      <c r="A215" s="17"/>
      <c r="B215" s="41"/>
      <c r="C215" s="45"/>
      <c r="D215" s="45"/>
      <c r="E215" s="45"/>
      <c r="F215" s="43"/>
      <c r="G215" s="43"/>
      <c r="H215" s="43"/>
      <c r="I215" s="43"/>
      <c r="J215" s="43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48"/>
    </row>
    <row r="216" spans="1:35" s="29" customFormat="1" x14ac:dyDescent="0.2">
      <c r="A216" s="17"/>
      <c r="B216" s="41"/>
      <c r="C216" s="45"/>
      <c r="D216" s="45"/>
      <c r="E216" s="45"/>
      <c r="F216" s="43"/>
      <c r="G216" s="43"/>
      <c r="H216" s="43"/>
      <c r="I216" s="43"/>
      <c r="J216" s="43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48"/>
    </row>
    <row r="217" spans="1:35" s="29" customFormat="1" x14ac:dyDescent="0.2">
      <c r="A217" s="17"/>
      <c r="B217" s="41"/>
      <c r="C217" s="45"/>
      <c r="D217" s="45"/>
      <c r="E217" s="45"/>
      <c r="F217" s="43"/>
      <c r="G217" s="43"/>
      <c r="H217" s="43"/>
      <c r="I217" s="43"/>
      <c r="J217" s="43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48"/>
    </row>
    <row r="218" spans="1:35" s="29" customFormat="1" x14ac:dyDescent="0.2">
      <c r="A218" s="17"/>
      <c r="B218" s="41"/>
      <c r="C218" s="45"/>
      <c r="D218" s="45"/>
      <c r="E218" s="45"/>
      <c r="F218" s="43"/>
      <c r="G218" s="43"/>
      <c r="H218" s="43"/>
      <c r="I218" s="43"/>
      <c r="J218" s="43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48"/>
    </row>
    <row r="219" spans="1:35" s="29" customFormat="1" x14ac:dyDescent="0.2">
      <c r="A219" s="17"/>
      <c r="B219" s="41"/>
      <c r="C219" s="45"/>
      <c r="D219" s="45"/>
      <c r="E219" s="45"/>
      <c r="F219" s="43"/>
      <c r="G219" s="43"/>
      <c r="H219" s="43"/>
      <c r="I219" s="43"/>
      <c r="J219" s="43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48"/>
    </row>
    <row r="220" spans="1:35" s="29" customFormat="1" x14ac:dyDescent="0.2">
      <c r="A220" s="17"/>
      <c r="B220" s="41"/>
      <c r="C220" s="45"/>
      <c r="D220" s="45"/>
      <c r="E220" s="45"/>
      <c r="F220" s="43"/>
      <c r="G220" s="43"/>
      <c r="H220" s="43"/>
      <c r="I220" s="43"/>
      <c r="J220" s="43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48"/>
    </row>
    <row r="221" spans="1:35" s="29" customFormat="1" x14ac:dyDescent="0.2">
      <c r="A221" s="17"/>
      <c r="B221" s="41"/>
      <c r="C221" s="45"/>
      <c r="D221" s="45"/>
      <c r="E221" s="45"/>
      <c r="F221" s="43"/>
      <c r="G221" s="43"/>
      <c r="H221" s="43"/>
      <c r="I221" s="43"/>
      <c r="J221" s="43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48"/>
    </row>
  </sheetData>
  <autoFilter ref="K4:AH115"/>
  <mergeCells count="59">
    <mergeCell ref="A28:A76"/>
    <mergeCell ref="A77:A114"/>
    <mergeCell ref="B55:B56"/>
    <mergeCell ref="B77:B80"/>
    <mergeCell ref="B26:B27"/>
    <mergeCell ref="B28:B34"/>
    <mergeCell ref="B35:B46"/>
    <mergeCell ref="B57:B61"/>
    <mergeCell ref="B62:B64"/>
    <mergeCell ref="B47:B54"/>
    <mergeCell ref="E2:E4"/>
    <mergeCell ref="D2:D4"/>
    <mergeCell ref="I119:J119"/>
    <mergeCell ref="B65:B67"/>
    <mergeCell ref="H115:J115"/>
    <mergeCell ref="I117:J117"/>
    <mergeCell ref="I118:J118"/>
    <mergeCell ref="B68:B70"/>
    <mergeCell ref="B71:B76"/>
    <mergeCell ref="F5:F114"/>
    <mergeCell ref="G2:G4"/>
    <mergeCell ref="AC3:AD3"/>
    <mergeCell ref="AE3:AF3"/>
    <mergeCell ref="AG3:AH3"/>
    <mergeCell ref="U3:V3"/>
    <mergeCell ref="W3:X3"/>
    <mergeCell ref="Y3:Z3"/>
    <mergeCell ref="AA3:AB3"/>
    <mergeCell ref="AB132:AI132"/>
    <mergeCell ref="AI115:AJ115"/>
    <mergeCell ref="H125:P125"/>
    <mergeCell ref="B81:B87"/>
    <mergeCell ref="B88:B90"/>
    <mergeCell ref="B91:B94"/>
    <mergeCell ref="B104:B114"/>
    <mergeCell ref="B100:B103"/>
    <mergeCell ref="B95:B99"/>
    <mergeCell ref="R125:AA125"/>
    <mergeCell ref="AC125:AI125"/>
    <mergeCell ref="I120:J120"/>
    <mergeCell ref="Q132:AA132"/>
    <mergeCell ref="H132:P132"/>
    <mergeCell ref="C125:F125"/>
    <mergeCell ref="H1:AJ1"/>
    <mergeCell ref="A1:G1"/>
    <mergeCell ref="B5:B23"/>
    <mergeCell ref="B24:B25"/>
    <mergeCell ref="A5:A27"/>
    <mergeCell ref="AJ2:AJ4"/>
    <mergeCell ref="H2:J3"/>
    <mergeCell ref="K2:AH2"/>
    <mergeCell ref="K3:L3"/>
    <mergeCell ref="M3:N3"/>
    <mergeCell ref="O3:P3"/>
    <mergeCell ref="Q3:R3"/>
    <mergeCell ref="S3:T3"/>
    <mergeCell ref="AI2:AI4"/>
    <mergeCell ref="A2:C4"/>
    <mergeCell ref="F2:F4"/>
  </mergeCells>
  <conditionalFormatting sqref="K51:L51">
    <cfRule type="cellIs" dxfId="81" priority="163" operator="between">
      <formula>1</formula>
      <formula>1</formula>
    </cfRule>
  </conditionalFormatting>
  <conditionalFormatting sqref="K48:M50">
    <cfRule type="cellIs" dxfId="80" priority="165" operator="between">
      <formula>1</formula>
      <formula>1</formula>
    </cfRule>
  </conditionalFormatting>
  <conditionalFormatting sqref="K53:M53">
    <cfRule type="cellIs" dxfId="79" priority="179" operator="between">
      <formula>1</formula>
      <formula>1</formula>
    </cfRule>
  </conditionalFormatting>
  <conditionalFormatting sqref="K59:M114 AG5:AG114 Y6:Y114">
    <cfRule type="cellIs" dxfId="78" priority="132" operator="between">
      <formula>1</formula>
      <formula>1</formula>
    </cfRule>
  </conditionalFormatting>
  <conditionalFormatting sqref="K52:N52 M6:N7 N29 N35 N41 N64 N102 N111">
    <cfRule type="cellIs" dxfId="77" priority="324" operator="between">
      <formula>1</formula>
      <formula>1</formula>
    </cfRule>
  </conditionalFormatting>
  <conditionalFormatting sqref="K115:AH116">
    <cfRule type="cellIs" dxfId="76" priority="938" stopIfTrue="1" operator="equal">
      <formula>1</formula>
    </cfRule>
  </conditionalFormatting>
  <conditionalFormatting sqref="L26">
    <cfRule type="cellIs" dxfId="75" priority="335" operator="between">
      <formula>1</formula>
      <formula>1</formula>
    </cfRule>
  </conditionalFormatting>
  <conditionalFormatting sqref="M8:M47">
    <cfRule type="cellIs" dxfId="74" priority="219" operator="between">
      <formula>1</formula>
      <formula>1</formula>
    </cfRule>
  </conditionalFormatting>
  <conditionalFormatting sqref="M51">
    <cfRule type="cellIs" dxfId="73" priority="155" operator="between">
      <formula>1</formula>
      <formula>1</formula>
    </cfRule>
  </conditionalFormatting>
  <conditionalFormatting sqref="M58">
    <cfRule type="cellIs" dxfId="72" priority="117" operator="between">
      <formula>1</formula>
      <formula>1</formula>
    </cfRule>
  </conditionalFormatting>
  <conditionalFormatting sqref="N6:N28">
    <cfRule type="cellIs" dxfId="71" priority="92" operator="between">
      <formula>1</formula>
      <formula>1</formula>
    </cfRule>
  </conditionalFormatting>
  <conditionalFormatting sqref="N29:N30 N32:N41 N52 N57:N70 N94:N107 N109:N114 P11:P25 P39:P40 P43 P55:P59 P61:P70 P94:P104 P106:P113 R19:R21 R23:R25 R39:R41 R54:R59 R74:R76 R80:R81 R83:R84 R94:R114 T18:T27 T39:T41 T43 T61:T70 T74:T76 T102:T114 V11:V47 V54:V71 V74:V92 V94:V114">
    <cfRule type="cellIs" dxfId="70" priority="333" operator="between">
      <formula>1</formula>
      <formula>1</formula>
    </cfRule>
  </conditionalFormatting>
  <conditionalFormatting sqref="N31">
    <cfRule type="cellIs" dxfId="69" priority="91" operator="between">
      <formula>1</formula>
      <formula>1</formula>
    </cfRule>
  </conditionalFormatting>
  <conditionalFormatting sqref="N42:N51">
    <cfRule type="cellIs" dxfId="68" priority="87" operator="between">
      <formula>1</formula>
      <formula>1</formula>
    </cfRule>
  </conditionalFormatting>
  <conditionalFormatting sqref="N53">
    <cfRule type="cellIs" dxfId="67" priority="86" operator="between">
      <formula>1</formula>
      <formula>1</formula>
    </cfRule>
  </conditionalFormatting>
  <conditionalFormatting sqref="N71:N93">
    <cfRule type="cellIs" dxfId="66" priority="82" operator="between">
      <formula>1</formula>
      <formula>1</formula>
    </cfRule>
  </conditionalFormatting>
  <conditionalFormatting sqref="N108">
    <cfRule type="cellIs" dxfId="65" priority="81" operator="between">
      <formula>1</formula>
      <formula>1</formula>
    </cfRule>
  </conditionalFormatting>
  <conditionalFormatting sqref="O6:O93">
    <cfRule type="cellIs" dxfId="64" priority="101" operator="between">
      <formula>1</formula>
      <formula>1</formula>
    </cfRule>
  </conditionalFormatting>
  <conditionalFormatting sqref="P6:P10">
    <cfRule type="cellIs" dxfId="63" priority="231" operator="between">
      <formula>1</formula>
      <formula>1</formula>
    </cfRule>
  </conditionalFormatting>
  <conditionalFormatting sqref="P16 P39 P43 P55:P56 P59 P62 P103 P109:P110 P113">
    <cfRule type="cellIs" dxfId="62" priority="322" operator="between">
      <formula>1</formula>
      <formula>1</formula>
    </cfRule>
  </conditionalFormatting>
  <conditionalFormatting sqref="P26:P38">
    <cfRule type="cellIs" dxfId="61" priority="66" operator="between">
      <formula>1</formula>
      <formula>1</formula>
    </cfRule>
  </conditionalFormatting>
  <conditionalFormatting sqref="P41:P42">
    <cfRule type="cellIs" dxfId="60" priority="70" operator="between">
      <formula>1</formula>
      <formula>1</formula>
    </cfRule>
  </conditionalFormatting>
  <conditionalFormatting sqref="P44:P54">
    <cfRule type="cellIs" dxfId="59" priority="71" operator="between">
      <formula>1</formula>
      <formula>1</formula>
    </cfRule>
  </conditionalFormatting>
  <conditionalFormatting sqref="P60">
    <cfRule type="cellIs" dxfId="58" priority="74" operator="between">
      <formula>1</formula>
      <formula>1</formula>
    </cfRule>
  </conditionalFormatting>
  <conditionalFormatting sqref="P71:P92">
    <cfRule type="cellIs" dxfId="57" priority="75" operator="between">
      <formula>1</formula>
      <formula>1</formula>
    </cfRule>
  </conditionalFormatting>
  <conditionalFormatting sqref="P93 V93">
    <cfRule type="cellIs" dxfId="56" priority="143" operator="between">
      <formula>1</formula>
      <formula>1</formula>
    </cfRule>
  </conditionalFormatting>
  <conditionalFormatting sqref="P93">
    <cfRule type="cellIs" dxfId="55" priority="142" operator="between">
      <formula>1</formula>
      <formula>1</formula>
    </cfRule>
  </conditionalFormatting>
  <conditionalFormatting sqref="P105">
    <cfRule type="cellIs" dxfId="54" priority="79" operator="between">
      <formula>1</formula>
      <formula>1</formula>
    </cfRule>
  </conditionalFormatting>
  <conditionalFormatting sqref="P114">
    <cfRule type="cellIs" dxfId="53" priority="80" operator="between">
      <formula>1</formula>
      <formula>1</formula>
    </cfRule>
  </conditionalFormatting>
  <conditionalFormatting sqref="Q6:Q23">
    <cfRule type="cellIs" dxfId="52" priority="225" operator="between">
      <formula>1</formula>
      <formula>1</formula>
    </cfRule>
  </conditionalFormatting>
  <conditionalFormatting sqref="Q26:Q93">
    <cfRule type="cellIs" dxfId="51" priority="98" operator="between">
      <formula>1</formula>
      <formula>1</formula>
    </cfRule>
  </conditionalFormatting>
  <conditionalFormatting sqref="Q24:R24">
    <cfRule type="cellIs" dxfId="50" priority="314" operator="between">
      <formula>1</formula>
      <formula>1</formula>
    </cfRule>
  </conditionalFormatting>
  <conditionalFormatting sqref="R6:R18">
    <cfRule type="cellIs" dxfId="49" priority="49" operator="between">
      <formula>1</formula>
      <formula>1</formula>
    </cfRule>
  </conditionalFormatting>
  <conditionalFormatting sqref="R21">
    <cfRule type="cellIs" dxfId="48" priority="316" operator="between">
      <formula>1</formula>
      <formula>1</formula>
    </cfRule>
  </conditionalFormatting>
  <conditionalFormatting sqref="R22">
    <cfRule type="cellIs" dxfId="47" priority="51" operator="between">
      <formula>1</formula>
      <formula>1</formula>
    </cfRule>
  </conditionalFormatting>
  <conditionalFormatting sqref="R26:R38">
    <cfRule type="cellIs" dxfId="46" priority="52" operator="between">
      <formula>1</formula>
      <formula>1</formula>
    </cfRule>
  </conditionalFormatting>
  <conditionalFormatting sqref="R39">
    <cfRule type="cellIs" dxfId="45" priority="306" operator="between">
      <formula>1</formula>
      <formula>1</formula>
    </cfRule>
  </conditionalFormatting>
  <conditionalFormatting sqref="R41">
    <cfRule type="cellIs" dxfId="44" priority="304" operator="between">
      <formula>1</formula>
      <formula>1</formula>
    </cfRule>
  </conditionalFormatting>
  <conditionalFormatting sqref="R42:R51">
    <cfRule type="cellIs" dxfId="43" priority="55" operator="between">
      <formula>1</formula>
      <formula>1</formula>
    </cfRule>
  </conditionalFormatting>
  <conditionalFormatting sqref="R52 T52 V48:V49">
    <cfRule type="cellIs" dxfId="42" priority="197" operator="between">
      <formula>1</formula>
      <formula>1</formula>
    </cfRule>
  </conditionalFormatting>
  <conditionalFormatting sqref="R52">
    <cfRule type="cellIs" dxfId="41" priority="196" operator="between">
      <formula>1</formula>
      <formula>1</formula>
    </cfRule>
  </conditionalFormatting>
  <conditionalFormatting sqref="R53">
    <cfRule type="cellIs" dxfId="40" priority="58" operator="between">
      <formula>1</formula>
      <formula>1</formula>
    </cfRule>
  </conditionalFormatting>
  <conditionalFormatting sqref="R57">
    <cfRule type="cellIs" dxfId="39" priority="300" operator="between">
      <formula>1</formula>
      <formula>1</formula>
    </cfRule>
  </conditionalFormatting>
  <conditionalFormatting sqref="R60:R73">
    <cfRule type="cellIs" dxfId="38" priority="59" operator="between">
      <formula>1</formula>
      <formula>1</formula>
    </cfRule>
  </conditionalFormatting>
  <conditionalFormatting sqref="R75">
    <cfRule type="cellIs" dxfId="37" priority="294" operator="between">
      <formula>1</formula>
      <formula>1</formula>
    </cfRule>
  </conditionalFormatting>
  <conditionalFormatting sqref="R77:R79">
    <cfRule type="cellIs" dxfId="36" priority="61" operator="between">
      <formula>1</formula>
      <formula>1</formula>
    </cfRule>
  </conditionalFormatting>
  <conditionalFormatting sqref="R80">
    <cfRule type="cellIs" dxfId="35" priority="288" operator="between">
      <formula>1</formula>
      <formula>1</formula>
    </cfRule>
  </conditionalFormatting>
  <conditionalFormatting sqref="R82">
    <cfRule type="cellIs" dxfId="34" priority="63" operator="between">
      <formula>1</formula>
      <formula>1</formula>
    </cfRule>
  </conditionalFormatting>
  <conditionalFormatting sqref="R83:R84">
    <cfRule type="cellIs" dxfId="33" priority="286" operator="between">
      <formula>1</formula>
      <formula>1</formula>
    </cfRule>
  </conditionalFormatting>
  <conditionalFormatting sqref="R85:R93">
    <cfRule type="cellIs" dxfId="32" priority="64" operator="between">
      <formula>1</formula>
      <formula>1</formula>
    </cfRule>
  </conditionalFormatting>
  <conditionalFormatting sqref="R111">
    <cfRule type="cellIs" dxfId="31" priority="282" operator="between">
      <formula>1</formula>
      <formula>1</formula>
    </cfRule>
  </conditionalFormatting>
  <conditionalFormatting sqref="S6:S63">
    <cfRule type="cellIs" dxfId="30" priority="112" operator="between">
      <formula>1</formula>
      <formula>1</formula>
    </cfRule>
  </conditionalFormatting>
  <conditionalFormatting sqref="S65:S114">
    <cfRule type="cellIs" dxfId="29" priority="103" operator="between">
      <formula>1</formula>
      <formula>1</formula>
    </cfRule>
  </conditionalFormatting>
  <conditionalFormatting sqref="T6:T17">
    <cfRule type="cellIs" dxfId="28" priority="48" operator="between">
      <formula>1</formula>
      <formula>1</formula>
    </cfRule>
  </conditionalFormatting>
  <conditionalFormatting sqref="T24 T39 T43 T63 T74 T76 T102">
    <cfRule type="cellIs" dxfId="27" priority="274" operator="between">
      <formula>1</formula>
      <formula>1</formula>
    </cfRule>
  </conditionalFormatting>
  <conditionalFormatting sqref="T26 P65:P70 O94:Q99 P100 L28:L47 K57:M57 K58:L58 P49 R36 K6:K47 O100:O114 Q100:Q114">
    <cfRule type="cellIs" dxfId="26" priority="342" operator="between">
      <formula>1</formula>
      <formula>1</formula>
    </cfRule>
  </conditionalFormatting>
  <conditionalFormatting sqref="T28:T38">
    <cfRule type="cellIs" dxfId="25" priority="44" operator="between">
      <formula>1</formula>
      <formula>1</formula>
    </cfRule>
  </conditionalFormatting>
  <conditionalFormatting sqref="T42">
    <cfRule type="cellIs" dxfId="24" priority="43" operator="between">
      <formula>1</formula>
      <formula>1</formula>
    </cfRule>
  </conditionalFormatting>
  <conditionalFormatting sqref="T44:T51">
    <cfRule type="cellIs" dxfId="23" priority="39" operator="between">
      <formula>1</formula>
      <formula>1</formula>
    </cfRule>
  </conditionalFormatting>
  <conditionalFormatting sqref="T52">
    <cfRule type="cellIs" dxfId="22" priority="195" operator="between">
      <formula>1</formula>
      <formula>1</formula>
    </cfRule>
  </conditionalFormatting>
  <conditionalFormatting sqref="T53:T60">
    <cfRule type="cellIs" dxfId="21" priority="36" operator="between">
      <formula>1</formula>
      <formula>1</formula>
    </cfRule>
  </conditionalFormatting>
  <conditionalFormatting sqref="T71:T73">
    <cfRule type="cellIs" dxfId="20" priority="35" operator="between">
      <formula>1</formula>
      <formula>1</formula>
    </cfRule>
  </conditionalFormatting>
  <conditionalFormatting sqref="T77:T101">
    <cfRule type="cellIs" dxfId="19" priority="31" operator="between">
      <formula>1</formula>
      <formula>1</formula>
    </cfRule>
  </conditionalFormatting>
  <conditionalFormatting sqref="U6:U49">
    <cfRule type="cellIs" dxfId="18" priority="141" operator="between">
      <formula>1</formula>
      <formula>1</formula>
    </cfRule>
  </conditionalFormatting>
  <conditionalFormatting sqref="U51:U114">
    <cfRule type="cellIs" dxfId="17" priority="111" operator="between">
      <formula>1</formula>
      <formula>1</formula>
    </cfRule>
  </conditionalFormatting>
  <conditionalFormatting sqref="U50:W50">
    <cfRule type="cellIs" dxfId="16" priority="169" operator="between">
      <formula>1</formula>
      <formula>1</formula>
    </cfRule>
  </conditionalFormatting>
  <conditionalFormatting sqref="V6:V10">
    <cfRule type="cellIs" dxfId="15" priority="228" operator="between">
      <formula>1</formula>
      <formula>1</formula>
    </cfRule>
  </conditionalFormatting>
  <conditionalFormatting sqref="V14 V18:V19 V25:V28 V30:V31 V33 V38:V39 V42:V44 V60 V77 V79 V111">
    <cfRule type="cellIs" dxfId="14" priority="272" operator="between">
      <formula>1</formula>
      <formula>1</formula>
    </cfRule>
  </conditionalFormatting>
  <conditionalFormatting sqref="V49">
    <cfRule type="cellIs" dxfId="13" priority="194" operator="between">
      <formula>1</formula>
      <formula>1</formula>
    </cfRule>
  </conditionalFormatting>
  <conditionalFormatting sqref="V50:V53 L6:L53">
    <cfRule type="cellIs" dxfId="12" priority="162" operator="between">
      <formula>1</formula>
      <formula>1</formula>
    </cfRule>
  </conditionalFormatting>
  <conditionalFormatting sqref="V51:V56">
    <cfRule type="cellIs" dxfId="11" priority="157" operator="between">
      <formula>1</formula>
      <formula>1</formula>
    </cfRule>
  </conditionalFormatting>
  <conditionalFormatting sqref="V71:V73">
    <cfRule type="cellIs" dxfId="10" priority="126" operator="between">
      <formula>1</formula>
      <formula>1</formula>
    </cfRule>
  </conditionalFormatting>
  <conditionalFormatting sqref="V72:V73 X6:X114 AB6:AB114 AH6:AH114 L57:L114">
    <cfRule type="cellIs" dxfId="9" priority="131" operator="between">
      <formula>1</formula>
      <formula>1</formula>
    </cfRule>
  </conditionalFormatting>
  <conditionalFormatting sqref="W6:W49">
    <cfRule type="cellIs" dxfId="8" priority="189" operator="between">
      <formula>1</formula>
      <formula>1</formula>
    </cfRule>
  </conditionalFormatting>
  <conditionalFormatting sqref="W51:W114">
    <cfRule type="cellIs" dxfId="7" priority="97" operator="between">
      <formula>1</formula>
      <formula>1</formula>
    </cfRule>
  </conditionalFormatting>
  <conditionalFormatting sqref="Z6:Z114">
    <cfRule type="cellIs" dxfId="6" priority="25" operator="between">
      <formula>1</formula>
      <formula>1</formula>
    </cfRule>
  </conditionalFormatting>
  <conditionalFormatting sqref="AA6:AA114">
    <cfRule type="cellIs" dxfId="5" priority="118" operator="between">
      <formula>1</formula>
      <formula>1</formula>
    </cfRule>
  </conditionalFormatting>
  <conditionalFormatting sqref="AC6:AC23">
    <cfRule type="cellIs" dxfId="4" priority="222" operator="between">
      <formula>1</formula>
      <formula>1</formula>
    </cfRule>
  </conditionalFormatting>
  <conditionalFormatting sqref="AC25:AC114">
    <cfRule type="cellIs" dxfId="3" priority="99" operator="between">
      <formula>1</formula>
      <formula>1</formula>
    </cfRule>
  </conditionalFormatting>
  <conditionalFormatting sqref="AD6:AD114">
    <cfRule type="cellIs" dxfId="2" priority="1" operator="between">
      <formula>1</formula>
      <formula>1</formula>
    </cfRule>
  </conditionalFormatting>
  <conditionalFormatting sqref="AE6:AE114">
    <cfRule type="cellIs" dxfId="1" priority="96" operator="between">
      <formula>1</formula>
      <formula>1</formula>
    </cfRule>
  </conditionalFormatting>
  <conditionalFormatting sqref="AF6:AF114">
    <cfRule type="cellIs" dxfId="0" priority="125" operator="between">
      <formula>1</formula>
      <formula>1</formula>
    </cfRule>
  </conditionalFormatting>
  <pageMargins left="0.51181102362204722" right="0.70866141732283472" top="0.74803149606299213" bottom="0.74803149606299213" header="0.31496062992125984" footer="0.31496062992125984"/>
  <pageSetup scale="11" orientation="landscape" r:id="rId1"/>
  <headerFooter>
    <oddFooter>&amp;C&amp;G</oddFooter>
  </headerFooter>
  <rowBreaks count="1" manualBreakCount="1">
    <brk id="121" max="3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CAPACITACIÓN</vt:lpstr>
      <vt:lpstr>PLAN DE TRABAJO 2024</vt:lpstr>
      <vt:lpstr>'PLAN CAPACITACIÓN'!Área_de_impresión</vt:lpstr>
      <vt:lpstr>'PLAN DE TRABAJO 2024'!Área_de_impresión</vt:lpstr>
      <vt:lpstr>'PLAN CAPACITACIÓN'!Títulos_a_imprimir</vt:lpstr>
      <vt:lpstr>'PLAN DE TRABAJO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Arpgilpa</dc:creator>
  <cp:keywords/>
  <dc:description/>
  <cp:lastModifiedBy>Carolina Villamizar Arteaga</cp:lastModifiedBy>
  <cp:revision/>
  <dcterms:created xsi:type="dcterms:W3CDTF">2009-11-19T19:26:04Z</dcterms:created>
  <dcterms:modified xsi:type="dcterms:W3CDTF">2025-01-10T21:11:02Z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554f3-938d-4d9b-b576-0b574f629afb_Enabled">
    <vt:lpwstr>true</vt:lpwstr>
  </property>
  <property fmtid="{D5CDD505-2E9C-101B-9397-08002B2CF9AE}" pid="3" name="MSIP_Label_b27554f3-938d-4d9b-b576-0b574f629afb_SetDate">
    <vt:lpwstr>2024-11-19T20:11:50Z</vt:lpwstr>
  </property>
  <property fmtid="{D5CDD505-2E9C-101B-9397-08002B2CF9AE}" pid="4" name="MSIP_Label_b27554f3-938d-4d9b-b576-0b574f629afb_Method">
    <vt:lpwstr>Privileged</vt:lpwstr>
  </property>
  <property fmtid="{D5CDD505-2E9C-101B-9397-08002B2CF9AE}" pid="5" name="MSIP_Label_b27554f3-938d-4d9b-b576-0b574f629afb_Name">
    <vt:lpwstr>InfoPubliReser</vt:lpwstr>
  </property>
  <property fmtid="{D5CDD505-2E9C-101B-9397-08002B2CF9AE}" pid="6" name="MSIP_Label_b27554f3-938d-4d9b-b576-0b574f629afb_SiteId">
    <vt:lpwstr>f351a7cb-f94a-4df0-9627-ae030ccef7c4</vt:lpwstr>
  </property>
  <property fmtid="{D5CDD505-2E9C-101B-9397-08002B2CF9AE}" pid="7" name="MSIP_Label_b27554f3-938d-4d9b-b576-0b574f629afb_ActionId">
    <vt:lpwstr>025edb79-ef00-4ae7-a355-35f32c3e33a0</vt:lpwstr>
  </property>
  <property fmtid="{D5CDD505-2E9C-101B-9397-08002B2CF9AE}" pid="8" name="MSIP_Label_b27554f3-938d-4d9b-b576-0b574f629afb_ContentBits">
    <vt:lpwstr>0</vt:lpwstr>
  </property>
</Properties>
</file>