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jpedraza\Downloads\"/>
    </mc:Choice>
  </mc:AlternateContent>
  <xr:revisionPtr revIDLastSave="0" documentId="13_ncr:1_{1BBFEB03-5551-4DF1-9F26-7E63148180B5}" xr6:coauthVersionLast="47" xr6:coauthVersionMax="47" xr10:uidLastSave="{00000000-0000-0000-0000-000000000000}"/>
  <bookViews>
    <workbookView xWindow="-120" yWindow="-120" windowWidth="29040" windowHeight="15840" tabRatio="506" xr2:uid="{00000000-000D-0000-FFFF-FFFF00000000}"/>
  </bookViews>
  <sheets>
    <sheet name="Paa-PIGA" sheetId="1" r:id="rId1"/>
    <sheet name="Gráfica" sheetId="2" r:id="rId2"/>
    <sheet name="Listas" sheetId="3" state="hidden" r:id="rId3"/>
  </sheets>
  <definedNames>
    <definedName name="_xlnm._FilterDatabase" localSheetId="0" hidden="1">'Paa-PIGA'!$E$11:$AL$60</definedName>
    <definedName name="_xlnm.Print_Area" localSheetId="1">Gráfica!$A$1:$N$43</definedName>
    <definedName name="_xlnm.Print_Area" localSheetId="0">'Paa-PIGA'!$A$1:$AQ$70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46" i="1" l="1"/>
  <c r="H69" i="1" s="1"/>
  <c r="AO40" i="1"/>
  <c r="AO33" i="1"/>
  <c r="H67" i="1" s="1"/>
  <c r="AO24" i="1"/>
  <c r="H66" i="1" s="1"/>
  <c r="AO18" i="1"/>
  <c r="H65" i="1" s="1"/>
  <c r="AO13" i="1"/>
  <c r="H64" i="1" s="1"/>
  <c r="AQ46" i="1"/>
  <c r="I69" i="1" s="1"/>
  <c r="AP46" i="1"/>
  <c r="F69" i="1" s="1"/>
  <c r="D46" i="1"/>
  <c r="E69" i="1" s="1"/>
  <c r="AQ40" i="1"/>
  <c r="I68" i="1" s="1"/>
  <c r="AP40" i="1"/>
  <c r="F68" i="1" s="1"/>
  <c r="D40" i="1"/>
  <c r="E68" i="1" s="1"/>
  <c r="AQ33" i="1"/>
  <c r="I67" i="1" s="1"/>
  <c r="AP33" i="1"/>
  <c r="F67" i="1" s="1"/>
  <c r="D33" i="1"/>
  <c r="E67" i="1" s="1"/>
  <c r="E60" i="1"/>
  <c r="B38" i="2" s="1"/>
  <c r="AQ24" i="1"/>
  <c r="I66" i="1" s="1"/>
  <c r="AP24" i="1"/>
  <c r="F66" i="1" s="1"/>
  <c r="D24" i="1"/>
  <c r="E66" i="1" s="1"/>
  <c r="AQ18" i="1"/>
  <c r="I65" i="1" s="1"/>
  <c r="AP18" i="1"/>
  <c r="F65" i="1" s="1"/>
  <c r="D18" i="1"/>
  <c r="E65" i="1" s="1"/>
  <c r="AP13" i="1"/>
  <c r="F64" i="1" s="1"/>
  <c r="AC60" i="1"/>
  <c r="J38" i="2" s="1"/>
  <c r="K60" i="1"/>
  <c r="D38" i="2" s="1"/>
  <c r="F59" i="1"/>
  <c r="H59" i="1"/>
  <c r="I59" i="1"/>
  <c r="K59" i="1"/>
  <c r="L59" i="1"/>
  <c r="N59" i="1"/>
  <c r="O59" i="1"/>
  <c r="Q59" i="1"/>
  <c r="R59" i="1"/>
  <c r="T59" i="1"/>
  <c r="U59" i="1"/>
  <c r="W59" i="1"/>
  <c r="X59" i="1"/>
  <c r="Z59" i="1"/>
  <c r="AA59" i="1"/>
  <c r="AC59" i="1"/>
  <c r="AD59" i="1"/>
  <c r="AF59" i="1"/>
  <c r="AG59" i="1"/>
  <c r="AI59" i="1"/>
  <c r="AJ59" i="1"/>
  <c r="AL59" i="1"/>
  <c r="AM59" i="1"/>
  <c r="E59" i="1"/>
  <c r="AQ13" i="1"/>
  <c r="I64" i="1" s="1"/>
  <c r="F60" i="1"/>
  <c r="B39" i="2" s="1"/>
  <c r="H60" i="1"/>
  <c r="I60" i="1"/>
  <c r="C39" i="2" s="1"/>
  <c r="L60" i="1"/>
  <c r="D39" i="2" s="1"/>
  <c r="N60" i="1"/>
  <c r="E38" i="2" s="1"/>
  <c r="O60" i="1"/>
  <c r="E39" i="2" s="1"/>
  <c r="Q60" i="1"/>
  <c r="F38" i="2" s="1"/>
  <c r="R60" i="1"/>
  <c r="F39" i="2" s="1"/>
  <c r="T60" i="1"/>
  <c r="G38" i="2" s="1"/>
  <c r="U60" i="1"/>
  <c r="G39" i="2" s="1"/>
  <c r="W60" i="1"/>
  <c r="H38" i="2" s="1"/>
  <c r="X60" i="1"/>
  <c r="H39" i="2" s="1"/>
  <c r="Z60" i="1"/>
  <c r="I38" i="2" s="1"/>
  <c r="AA60" i="1"/>
  <c r="I39" i="2" s="1"/>
  <c r="AD60" i="1"/>
  <c r="J39" i="2" s="1"/>
  <c r="AF60" i="1"/>
  <c r="K38" i="2" s="1"/>
  <c r="AG60" i="1"/>
  <c r="K39" i="2" s="1"/>
  <c r="AI60" i="1"/>
  <c r="L38" i="2" s="1"/>
  <c r="AJ60" i="1"/>
  <c r="L39" i="2" s="1"/>
  <c r="AL60" i="1"/>
  <c r="M38" i="2" s="1"/>
  <c r="AM60" i="1"/>
  <c r="M39" i="2" s="1"/>
  <c r="D13" i="1"/>
  <c r="E64" i="1" s="1"/>
  <c r="B69" i="1"/>
  <c r="B68" i="1"/>
  <c r="B67" i="1"/>
  <c r="B66" i="1"/>
  <c r="B65" i="1"/>
  <c r="B64" i="1"/>
  <c r="AO60" i="1" l="1"/>
  <c r="H68" i="1"/>
  <c r="H70" i="1" s="1"/>
  <c r="I70" i="1"/>
  <c r="AQ59" i="1"/>
  <c r="AP60" i="1"/>
  <c r="C38" i="2"/>
  <c r="N38" i="2" s="1"/>
  <c r="N39" i="2"/>
  <c r="E70" i="1"/>
  <c r="AQ60" i="1"/>
  <c r="F70" i="1"/>
  <c r="AP59" i="1"/>
  <c r="F83" i="1"/>
  <c r="D60" i="1"/>
</calcChain>
</file>

<file path=xl/sharedStrings.xml><?xml version="1.0" encoding="utf-8"?>
<sst xmlns="http://schemas.openxmlformats.org/spreadsheetml/2006/main" count="257" uniqueCount="168">
  <si>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</si>
  <si>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</si>
  <si>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</si>
  <si>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</si>
  <si>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</si>
  <si>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</si>
  <si>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</si>
  <si>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</si>
  <si>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</si>
  <si>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</si>
  <si>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</si>
  <si>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</si>
  <si>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</si>
  <si>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Prog. </t>
  </si>
  <si>
    <t xml:space="preserve">Ejec. </t>
  </si>
  <si>
    <t xml:space="preserve">Gestión </t>
  </si>
  <si>
    <t>TOTAL PORCENTAJES</t>
  </si>
  <si>
    <t>TOTAL ACTIVIDADES</t>
  </si>
  <si>
    <t>PROGRAMAS</t>
  </si>
  <si>
    <t>%</t>
  </si>
  <si>
    <t>PONDERACIÓN PROGRAMAS</t>
  </si>
  <si>
    <t>TOTAL</t>
  </si>
  <si>
    <t>Actividades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</si>
  <si>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</si>
  <si>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</si>
  <si>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</si>
  <si>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</si>
  <si>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</si>
  <si>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</si>
  <si>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</si>
  <si>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</si>
  <si>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</si>
  <si>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</si>
  <si>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</si>
  <si>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</si>
  <si>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Programadas</t>
  </si>
  <si>
    <t>Ejecutadas</t>
  </si>
  <si>
    <t>PROGRAMA USO EFICIENTE DEL AGUA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</si>
  <si>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</si>
  <si>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</si>
  <si>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</si>
  <si>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</si>
  <si>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</si>
  <si>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</si>
  <si>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</si>
  <si>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</si>
  <si>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</si>
  <si>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PROGRAMA USO EFICIENTE DE ENERGIA</t>
  </si>
  <si>
    <t>PROCESO</t>
  </si>
  <si>
    <t>CÓDIGO</t>
  </si>
  <si>
    <t>PROCEDIMIENTO</t>
  </si>
  <si>
    <t>VERSIÓN</t>
  </si>
  <si>
    <t>TIPO DE DOCUMENTO</t>
  </si>
  <si>
    <t>PÁGINA</t>
  </si>
  <si>
    <t>4233100-FT-916</t>
  </si>
  <si>
    <t>004</t>
  </si>
  <si>
    <t>1 DE 2</t>
  </si>
  <si>
    <t>Fortalecimiento institucional</t>
  </si>
  <si>
    <t>Formulación, ejecución y seguimiento al Plan Institucional de Gestión Ambiental - PIGA</t>
  </si>
  <si>
    <t>No.</t>
  </si>
  <si>
    <t>PROGRAMA GESTIÓN INTEGRAL DE RESIDUOS</t>
  </si>
  <si>
    <t>3.1</t>
  </si>
  <si>
    <t>3.2</t>
  </si>
  <si>
    <t>3.3</t>
  </si>
  <si>
    <t>3.4</t>
  </si>
  <si>
    <t>3.5</t>
  </si>
  <si>
    <t>PROGRAMA CONSUMO SOSTENIBLE</t>
  </si>
  <si>
    <t>4.1</t>
  </si>
  <si>
    <t>4.2</t>
  </si>
  <si>
    <t>4.3</t>
  </si>
  <si>
    <t>4.4</t>
  </si>
  <si>
    <t>4.5</t>
  </si>
  <si>
    <t>Plan de acción anual del Plan Institucional de Gestión Ambiental - PIGA</t>
  </si>
  <si>
    <t>PRIMER TRIMESTRE</t>
  </si>
  <si>
    <t>SEGUNDO TRIMESTRE</t>
  </si>
  <si>
    <t>TERCER TRIMESTRE</t>
  </si>
  <si>
    <t>CUARTO TRIMESTRE</t>
  </si>
  <si>
    <t>PROGRAMA GESTIÓN DEL CAMBIO CLIMÁTICO</t>
  </si>
  <si>
    <t>5.1</t>
  </si>
  <si>
    <t>5.2</t>
  </si>
  <si>
    <t>5.3</t>
  </si>
  <si>
    <t>5.4</t>
  </si>
  <si>
    <t>5.5</t>
  </si>
  <si>
    <t>PROGRAMA DE COMUNICACIÓN, FORMACIÓN Y SENSIBILIZACIÓN</t>
  </si>
  <si>
    <t>6.1</t>
  </si>
  <si>
    <t>6.2</t>
  </si>
  <si>
    <t>6.3</t>
  </si>
  <si>
    <t>6.4</t>
  </si>
  <si>
    <t>6.5</t>
  </si>
  <si>
    <t>Vigencia:</t>
  </si>
  <si>
    <t>Responsable:</t>
  </si>
  <si>
    <t>Cargo:</t>
  </si>
  <si>
    <t>.</t>
  </si>
  <si>
    <t>Programado</t>
  </si>
  <si>
    <t>Cant</t>
  </si>
  <si>
    <t>Cant. Actividades Programadas</t>
  </si>
  <si>
    <t>Cant. Actividades Ejecutadas</t>
  </si>
  <si>
    <t>AUXILIAR ADMINISTRATIVO</t>
  </si>
  <si>
    <t>AUXILIAR SERVICIOS GENERALES</t>
  </si>
  <si>
    <t>OPERARIO</t>
  </si>
  <si>
    <t>PROFESIONAL ESPECIALIZADO</t>
  </si>
  <si>
    <t>PROFESIONAL UNIVERSITARIO</t>
  </si>
  <si>
    <t>SECRETARIA</t>
  </si>
  <si>
    <t>TÉCNICO OPERATIVO</t>
  </si>
  <si>
    <t>Vigencia</t>
  </si>
  <si>
    <t>Cargo</t>
  </si>
  <si>
    <t>DIRECTOR TÉCNICO</t>
  </si>
  <si>
    <t>SUBDIRECTOR TÉCNICO</t>
  </si>
  <si>
    <t>CONTRATISTA</t>
  </si>
  <si>
    <t>2 de 2</t>
  </si>
  <si>
    <t>FORMATO</t>
  </si>
  <si>
    <t>Cumplimiento</t>
  </si>
  <si>
    <t>DESCRIPCIÓN DE LA ACTIVIDAD</t>
  </si>
  <si>
    <t>Fortalecimiento Institucional</t>
  </si>
  <si>
    <t>Adecuar sistemas tecnológicos que permitan el ahorro en cinco de las sedes de la Secretaría General.</t>
  </si>
  <si>
    <t>Realizar cada (2) meses, la proyección de estrategias de disminución de consumo de agua en las sedes de la Secretaría General, que presenta variaciones significativas.</t>
  </si>
  <si>
    <t>Dirección Administrativa y Financiera</t>
  </si>
  <si>
    <t>Automatización del encendido de luminarias en áreas priorizadas mediante sensores de movimiento en cinco sedes de la Secretaría General.</t>
  </si>
  <si>
    <t>Consolidación, análisis y seguimiento trimestral de información de las variaciones de consumo de energía en las sedes de la Secretaría General.</t>
  </si>
  <si>
    <t>Realizar cada (2) meses, la proyección de estrategias de disminución de consumo de energía en las sedes de la Secretaría General, que presenta variaciones significativas.</t>
  </si>
  <si>
    <t>3.6</t>
  </si>
  <si>
    <t>3.7</t>
  </si>
  <si>
    <t>3.8</t>
  </si>
  <si>
    <t>Gestionar mensualmente de manera integral la totalidad de residuos aprovechables generados por la Secretaría General, con gestores autorizados en cumplimiento de la normatividad vigente.</t>
  </si>
  <si>
    <t>Gestionar mensualmente de manera integral la totalidad de residuos peligrosos, residuos de aparatos eléctricos, electrónicos y especiales generados por la Secretaría General, con gestores autorizados en cumplimiento de la normatividad vigente.</t>
  </si>
  <si>
    <t>Actualizar una vez al año, el Plan de Gestión Integral de Residuos Peligrosos- RESPEL de la sede Imprenta Distrital.</t>
  </si>
  <si>
    <t>Actualizar una vez al año, el Plan de Gestión Integral de Residuos Peligrosos y RAEE de las sedes.</t>
  </si>
  <si>
    <t>Realizar seis (6) reportes sobre la gestión de residuos a los entes externos que se requieran como parte del cumplimiento normativo.</t>
  </si>
  <si>
    <t>Realizar un informe del estado de elementos para la gestión de residuos en las sedes de la entidad.</t>
  </si>
  <si>
    <t>Adecuación de los cuartos para almacenamiento de residuos en dos sedes.</t>
  </si>
  <si>
    <t>4.6</t>
  </si>
  <si>
    <t>Realizar tres veces durante la vigencia el seguimiento a las cláusulas ambientales de los contratos vigentes en la entidad.</t>
  </si>
  <si>
    <t>Realizar dos (2) mesas de trabajo con el Equipo de CPS de la Entidad.</t>
  </si>
  <si>
    <t>Determinar semestralmente las cláusulas ambientales relacionadas con la disminución en la adquisición de Elementos Plásticos de un Solo Uso (EPSU) en los contratos aplicables durante la vigencia.</t>
  </si>
  <si>
    <t>Mantener la adquisición de Elementos Plásticos de un Solo Uso (EPSU) en 0% para el desarrollo de actividades de cafetería en la Entidad.</t>
  </si>
  <si>
    <t>Actualizar la Guía de Compras Públicas Sostenibles de la Entidad y el formato FT-1152.</t>
  </si>
  <si>
    <t>Determinar la huella de carbono de la Entidad, de acuerdo a la metodología de STORM USER.</t>
  </si>
  <si>
    <t>Realizar los diagnósticos ambientales en las sedes de la entidad, para la implementación de la gestión ambiental.</t>
  </si>
  <si>
    <t>Realizar seis actividades que promuevan el uso de transportes alternativos dirigidas a funcionarios y contratistas de la entidad.</t>
  </si>
  <si>
    <t>6.6</t>
  </si>
  <si>
    <t>6.7</t>
  </si>
  <si>
    <t>6.8</t>
  </si>
  <si>
    <t>6.9</t>
  </si>
  <si>
    <t>6.10</t>
  </si>
  <si>
    <t>6.11</t>
  </si>
  <si>
    <t>6.12</t>
  </si>
  <si>
    <t>6.13</t>
  </si>
  <si>
    <t>Desarrollar dos (2) actividades para fomentar la separación en la fuente de los residuos ordinarios.</t>
  </si>
  <si>
    <t>Desarrollar una (1) actividad correspondiente a la gestión del aceite vegetal.</t>
  </si>
  <si>
    <t>Desarrollar una actividad de sensibilización correspondiente a la gestión de residuos peligrosos y residuos de aparatos eléctricos y electrónicos.</t>
  </si>
  <si>
    <t>Realizar en la vigencia, dos (2) socialización a contratistas de la SG, que generen impacto ambiental significativo para fortalecer la implementación de obligaciones ambientales conforme al contrato suscrito.</t>
  </si>
  <si>
    <t>Realizar dos (2) socialización a Supervisores y/o Apoyos a la Supervisión acerca de las cláusulas ambientales y su seguimiento.</t>
  </si>
  <si>
    <t>Desarrollar una (1) actividad correspondiente a Elementos Plásticos de un Solo Uso -EPSU.</t>
  </si>
  <si>
    <t>En el marco del Acuerdo Distrital 197 de 2005, desarrollar la primera semana del mes de junio la Semana del Medio Ambiente en la entidad.</t>
  </si>
  <si>
    <t>Desarrollar dos (2) actividades que fomente el uso eficiente de agua.</t>
  </si>
  <si>
    <t>Desarrollar dos (2) actividades que fomente el uso eficiente de energía.</t>
  </si>
  <si>
    <t>Realizar en cada semestre, retroalimentaciones a los enlaces ambientales para fortalecer los conocimientos en los lineamientos y avances en la implementación del PIGA.</t>
  </si>
  <si>
    <t>Mauro Palta Cerón</t>
  </si>
  <si>
    <t>Desarrollar una (1) actividad correspondiente a riesgos e impactos ambientales, asociado a los programas de agua, energía, gestión de residuos, cambio climático.</t>
  </si>
  <si>
    <t>Actualización de los sistema de iluminación artística de los escenarios ubicados en dos de los auditorios de las sedes de la Secretaría General.</t>
  </si>
  <si>
    <t>Consolidación, análisis y seguimiento trimestral de información de las variaciones de consumo de agua en las sedes de la Secretaría General.</t>
  </si>
  <si>
    <t>Realizar tres (3) seguimientos a la generación de residuos con potencial aprovechables y generar alertas para el mejoramiento de la clasificación en las tres (3) sedes con la mayor disminución en la generación de estos residuos.</t>
  </si>
  <si>
    <t>Realizar mensualmente la aprobación de inclusión o exclusión de cláusulas ambientales en los procesos de contratación de la entidad en la etapa precontractual.</t>
  </si>
  <si>
    <t>Contratar un estudio técnico sobre cubiertas de tres sedes de la S.G., que contemple la identificación o presencia de asbesto cemento.</t>
  </si>
  <si>
    <t>Realizar adecuaciones y/o mantenimientos en bici parqueaderos en tres sedes, para promover el uso de la bicicleta.</t>
  </si>
  <si>
    <t>Desarrollar una (1) actividad correspondiente a deberes y beneficios ambientales / institucionales de contribuir al PIGA.</t>
  </si>
  <si>
    <t>El porcentaje correspondiente a cada programa del Plan Institucional de Gestión Ambiental - PIGA, fue determinado teniendo en cuenta los criterios de frecuencia y complejidad los cuales indican los pesos que se debe determinar en cada uno.</t>
  </si>
  <si>
    <t>Desarrollar una (1) actividad teniendo en cuenta las fechas ambientales relacionadas en la resolución 3179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</si>
</sst>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%"/>
    <numFmt numFmtId="166" formatCode="#,##0_ ;\-#,##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name val="Arial"/>
      <family val="2"/>
    </font>
    <font>
      <sz val="18"/>
      <color theme="1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8"/>
      <color theme="1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b/>
      <sz val="12"/>
      <color rgb="FF595959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22"/>
      <color theme="1"/>
      <name val="Arial"/>
      <family val="2"/>
    </font>
    <font>
      <sz val="24"/>
      <color theme="1"/>
      <name val="Arial"/>
      <family val="2"/>
    </font>
    <font>
      <b/>
      <sz val="24"/>
      <color theme="1"/>
      <name val="Arial"/>
      <family val="2"/>
    </font>
    <font>
      <sz val="28"/>
      <color theme="1"/>
      <name val="Arial"/>
      <family val="2"/>
    </font>
    <font>
      <sz val="12"/>
      <color rgb="FF59595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8F7FC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2">
    <xf numFmtId="0" fontId="0" fillId="0" borderId="0" xfId="0"/>
    <xf numFmtId="1" fontId="4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10" fontId="3" fillId="0" borderId="0" xfId="0" applyNumberFormat="1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9" fontId="10" fillId="0" borderId="0" xfId="2" applyFont="1" applyFill="1" applyBorder="1" applyAlignment="1">
      <alignment horizontal="center" vertical="center" wrapText="1"/>
    </xf>
    <xf numFmtId="10" fontId="3" fillId="0" borderId="1" xfId="2" applyNumberFormat="1" applyFont="1" applyFill="1" applyBorder="1" applyAlignment="1">
      <alignment horizontal="center" vertical="center"/>
    </xf>
    <xf numFmtId="165" fontId="3" fillId="0" borderId="0" xfId="0" applyNumberFormat="1" applyFont="1" applyAlignment="1">
      <alignment wrapText="1"/>
    </xf>
    <xf numFmtId="1" fontId="2" fillId="0" borderId="0" xfId="0" applyNumberFormat="1" applyFont="1" applyAlignment="1">
      <alignment vertical="center" wrapText="1"/>
    </xf>
    <xf numFmtId="9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10" fillId="7" borderId="1" xfId="0" applyFont="1" applyFill="1" applyBorder="1" applyAlignment="1">
      <alignment vertical="center"/>
    </xf>
    <xf numFmtId="0" fontId="6" fillId="9" borderId="1" xfId="0" applyFont="1" applyFill="1" applyBorder="1" applyAlignment="1">
      <alignment vertical="center"/>
    </xf>
    <xf numFmtId="0" fontId="10" fillId="1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0" fontId="10" fillId="2" borderId="1" xfId="2" applyNumberFormat="1" applyFont="1" applyFill="1" applyBorder="1" applyAlignment="1">
      <alignment horizontal="center" vertical="center" wrapText="1"/>
    </xf>
    <xf numFmtId="1" fontId="3" fillId="2" borderId="1" xfId="2" applyNumberFormat="1" applyFont="1" applyFill="1" applyBorder="1" applyAlignment="1">
      <alignment horizontal="center" vertical="center"/>
    </xf>
    <xf numFmtId="1" fontId="3" fillId="3" borderId="1" xfId="2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3" fillId="0" borderId="1" xfId="2" applyNumberFormat="1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166" fontId="6" fillId="3" borderId="1" xfId="1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6" fillId="13" borderId="1" xfId="0" applyNumberFormat="1" applyFont="1" applyFill="1" applyBorder="1" applyAlignment="1">
      <alignment horizontal="center" vertical="center"/>
    </xf>
    <xf numFmtId="166" fontId="6" fillId="2" borderId="1" xfId="1" applyNumberFormat="1" applyFont="1" applyFill="1" applyBorder="1" applyAlignment="1">
      <alignment horizontal="center" vertical="center"/>
    </xf>
    <xf numFmtId="0" fontId="3" fillId="0" borderId="1" xfId="2" applyNumberFormat="1" applyFont="1" applyFill="1" applyBorder="1" applyAlignment="1">
      <alignment horizontal="justify" vertical="center" wrapText="1"/>
    </xf>
    <xf numFmtId="0" fontId="6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vertical="center"/>
    </xf>
    <xf numFmtId="0" fontId="8" fillId="15" borderId="1" xfId="0" applyFont="1" applyFill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13" fillId="0" borderId="0" xfId="0" applyFont="1" applyAlignment="1">
      <alignment horizont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 readingOrder="1"/>
    </xf>
    <xf numFmtId="0" fontId="5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9" fontId="6" fillId="0" borderId="12" xfId="2" applyFont="1" applyFill="1" applyBorder="1" applyAlignment="1">
      <alignment horizontal="center" vertical="center"/>
    </xf>
    <xf numFmtId="9" fontId="6" fillId="0" borderId="9" xfId="2" applyFont="1" applyFill="1" applyBorder="1" applyAlignment="1">
      <alignment horizontal="center" vertical="center"/>
    </xf>
    <xf numFmtId="9" fontId="6" fillId="0" borderId="8" xfId="2" applyFont="1" applyFill="1" applyBorder="1" applyAlignment="1">
      <alignment horizontal="center" vertical="center"/>
    </xf>
    <xf numFmtId="9" fontId="6" fillId="0" borderId="10" xfId="2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center" vertical="center" wrapText="1"/>
    </xf>
    <xf numFmtId="0" fontId="3" fillId="0" borderId="4" xfId="2" applyNumberFormat="1" applyFont="1" applyFill="1" applyBorder="1" applyAlignment="1">
      <alignment horizontal="center" vertical="center" wrapText="1"/>
    </xf>
    <xf numFmtId="0" fontId="16" fillId="11" borderId="3" xfId="0" applyFont="1" applyFill="1" applyBorder="1" applyAlignment="1">
      <alignment horizontal="center" vertical="center"/>
    </xf>
    <xf numFmtId="0" fontId="16" fillId="11" borderId="4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0" fillId="7" borderId="5" xfId="0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/>
    </xf>
    <xf numFmtId="0" fontId="10" fillId="14" borderId="3" xfId="0" applyFont="1" applyFill="1" applyBorder="1" applyAlignment="1">
      <alignment horizontal="center" vertical="center"/>
    </xf>
    <xf numFmtId="0" fontId="10" fillId="14" borderId="5" xfId="0" applyFont="1" applyFill="1" applyBorder="1" applyAlignment="1">
      <alignment horizontal="center" vertical="center"/>
    </xf>
    <xf numFmtId="0" fontId="10" fillId="14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10" fillId="10" borderId="3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 wrapText="1"/>
    </xf>
    <xf numFmtId="49" fontId="15" fillId="0" borderId="5" xfId="0" applyNumberFormat="1" applyFont="1" applyBorder="1" applyAlignment="1">
      <alignment horizontal="center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8" borderId="7" xfId="0" applyFont="1" applyFill="1" applyBorder="1" applyAlignment="1">
      <alignment horizontal="center" vertical="center" wrapText="1"/>
    </xf>
    <xf numFmtId="0" fontId="10" fillId="8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readingOrder="1"/>
    </xf>
    <xf numFmtId="0" fontId="9" fillId="0" borderId="9" xfId="0" applyFont="1" applyBorder="1" applyAlignment="1">
      <alignment horizontal="center" vertical="center" readingOrder="1"/>
    </xf>
    <xf numFmtId="0" fontId="9" fillId="0" borderId="13" xfId="0" applyFont="1" applyBorder="1" applyAlignment="1">
      <alignment horizontal="center" vertical="center" readingOrder="1"/>
    </xf>
    <xf numFmtId="0" fontId="9" fillId="0" borderId="11" xfId="0" applyFont="1" applyBorder="1" applyAlignment="1">
      <alignment horizontal="center" vertical="center" readingOrder="1"/>
    </xf>
    <xf numFmtId="0" fontId="9" fillId="0" borderId="8" xfId="0" applyFont="1" applyBorder="1" applyAlignment="1">
      <alignment horizontal="center" vertical="center" readingOrder="1"/>
    </xf>
    <xf numFmtId="0" fontId="9" fillId="0" borderId="10" xfId="0" applyFont="1" applyBorder="1" applyAlignment="1">
      <alignment horizontal="center" vertical="center" readingOrder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4" xfId="2" applyNumberFormat="1" applyFont="1" applyFill="1" applyBorder="1" applyAlignment="1">
      <alignment horizontal="center" vertical="center" wrapText="1"/>
    </xf>
    <xf numFmtId="0" fontId="13" fillId="11" borderId="3" xfId="0" applyFont="1" applyFill="1" applyBorder="1" applyAlignment="1">
      <alignment horizontal="center" vertical="center"/>
    </xf>
    <xf numFmtId="0" fontId="13" fillId="11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readingOrder="1"/>
    </xf>
    <xf numFmtId="0" fontId="18" fillId="0" borderId="5" xfId="0" applyFont="1" applyBorder="1" applyAlignment="1">
      <alignment horizontal="center" vertical="center" readingOrder="1"/>
    </xf>
    <xf numFmtId="0" fontId="18" fillId="0" borderId="4" xfId="0" applyFont="1" applyBorder="1" applyAlignment="1">
      <alignment horizontal="center" vertical="center" readingOrder="1"/>
    </xf>
    <xf numFmtId="0" fontId="18" fillId="0" borderId="3" xfId="0" applyFont="1" applyBorder="1" applyAlignment="1">
      <alignment horizontal="center" vertical="center" wrapText="1" readingOrder="1"/>
    </xf>
    <xf numFmtId="0" fontId="18" fillId="0" borderId="5" xfId="0" applyFont="1" applyBorder="1" applyAlignment="1">
      <alignment horizontal="center" vertical="center" wrapText="1" readingOrder="1"/>
    </xf>
    <xf numFmtId="0" fontId="18" fillId="0" borderId="4" xfId="0" applyFont="1" applyBorder="1" applyAlignment="1">
      <alignment horizontal="center" vertical="center" wrapText="1" readingOrder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233"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FFFFCC"/>
      <color rgb="FFC8F7FC"/>
      <color rgb="FF698DFF"/>
      <color rgb="FF0DFF7A"/>
      <color rgb="FFFF8585"/>
      <color rgb="FFCCCCFF"/>
      <color rgb="FF99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GRÁFICA ACTIVIDADES PROGRAMADAS VS. EJECUTADAS</a:t>
            </a:r>
          </a:p>
          <a:p>
            <a:pPr>
              <a:defRPr sz="12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CO" sz="1200" b="1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PLAN DE ACCIÓN ANUAL DEL PLAN INSTITUCIONAL DE GESTIÓN AMBIENTAL -PIGA</a:t>
            </a:r>
            <a:endParaRPr lang="es-CO" sz="12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Gráfica!$A$38</c:f>
              <c:strCache>
                <c:ptCount val="1"/>
                <c:pt idx="0">
                  <c:v>Programadas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movingAvg"/>
            <c:period val="2"/>
            <c:dispRSqr val="0"/>
            <c:dispEq val="0"/>
          </c:trendline>
          <c:cat>
            <c:strRef>
              <c:f>Gráfica!$B$37:$M$37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Gráfica!$B$38:$M$38</c:f>
              <c:numCache>
                <c:formatCode>0</c:formatCode>
                <c:ptCount val="12"/>
                <c:pt idx="0">
                  <c:v>10</c:v>
                </c:pt>
                <c:pt idx="1">
                  <c:v>7</c:v>
                </c:pt>
                <c:pt idx="2">
                  <c:v>9</c:v>
                </c:pt>
                <c:pt idx="3">
                  <c:v>14</c:v>
                </c:pt>
                <c:pt idx="4">
                  <c:v>9</c:v>
                </c:pt>
                <c:pt idx="5">
                  <c:v>10</c:v>
                </c:pt>
                <c:pt idx="6">
                  <c:v>13</c:v>
                </c:pt>
                <c:pt idx="7">
                  <c:v>9</c:v>
                </c:pt>
                <c:pt idx="8">
                  <c:v>10</c:v>
                </c:pt>
                <c:pt idx="9">
                  <c:v>13</c:v>
                </c:pt>
                <c:pt idx="10">
                  <c:v>13</c:v>
                </c:pt>
                <c:pt idx="1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FB-497C-BF0B-287F8CC287B4}"/>
            </c:ext>
          </c:extLst>
        </c:ser>
        <c:ser>
          <c:idx val="1"/>
          <c:order val="1"/>
          <c:tx>
            <c:strRef>
              <c:f>Gráfica!$A$39</c:f>
              <c:strCache>
                <c:ptCount val="1"/>
                <c:pt idx="0">
                  <c:v>Ejecutadas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Gráfica!$B$37:$M$37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Gráfica!$B$39:$M$39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FB-497C-BF0B-287F8CC287B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751104"/>
        <c:axId val="130756992"/>
      </c:barChart>
      <c:catAx>
        <c:axId val="13075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756992"/>
        <c:crosses val="autoZero"/>
        <c:auto val="1"/>
        <c:lblAlgn val="ctr"/>
        <c:lblOffset val="100"/>
        <c:noMultiLvlLbl val="0"/>
      </c:catAx>
      <c:valAx>
        <c:axId val="13075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30751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1928812</xdr:colOff>
      <xdr:row>0</xdr:row>
      <xdr:rowOff>261939</xdr:rowOff>
    </xdr:from>
    <xdr:to>
      <xdr:col>1</xdr:col>
      <xdr:colOff>4255634</xdr:colOff>
      <xdr:row>2</xdr:row>
      <xdr:rowOff>288266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A679771-8778-4001-B5B5-895634FDA9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8875" y="261939"/>
          <a:ext cx="2326822" cy="12645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212912</xdr:colOff>
      <xdr:row>5</xdr:row>
      <xdr:rowOff>268941</xdr:rowOff>
    </xdr:from>
    <xdr:to>
      <xdr:col>13</xdr:col>
      <xdr:colOff>470647</xdr:colOff>
      <xdr:row>34</xdr:row>
      <xdr:rowOff>179294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2E3A494-396D-277C-65E5-AE9781B6F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327212</xdr:colOff>
      <xdr:row>0</xdr:row>
      <xdr:rowOff>177054</xdr:rowOff>
    </xdr:from>
    <xdr:to>
      <xdr:col>1</xdr:col>
      <xdr:colOff>381000</xdr:colOff>
      <xdr:row>2</xdr:row>
      <xdr:rowOff>176281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09FD5A6-8F85-4070-B2EE-55874295C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212" y="177054"/>
          <a:ext cx="1320613" cy="72312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F73BAD-3CB3-4337-9A48-A202F443669A}" name="Tabla1" displayName="Tabla1" ref="B3:B9" totalsRowShown="0" headerRowDxfId="232" dataDxfId="231" tableBorderDxfId="230">
  <autoFilter ref="B3:B9" xr:uid="{49F73BAD-3CB3-4337-9A48-A202F443669A}"/>
  <tableColumns count="1">
    <tableColumn id="1" xr3:uid="{85E3087F-8EFB-4CB3-B453-1A0ADC351B7A}" name="Vigencia" dataDxfId="22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27A865-9A9A-4631-AEB8-C5EFE1200A34}" name="Tabla2" displayName="Tabla2" ref="D3:D14" totalsRowShown="0" headerRowDxfId="228" dataDxfId="227" tableBorderDxfId="226">
  <autoFilter ref="D3:D14" xr:uid="{2327A865-9A9A-4631-AEB8-C5EFE1200A34}"/>
  <tableColumns count="1">
    <tableColumn id="1" xr3:uid="{2E23CD64-0B00-4D46-927C-02C4DC189751}" name="Cargo" dataDxfId="22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98"/>
  <sheetViews>
    <sheetView showGridLines="0" tabSelected="1" zoomScale="40" zoomScaleNormal="40" zoomScaleSheetLayoutView="25" zoomScalePageLayoutView="4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A5" sqref="A5:B5"/>
    </sheetView>
  </sheetViews>
  <sheetFormatPr baseColWidth="10" defaultColWidth="0" defaultRowHeight="25.5" zeroHeight="1" x14ac:dyDescent="0.35"/>
  <cols>
    <col min="1" max="1" width="10.42578125" style="8" customWidth="1"/>
    <col min="2" max="2" width="112" style="6" customWidth="1"/>
    <col min="3" max="3" width="71.85546875" style="4" customWidth="1"/>
    <col min="4" max="4" width="31.140625" style="3" customWidth="1"/>
    <col min="5" max="5" width="18.7109375" style="3" customWidth="1"/>
    <col min="6" max="6" width="25.5703125" style="3" bestFit="1" customWidth="1"/>
    <col min="7" max="7" width="68.7109375" style="9" customWidth="1"/>
    <col min="8" max="9" width="18.7109375" style="3" customWidth="1"/>
    <col min="10" max="10" width="68.7109375" style="7" customWidth="1"/>
    <col min="11" max="11" width="18.7109375" style="3" customWidth="1"/>
    <col min="12" max="12" width="18.7109375" style="8" customWidth="1"/>
    <col min="13" max="13" width="90" style="3" customWidth="1"/>
    <col min="14" max="15" width="18.7109375" style="3" customWidth="1"/>
    <col min="16" max="16" width="50.7109375" style="3" customWidth="1"/>
    <col min="17" max="18" width="18.7109375" style="3" customWidth="1"/>
    <col min="19" max="19" width="50.7109375" style="3" customWidth="1"/>
    <col min="20" max="21" width="18.7109375" style="3" customWidth="1"/>
    <col min="22" max="22" width="50.7109375" style="3" customWidth="1"/>
    <col min="23" max="24" width="18.7109375" style="3" customWidth="1"/>
    <col min="25" max="25" width="50.7109375" style="3" customWidth="1"/>
    <col min="26" max="27" width="18.7109375" style="3" customWidth="1"/>
    <col min="28" max="28" width="50.7109375" style="3" customWidth="1"/>
    <col min="29" max="30" width="18.7109375" style="3" customWidth="1"/>
    <col min="31" max="31" width="50.7109375" style="9" customWidth="1"/>
    <col min="32" max="33" width="18.7109375" style="3" customWidth="1"/>
    <col min="34" max="34" width="50.7109375" style="3" customWidth="1"/>
    <col min="35" max="36" width="18.7109375" style="3" customWidth="1"/>
    <col min="37" max="37" width="50.7109375" style="3" customWidth="1"/>
    <col min="38" max="39" width="18.7109375" style="3" customWidth="1"/>
    <col min="40" max="40" width="50.7109375" style="3" customWidth="1"/>
    <col min="41" max="41" width="31" style="3" customWidth="1"/>
    <col min="42" max="42" width="20.140625" style="3" bestFit="1" customWidth="1"/>
    <col min="43" max="43" width="18.28515625" style="3" customWidth="1"/>
    <col min="44" max="44" width="19.42578125" style="3" hidden="1" customWidth="1"/>
    <col min="45" max="46" width="11.42578125" style="3" hidden="1" customWidth="1"/>
    <col min="47" max="47" width="0" style="3" hidden="1" customWidth="1"/>
    <col min="48" max="16384" width="11.42578125" style="3" hidden="1"/>
  </cols>
  <sheetData>
    <row r="1" spans="1:43" ht="50.1" customHeight="1" x14ac:dyDescent="0.35">
      <c r="A1" s="78"/>
      <c r="B1" s="78"/>
      <c r="C1" s="79" t="s">
        <v>48</v>
      </c>
      <c r="D1" s="79"/>
      <c r="E1" s="80" t="s">
        <v>113</v>
      </c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2"/>
      <c r="AL1" s="79" t="s">
        <v>49</v>
      </c>
      <c r="AM1" s="79"/>
      <c r="AN1" s="79"/>
      <c r="AO1" s="115" t="s">
        <v>54</v>
      </c>
      <c r="AP1" s="116"/>
      <c r="AQ1" s="117"/>
    </row>
    <row r="2" spans="1:43" ht="50.1" customHeight="1" x14ac:dyDescent="0.35">
      <c r="A2" s="78"/>
      <c r="B2" s="78"/>
      <c r="C2" s="79" t="s">
        <v>50</v>
      </c>
      <c r="D2" s="79"/>
      <c r="E2" s="80" t="s">
        <v>58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2"/>
      <c r="AL2" s="79" t="s">
        <v>51</v>
      </c>
      <c r="AM2" s="79"/>
      <c r="AN2" s="79"/>
      <c r="AO2" s="118" t="s">
        <v>55</v>
      </c>
      <c r="AP2" s="119"/>
      <c r="AQ2" s="120"/>
    </row>
    <row r="3" spans="1:43" ht="50.1" customHeight="1" x14ac:dyDescent="0.35">
      <c r="A3" s="78"/>
      <c r="B3" s="78"/>
      <c r="C3" s="79" t="s">
        <v>110</v>
      </c>
      <c r="D3" s="79"/>
      <c r="E3" s="80" t="s">
        <v>72</v>
      </c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  <c r="AJ3" s="81"/>
      <c r="AK3" s="82"/>
      <c r="AL3" s="79" t="s">
        <v>53</v>
      </c>
      <c r="AM3" s="79"/>
      <c r="AN3" s="79"/>
      <c r="AO3" s="115" t="s">
        <v>56</v>
      </c>
      <c r="AP3" s="116"/>
      <c r="AQ3" s="117"/>
    </row>
    <row r="4" spans="1:43" ht="23.25" x14ac:dyDescent="0.35">
      <c r="A4" s="2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</row>
    <row r="5" spans="1:43" ht="38.25" customHeight="1" x14ac:dyDescent="0.35">
      <c r="A5" s="89" t="s">
        <v>89</v>
      </c>
      <c r="B5" s="90"/>
      <c r="C5" s="87">
        <v>2025</v>
      </c>
      <c r="D5" s="88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</row>
    <row r="6" spans="1:43" ht="38.25" customHeight="1" x14ac:dyDescent="0.35">
      <c r="A6" s="89" t="s">
        <v>90</v>
      </c>
      <c r="B6" s="90"/>
      <c r="C6" s="87" t="s">
        <v>157</v>
      </c>
      <c r="D6" s="88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</row>
    <row r="7" spans="1:43" ht="38.25" customHeight="1" x14ac:dyDescent="0.35">
      <c r="A7" s="89" t="s">
        <v>91</v>
      </c>
      <c r="B7" s="90"/>
      <c r="C7" s="87" t="s">
        <v>106</v>
      </c>
      <c r="D7" s="88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3" ht="23.25" x14ac:dyDescent="0.3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3" s="4" customFormat="1" ht="36" customHeight="1" x14ac:dyDescent="0.25">
      <c r="A9" s="91" t="s">
        <v>59</v>
      </c>
      <c r="B9" s="91" t="s">
        <v>112</v>
      </c>
      <c r="C9" s="91" t="s">
        <v>0</v>
      </c>
      <c r="D9" s="92" t="s">
        <v>95</v>
      </c>
      <c r="E9" s="72" t="s">
        <v>73</v>
      </c>
      <c r="F9" s="72"/>
      <c r="G9" s="72"/>
      <c r="H9" s="72"/>
      <c r="I9" s="72"/>
      <c r="J9" s="72"/>
      <c r="K9" s="72"/>
      <c r="L9" s="72"/>
      <c r="M9" s="72"/>
      <c r="N9" s="71" t="s">
        <v>74</v>
      </c>
      <c r="O9" s="71"/>
      <c r="P9" s="71"/>
      <c r="Q9" s="71"/>
      <c r="R9" s="71"/>
      <c r="S9" s="71"/>
      <c r="T9" s="71"/>
      <c r="U9" s="71"/>
      <c r="V9" s="71"/>
      <c r="W9" s="72" t="s">
        <v>75</v>
      </c>
      <c r="X9" s="72"/>
      <c r="Y9" s="72"/>
      <c r="Z9" s="72"/>
      <c r="AA9" s="72"/>
      <c r="AB9" s="72"/>
      <c r="AC9" s="72"/>
      <c r="AD9" s="72"/>
      <c r="AE9" s="72"/>
      <c r="AF9" s="71" t="s">
        <v>76</v>
      </c>
      <c r="AG9" s="71"/>
      <c r="AH9" s="71"/>
      <c r="AI9" s="71"/>
      <c r="AJ9" s="71"/>
      <c r="AK9" s="71"/>
      <c r="AL9" s="71"/>
      <c r="AM9" s="71"/>
      <c r="AN9" s="71"/>
      <c r="AO9" s="128" t="s">
        <v>96</v>
      </c>
      <c r="AP9" s="83" t="s">
        <v>111</v>
      </c>
      <c r="AQ9" s="84"/>
    </row>
    <row r="10" spans="1:43" s="4" customFormat="1" ht="36" customHeight="1" x14ac:dyDescent="0.25">
      <c r="A10" s="91"/>
      <c r="B10" s="91"/>
      <c r="C10" s="91"/>
      <c r="D10" s="92"/>
      <c r="E10" s="72" t="s">
        <v>1</v>
      </c>
      <c r="F10" s="72"/>
      <c r="G10" s="72"/>
      <c r="H10" s="72" t="s">
        <v>2</v>
      </c>
      <c r="I10" s="72"/>
      <c r="J10" s="72"/>
      <c r="K10" s="72" t="s">
        <v>3</v>
      </c>
      <c r="L10" s="72"/>
      <c r="M10" s="72"/>
      <c r="N10" s="71" t="s">
        <v>4</v>
      </c>
      <c r="O10" s="71"/>
      <c r="P10" s="71"/>
      <c r="Q10" s="71" t="s">
        <v>5</v>
      </c>
      <c r="R10" s="71"/>
      <c r="S10" s="71"/>
      <c r="T10" s="71" t="s">
        <v>6</v>
      </c>
      <c r="U10" s="71"/>
      <c r="V10" s="71"/>
      <c r="W10" s="72" t="s">
        <v>7</v>
      </c>
      <c r="X10" s="72"/>
      <c r="Y10" s="72"/>
      <c r="Z10" s="72" t="s">
        <v>8</v>
      </c>
      <c r="AA10" s="72"/>
      <c r="AB10" s="72"/>
      <c r="AC10" s="72" t="s">
        <v>9</v>
      </c>
      <c r="AD10" s="72"/>
      <c r="AE10" s="72"/>
      <c r="AF10" s="71" t="s">
        <v>10</v>
      </c>
      <c r="AG10" s="71"/>
      <c r="AH10" s="71"/>
      <c r="AI10" s="71" t="s">
        <v>11</v>
      </c>
      <c r="AJ10" s="71"/>
      <c r="AK10" s="71"/>
      <c r="AL10" s="71" t="s">
        <v>12</v>
      </c>
      <c r="AM10" s="71"/>
      <c r="AN10" s="71"/>
      <c r="AO10" s="128"/>
      <c r="AP10" s="85"/>
      <c r="AQ10" s="86"/>
    </row>
    <row r="11" spans="1:43" s="4" customFormat="1" ht="36" customHeight="1" x14ac:dyDescent="0.25">
      <c r="A11" s="91"/>
      <c r="B11" s="91"/>
      <c r="C11" s="91"/>
      <c r="D11" s="92"/>
      <c r="E11" s="26" t="s">
        <v>13</v>
      </c>
      <c r="F11" s="27" t="s">
        <v>14</v>
      </c>
      <c r="G11" s="28" t="s">
        <v>15</v>
      </c>
      <c r="H11" s="26" t="s">
        <v>13</v>
      </c>
      <c r="I11" s="27" t="s">
        <v>14</v>
      </c>
      <c r="J11" s="28" t="s">
        <v>15</v>
      </c>
      <c r="K11" s="26" t="s">
        <v>13</v>
      </c>
      <c r="L11" s="27" t="s">
        <v>14</v>
      </c>
      <c r="M11" s="28" t="s">
        <v>15</v>
      </c>
      <c r="N11" s="26" t="s">
        <v>13</v>
      </c>
      <c r="O11" s="27" t="s">
        <v>14</v>
      </c>
      <c r="P11" s="28" t="s">
        <v>15</v>
      </c>
      <c r="Q11" s="26" t="s">
        <v>13</v>
      </c>
      <c r="R11" s="27" t="s">
        <v>14</v>
      </c>
      <c r="S11" s="28" t="s">
        <v>15</v>
      </c>
      <c r="T11" s="26" t="s">
        <v>13</v>
      </c>
      <c r="U11" s="27" t="s">
        <v>14</v>
      </c>
      <c r="V11" s="28" t="s">
        <v>15</v>
      </c>
      <c r="W11" s="26" t="s">
        <v>13</v>
      </c>
      <c r="X11" s="27" t="s">
        <v>14</v>
      </c>
      <c r="Y11" s="28" t="s">
        <v>15</v>
      </c>
      <c r="Z11" s="26" t="s">
        <v>13</v>
      </c>
      <c r="AA11" s="27" t="s">
        <v>14</v>
      </c>
      <c r="AB11" s="28" t="s">
        <v>15</v>
      </c>
      <c r="AC11" s="26" t="s">
        <v>13</v>
      </c>
      <c r="AD11" s="27" t="s">
        <v>14</v>
      </c>
      <c r="AE11" s="28" t="s">
        <v>15</v>
      </c>
      <c r="AF11" s="26" t="s">
        <v>13</v>
      </c>
      <c r="AG11" s="27" t="s">
        <v>14</v>
      </c>
      <c r="AH11" s="28" t="s">
        <v>15</v>
      </c>
      <c r="AI11" s="26" t="s">
        <v>13</v>
      </c>
      <c r="AJ11" s="27" t="s">
        <v>14</v>
      </c>
      <c r="AK11" s="28" t="s">
        <v>15</v>
      </c>
      <c r="AL11" s="26" t="s">
        <v>13</v>
      </c>
      <c r="AM11" s="27" t="s">
        <v>14</v>
      </c>
      <c r="AN11" s="28" t="s">
        <v>15</v>
      </c>
      <c r="AO11" s="128"/>
      <c r="AP11" s="26" t="s">
        <v>13</v>
      </c>
      <c r="AQ11" s="27" t="s">
        <v>14</v>
      </c>
    </row>
    <row r="12" spans="1:43" s="4" customFormat="1" ht="39.950000000000003" customHeight="1" x14ac:dyDescent="0.25">
      <c r="A12" s="29">
        <v>1</v>
      </c>
      <c r="B12" s="93" t="s">
        <v>37</v>
      </c>
      <c r="C12" s="94"/>
      <c r="D12" s="95"/>
      <c r="E12" s="33"/>
      <c r="F12" s="33"/>
      <c r="G12" s="33"/>
      <c r="H12" s="33"/>
      <c r="I12" s="33"/>
      <c r="J12" s="33"/>
      <c r="K12" s="33"/>
      <c r="L12" s="33"/>
      <c r="M12" s="33"/>
      <c r="N12" s="33" t="s">
        <v>92</v>
      </c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</row>
    <row r="13" spans="1:43" s="4" customFormat="1" ht="69.75" x14ac:dyDescent="0.25">
      <c r="A13" s="23" t="s">
        <v>38</v>
      </c>
      <c r="B13" s="60" t="s">
        <v>160</v>
      </c>
      <c r="C13" s="24" t="s">
        <v>116</v>
      </c>
      <c r="D13" s="74">
        <f>COUNT(E13:E16,H13:H16,K13:K16,N13:N16,Q13:Q16,T13:T16,W13:W16,Z13:Z16,AC13:AC16,AF13:AF16,AI13:AI16,AL13:AL16)</f>
        <v>13</v>
      </c>
      <c r="E13" s="17">
        <v>1.4999999999999999E-2</v>
      </c>
      <c r="F13" s="17"/>
      <c r="G13" s="60"/>
      <c r="H13" s="17"/>
      <c r="I13" s="17"/>
      <c r="J13" s="60"/>
      <c r="K13" s="17"/>
      <c r="L13" s="17"/>
      <c r="M13" s="60"/>
      <c r="N13" s="17">
        <v>1.4999999999999999E-2</v>
      </c>
      <c r="O13" s="17"/>
      <c r="P13" s="60"/>
      <c r="Q13" s="17"/>
      <c r="R13" s="17"/>
      <c r="S13" s="60"/>
      <c r="T13" s="17"/>
      <c r="U13" s="17"/>
      <c r="V13" s="60"/>
      <c r="W13" s="17">
        <v>1.4999999999999999E-2</v>
      </c>
      <c r="X13" s="17"/>
      <c r="Y13" s="60"/>
      <c r="Z13" s="17"/>
      <c r="AA13" s="17"/>
      <c r="AB13" s="60"/>
      <c r="AC13" s="17"/>
      <c r="AD13" s="17"/>
      <c r="AE13" s="60"/>
      <c r="AF13" s="17">
        <v>1.4999999999999999E-2</v>
      </c>
      <c r="AG13" s="17"/>
      <c r="AH13" s="60"/>
      <c r="AI13" s="17"/>
      <c r="AJ13" s="17"/>
      <c r="AK13" s="60"/>
      <c r="AL13" s="17">
        <v>1.4999999999999999E-2</v>
      </c>
      <c r="AM13" s="17"/>
      <c r="AN13" s="60"/>
      <c r="AO13" s="74">
        <f>COUNT(F13:F16,I13:I16,L13:L16,O13:O16,R13:R16,U13:U16,X13:X16,AA13:AA16,AD13:AD16,AG13:AG16,AJ13:AJ16,AM13:AM16)</f>
        <v>0</v>
      </c>
      <c r="AP13" s="73">
        <f>SUM(E13:E16,H13:H16,K13:K16,N13:N16,Q13:Q16,T13:T16,W13:W16,Z13:Z16,AC13:AC16,AF13:AF16,AI13:AI16,AL13:AL16)</f>
        <v>0.20000000000000007</v>
      </c>
      <c r="AQ13" s="73">
        <f>SUM(F13:F16,I13:I16,L13:L16,O13:O16,R13:R16,U13:U16,X13:X16,AA13:AA16,AD13:AD16,AG13:AG16,AJ13:AJ16,AM13:AM16)</f>
        <v>0</v>
      </c>
    </row>
    <row r="14" spans="1:43" s="4" customFormat="1" ht="46.5" x14ac:dyDescent="0.25">
      <c r="A14" s="23" t="s">
        <v>39</v>
      </c>
      <c r="B14" s="60" t="s">
        <v>114</v>
      </c>
      <c r="C14" s="24" t="s">
        <v>116</v>
      </c>
      <c r="D14" s="74"/>
      <c r="E14" s="17"/>
      <c r="F14" s="17"/>
      <c r="G14" s="60"/>
      <c r="H14" s="17"/>
      <c r="I14" s="17"/>
      <c r="J14" s="60"/>
      <c r="K14" s="17"/>
      <c r="L14" s="17"/>
      <c r="M14" s="60"/>
      <c r="N14" s="17"/>
      <c r="O14" s="17"/>
      <c r="P14" s="60"/>
      <c r="Q14" s="17">
        <v>1.7500000000000002E-2</v>
      </c>
      <c r="R14" s="17"/>
      <c r="S14" s="60"/>
      <c r="T14" s="17"/>
      <c r="U14" s="17"/>
      <c r="V14" s="60"/>
      <c r="W14" s="17"/>
      <c r="X14" s="17"/>
      <c r="Y14" s="60"/>
      <c r="Z14" s="17"/>
      <c r="AA14" s="17"/>
      <c r="AB14" s="60"/>
      <c r="AC14" s="17"/>
      <c r="AD14" s="17"/>
      <c r="AE14" s="60"/>
      <c r="AF14" s="17">
        <v>1.7500000000000002E-2</v>
      </c>
      <c r="AG14" s="17"/>
      <c r="AH14" s="60"/>
      <c r="AI14" s="17"/>
      <c r="AJ14" s="17"/>
      <c r="AK14" s="60"/>
      <c r="AL14" s="17"/>
      <c r="AM14" s="17"/>
      <c r="AN14" s="60"/>
      <c r="AO14" s="74"/>
      <c r="AP14" s="73"/>
      <c r="AQ14" s="73"/>
    </row>
    <row r="15" spans="1:43" s="4" customFormat="1" ht="69.75" x14ac:dyDescent="0.25">
      <c r="A15" s="23" t="s">
        <v>40</v>
      </c>
      <c r="B15" s="60" t="s">
        <v>115</v>
      </c>
      <c r="C15" s="24" t="s">
        <v>116</v>
      </c>
      <c r="D15" s="74"/>
      <c r="E15" s="17"/>
      <c r="F15" s="17"/>
      <c r="G15" s="60"/>
      <c r="H15" s="17">
        <v>1.4999999999999999E-2</v>
      </c>
      <c r="I15" s="17"/>
      <c r="J15" s="60"/>
      <c r="K15" s="17"/>
      <c r="L15" s="17"/>
      <c r="M15" s="60"/>
      <c r="N15" s="17">
        <v>1.4999999999999999E-2</v>
      </c>
      <c r="O15" s="17"/>
      <c r="P15" s="60"/>
      <c r="Q15" s="17"/>
      <c r="R15" s="17"/>
      <c r="S15" s="60"/>
      <c r="T15" s="17">
        <v>1.4999999999999999E-2</v>
      </c>
      <c r="U15" s="17"/>
      <c r="V15" s="60"/>
      <c r="W15" s="17"/>
      <c r="X15" s="17"/>
      <c r="Y15" s="60"/>
      <c r="Z15" s="17">
        <v>1.4999999999999999E-2</v>
      </c>
      <c r="AA15" s="17"/>
      <c r="AB15" s="60"/>
      <c r="AC15" s="17"/>
      <c r="AD15" s="17"/>
      <c r="AE15" s="60"/>
      <c r="AF15" s="17">
        <v>1.4999999999999999E-2</v>
      </c>
      <c r="AG15" s="17"/>
      <c r="AH15" s="60"/>
      <c r="AI15" s="17"/>
      <c r="AJ15" s="17"/>
      <c r="AK15" s="60"/>
      <c r="AL15" s="17">
        <v>1.4999999999999999E-2</v>
      </c>
      <c r="AM15" s="17"/>
      <c r="AN15" s="60"/>
      <c r="AO15" s="74"/>
      <c r="AP15" s="73"/>
      <c r="AQ15" s="73"/>
    </row>
    <row r="16" spans="1:43" s="4" customFormat="1" ht="50.1" hidden="1" customHeight="1" x14ac:dyDescent="0.25">
      <c r="A16" s="23" t="s">
        <v>41</v>
      </c>
      <c r="B16" s="24"/>
      <c r="C16" s="24"/>
      <c r="D16" s="74"/>
      <c r="E16" s="17"/>
      <c r="F16" s="17"/>
      <c r="G16" s="60"/>
      <c r="H16" s="17"/>
      <c r="I16" s="17"/>
      <c r="J16" s="60"/>
      <c r="K16" s="17"/>
      <c r="L16" s="17"/>
      <c r="M16" s="60"/>
      <c r="N16" s="17"/>
      <c r="O16" s="17"/>
      <c r="P16" s="60"/>
      <c r="Q16" s="17"/>
      <c r="R16" s="17"/>
      <c r="S16" s="60"/>
      <c r="T16" s="17"/>
      <c r="U16" s="17"/>
      <c r="V16" s="60"/>
      <c r="W16" s="17"/>
      <c r="X16" s="17"/>
      <c r="Y16" s="60"/>
      <c r="Z16" s="17"/>
      <c r="AA16" s="17"/>
      <c r="AB16" s="60"/>
      <c r="AC16" s="17"/>
      <c r="AD16" s="17"/>
      <c r="AE16" s="60"/>
      <c r="AF16" s="17"/>
      <c r="AG16" s="17"/>
      <c r="AH16" s="60"/>
      <c r="AI16" s="17"/>
      <c r="AJ16" s="17"/>
      <c r="AK16" s="60"/>
      <c r="AL16" s="17"/>
      <c r="AM16" s="17"/>
      <c r="AN16" s="60"/>
      <c r="AO16" s="74"/>
      <c r="AP16" s="73"/>
      <c r="AQ16" s="73"/>
    </row>
    <row r="17" spans="1:46" s="4" customFormat="1" ht="37.5" customHeight="1" x14ac:dyDescent="0.25">
      <c r="A17" s="30">
        <v>2</v>
      </c>
      <c r="B17" s="96" t="s">
        <v>47</v>
      </c>
      <c r="C17" s="97"/>
      <c r="D17" s="98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</row>
    <row r="18" spans="1:46" s="4" customFormat="1" ht="69.75" x14ac:dyDescent="0.25">
      <c r="A18" s="23" t="s">
        <v>42</v>
      </c>
      <c r="B18" s="60" t="s">
        <v>159</v>
      </c>
      <c r="C18" s="24" t="s">
        <v>116</v>
      </c>
      <c r="D18" s="74">
        <f>COUNT(E18:E22,H18:H22,K18:K22,N18:N22,Q18:Q22,T18:T22,W18:W22,Z18:Z22,AC18:AC22,AF18:AF22,AI18:AI22,AL18:AL22)</f>
        <v>14</v>
      </c>
      <c r="E18" s="17"/>
      <c r="F18" s="17"/>
      <c r="G18" s="60"/>
      <c r="H18" s="17"/>
      <c r="I18" s="17"/>
      <c r="J18" s="60"/>
      <c r="K18" s="17"/>
      <c r="L18" s="17"/>
      <c r="M18" s="60"/>
      <c r="N18" s="17"/>
      <c r="O18" s="17"/>
      <c r="P18" s="60"/>
      <c r="Q18" s="17"/>
      <c r="R18" s="17"/>
      <c r="S18" s="60"/>
      <c r="T18" s="17"/>
      <c r="U18" s="17"/>
      <c r="V18" s="60"/>
      <c r="W18" s="17"/>
      <c r="X18" s="17"/>
      <c r="Y18" s="60"/>
      <c r="Z18" s="17"/>
      <c r="AA18" s="17"/>
      <c r="AB18" s="60"/>
      <c r="AC18" s="17"/>
      <c r="AD18" s="17"/>
      <c r="AE18" s="60"/>
      <c r="AF18" s="17"/>
      <c r="AG18" s="17"/>
      <c r="AH18" s="60"/>
      <c r="AI18" s="17">
        <v>1.54E-2</v>
      </c>
      <c r="AJ18" s="17"/>
      <c r="AK18" s="60"/>
      <c r="AL18" s="17"/>
      <c r="AM18" s="17"/>
      <c r="AN18" s="60"/>
      <c r="AO18" s="74">
        <f>COUNT(F18:F22,I18:I22,L18:L22,O18:O22,R18:R22,U18:U22,X18:X22,AA18:AA22,AD18:AD22,AG18:AG22,AJ18:AJ22,AM18:AM22)</f>
        <v>0</v>
      </c>
      <c r="AP18" s="73">
        <f>SUM(E18:E22,H18:H22,K18:K22,N18:N22,Q18:Q22,T18:T22,W18:W22,Z18:Z22,AC18:AC22,AF18:AF22,AI18:AI22,AL18:AL22)</f>
        <v>0.20000000000000004</v>
      </c>
      <c r="AQ18" s="73">
        <f>SUM(F18:F22,I18:I22,L18:L22,O18:O22,R18:R22,U18:U22,X18:X22,AA18:AA22,AD18:AD22,AG18:AG22,AJ18:AJ22,AM18:AM22)</f>
        <v>0</v>
      </c>
    </row>
    <row r="19" spans="1:46" s="4" customFormat="1" ht="69.75" x14ac:dyDescent="0.25">
      <c r="A19" s="23" t="s">
        <v>43</v>
      </c>
      <c r="B19" s="60" t="s">
        <v>117</v>
      </c>
      <c r="C19" s="24" t="s">
        <v>116</v>
      </c>
      <c r="D19" s="74"/>
      <c r="E19" s="17"/>
      <c r="F19" s="17"/>
      <c r="G19" s="60"/>
      <c r="H19" s="17"/>
      <c r="I19" s="17"/>
      <c r="J19" s="60"/>
      <c r="K19" s="17"/>
      <c r="L19" s="17"/>
      <c r="M19" s="60"/>
      <c r="N19" s="17"/>
      <c r="O19" s="17"/>
      <c r="P19" s="60"/>
      <c r="Q19" s="17"/>
      <c r="R19" s="17"/>
      <c r="S19" s="60"/>
      <c r="T19" s="17"/>
      <c r="U19" s="17"/>
      <c r="V19" s="60"/>
      <c r="W19" s="17"/>
      <c r="X19" s="17"/>
      <c r="Y19" s="60"/>
      <c r="Z19" s="17"/>
      <c r="AA19" s="17"/>
      <c r="AB19" s="60"/>
      <c r="AC19" s="17"/>
      <c r="AD19" s="17"/>
      <c r="AE19" s="60"/>
      <c r="AF19" s="17"/>
      <c r="AG19" s="17"/>
      <c r="AH19" s="60"/>
      <c r="AI19" s="17">
        <v>1.5299999999999999E-2</v>
      </c>
      <c r="AJ19" s="17"/>
      <c r="AK19" s="60"/>
      <c r="AL19" s="17"/>
      <c r="AM19" s="17"/>
      <c r="AN19" s="60"/>
      <c r="AO19" s="74"/>
      <c r="AP19" s="73"/>
      <c r="AQ19" s="73"/>
    </row>
    <row r="20" spans="1:46" s="4" customFormat="1" ht="69.75" x14ac:dyDescent="0.25">
      <c r="A20" s="23" t="s">
        <v>44</v>
      </c>
      <c r="B20" s="60" t="s">
        <v>118</v>
      </c>
      <c r="C20" s="24" t="s">
        <v>116</v>
      </c>
      <c r="D20" s="74"/>
      <c r="E20" s="17">
        <v>1.4E-2</v>
      </c>
      <c r="F20" s="17"/>
      <c r="G20" s="60"/>
      <c r="H20" s="17"/>
      <c r="I20" s="17"/>
      <c r="J20" s="60"/>
      <c r="K20" s="17"/>
      <c r="L20" s="17"/>
      <c r="M20" s="60"/>
      <c r="N20" s="17">
        <v>1.4E-2</v>
      </c>
      <c r="O20" s="17"/>
      <c r="P20" s="60"/>
      <c r="Q20" s="17"/>
      <c r="R20" s="17"/>
      <c r="S20" s="60"/>
      <c r="T20" s="17"/>
      <c r="U20" s="17"/>
      <c r="V20" s="60"/>
      <c r="W20" s="17">
        <v>1.5299999999999999E-2</v>
      </c>
      <c r="X20" s="17"/>
      <c r="Y20" s="60"/>
      <c r="Z20" s="17"/>
      <c r="AA20" s="17"/>
      <c r="AB20" s="60"/>
      <c r="AC20" s="17"/>
      <c r="AD20" s="17"/>
      <c r="AE20" s="60"/>
      <c r="AF20" s="17">
        <v>1.4E-2</v>
      </c>
      <c r="AG20" s="17"/>
      <c r="AH20" s="60"/>
      <c r="AI20" s="17"/>
      <c r="AJ20" s="17"/>
      <c r="AK20" s="60"/>
      <c r="AL20" s="17">
        <v>1.4E-2</v>
      </c>
      <c r="AM20" s="17"/>
      <c r="AN20" s="60"/>
      <c r="AO20" s="74"/>
      <c r="AP20" s="73"/>
      <c r="AQ20" s="73"/>
    </row>
    <row r="21" spans="1:46" s="4" customFormat="1" ht="69.75" x14ac:dyDescent="0.25">
      <c r="A21" s="23" t="s">
        <v>45</v>
      </c>
      <c r="B21" s="60" t="s">
        <v>119</v>
      </c>
      <c r="C21" s="24" t="s">
        <v>116</v>
      </c>
      <c r="D21" s="74"/>
      <c r="E21" s="17"/>
      <c r="F21" s="17"/>
      <c r="G21" s="60"/>
      <c r="H21" s="17">
        <v>1.4E-2</v>
      </c>
      <c r="I21" s="17"/>
      <c r="J21" s="60"/>
      <c r="K21" s="17"/>
      <c r="L21" s="17"/>
      <c r="M21" s="60"/>
      <c r="N21" s="17">
        <v>1.4E-2</v>
      </c>
      <c r="O21" s="17"/>
      <c r="P21" s="60"/>
      <c r="Q21" s="17"/>
      <c r="R21" s="17"/>
      <c r="S21" s="60"/>
      <c r="T21" s="17">
        <v>1.4E-2</v>
      </c>
      <c r="U21" s="17"/>
      <c r="V21" s="60"/>
      <c r="W21" s="17">
        <v>1.4E-2</v>
      </c>
      <c r="X21" s="17"/>
      <c r="Y21" s="60"/>
      <c r="Z21" s="17">
        <v>1.4E-2</v>
      </c>
      <c r="AA21" s="17"/>
      <c r="AB21" s="60"/>
      <c r="AC21" s="17"/>
      <c r="AD21" s="17"/>
      <c r="AE21" s="60"/>
      <c r="AF21" s="17">
        <v>1.4E-2</v>
      </c>
      <c r="AG21" s="17"/>
      <c r="AH21" s="60"/>
      <c r="AI21" s="17"/>
      <c r="AJ21" s="17"/>
      <c r="AK21" s="60"/>
      <c r="AL21" s="17">
        <v>1.4E-2</v>
      </c>
      <c r="AM21" s="17"/>
      <c r="AN21" s="60"/>
      <c r="AO21" s="74"/>
      <c r="AP21" s="73"/>
      <c r="AQ21" s="73"/>
    </row>
    <row r="22" spans="1:46" s="4" customFormat="1" ht="23.25" hidden="1" customHeight="1" x14ac:dyDescent="0.25">
      <c r="A22" s="23" t="s">
        <v>46</v>
      </c>
      <c r="B22" s="24"/>
      <c r="C22" s="24"/>
      <c r="D22" s="74"/>
      <c r="E22" s="17"/>
      <c r="F22" s="17"/>
      <c r="G22" s="60"/>
      <c r="H22" s="17"/>
      <c r="I22" s="17"/>
      <c r="J22" s="60"/>
      <c r="K22" s="17"/>
      <c r="L22" s="17"/>
      <c r="M22" s="60"/>
      <c r="N22" s="17"/>
      <c r="O22" s="17"/>
      <c r="P22" s="60"/>
      <c r="Q22" s="17"/>
      <c r="R22" s="17"/>
      <c r="S22" s="60"/>
      <c r="T22" s="17"/>
      <c r="U22" s="17"/>
      <c r="V22" s="60"/>
      <c r="W22" s="17"/>
      <c r="X22" s="17"/>
      <c r="Y22" s="60"/>
      <c r="Z22" s="17"/>
      <c r="AA22" s="17"/>
      <c r="AB22" s="60"/>
      <c r="AC22" s="17"/>
      <c r="AD22" s="17"/>
      <c r="AE22" s="60"/>
      <c r="AF22" s="17"/>
      <c r="AG22" s="17"/>
      <c r="AH22" s="60"/>
      <c r="AI22" s="17"/>
      <c r="AJ22" s="17"/>
      <c r="AK22" s="60"/>
      <c r="AL22" s="17"/>
      <c r="AM22" s="17"/>
      <c r="AN22" s="60"/>
      <c r="AO22" s="74"/>
      <c r="AP22" s="73"/>
      <c r="AQ22" s="73"/>
    </row>
    <row r="23" spans="1:46" s="4" customFormat="1" ht="37.5" customHeight="1" x14ac:dyDescent="0.25">
      <c r="A23" s="31">
        <v>3</v>
      </c>
      <c r="B23" s="99" t="s">
        <v>60</v>
      </c>
      <c r="C23" s="100"/>
      <c r="D23" s="101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</row>
    <row r="24" spans="1:46" s="4" customFormat="1" ht="69.75" x14ac:dyDescent="0.25">
      <c r="A24" s="23" t="s">
        <v>61</v>
      </c>
      <c r="B24" s="60" t="s">
        <v>123</v>
      </c>
      <c r="C24" s="24" t="s">
        <v>116</v>
      </c>
      <c r="D24" s="74">
        <f>COUNT(E24:E31,H24:H31,K24:K31,N24:N31,Q24:Q31,T24:T31,W24:W31,Z24:Z31,AC24:AC31,AF24:AF31,AI24:AI31,AL24:AL31)</f>
        <v>37</v>
      </c>
      <c r="E24" s="17">
        <v>5.0000000000000001E-3</v>
      </c>
      <c r="F24" s="17"/>
      <c r="G24" s="60"/>
      <c r="H24" s="17">
        <v>5.0000000000000001E-3</v>
      </c>
      <c r="I24" s="17"/>
      <c r="J24" s="60"/>
      <c r="K24" s="17">
        <v>5.0000000000000001E-3</v>
      </c>
      <c r="L24" s="17"/>
      <c r="M24" s="60"/>
      <c r="N24" s="17">
        <v>5.0000000000000001E-3</v>
      </c>
      <c r="O24" s="17"/>
      <c r="P24" s="60"/>
      <c r="Q24" s="17">
        <v>5.0000000000000001E-3</v>
      </c>
      <c r="R24" s="17"/>
      <c r="S24" s="60"/>
      <c r="T24" s="17">
        <v>5.0000000000000001E-3</v>
      </c>
      <c r="U24" s="17"/>
      <c r="V24" s="60"/>
      <c r="W24" s="17">
        <v>5.0000000000000001E-3</v>
      </c>
      <c r="X24" s="17"/>
      <c r="Y24" s="60"/>
      <c r="Z24" s="17">
        <v>5.0000000000000001E-3</v>
      </c>
      <c r="AA24" s="17"/>
      <c r="AB24" s="60"/>
      <c r="AC24" s="17">
        <v>5.0000000000000001E-3</v>
      </c>
      <c r="AD24" s="17"/>
      <c r="AE24" s="60"/>
      <c r="AF24" s="17">
        <v>5.0000000000000001E-3</v>
      </c>
      <c r="AG24" s="17"/>
      <c r="AH24" s="60"/>
      <c r="AI24" s="17">
        <v>5.0000000000000001E-3</v>
      </c>
      <c r="AJ24" s="17"/>
      <c r="AK24" s="60"/>
      <c r="AL24" s="17">
        <v>5.0000000000000001E-3</v>
      </c>
      <c r="AM24" s="17"/>
      <c r="AN24" s="60"/>
      <c r="AO24" s="74">
        <f>COUNT(F24:F31,I24:I31,L24:L31,O24:O31,R24:R31,U24:U31,X24:X31,AA24:AA31,AD24:AD31,AG24:AG31,AJ24:AJ31,AM24:AM31)</f>
        <v>0</v>
      </c>
      <c r="AP24" s="73">
        <f>SUM(E24:E31,H24:H31,K24:K31,N24:N31,Q24:Q31,T24:T31,W24:W31,Z24:Z31,AC24:AC31,AF24:AF31,AI24:AI31,AL24:AL31)</f>
        <v>0.2</v>
      </c>
      <c r="AQ24" s="73">
        <f>SUM(F24:F31,I24:I31,L24:L31,O24:O31,R24:R31,U24:U31,X24:X31,AA24:AA31,AD24:AD31,AG24:AG31,AJ24:AJ31,AM24:AM31)</f>
        <v>0</v>
      </c>
      <c r="AT24" s="5"/>
    </row>
    <row r="25" spans="1:46" s="4" customFormat="1" ht="93" x14ac:dyDescent="0.25">
      <c r="A25" s="23" t="s">
        <v>62</v>
      </c>
      <c r="B25" s="60" t="s">
        <v>124</v>
      </c>
      <c r="C25" s="24" t="s">
        <v>116</v>
      </c>
      <c r="D25" s="74"/>
      <c r="E25" s="17">
        <v>5.0000000000000001E-3</v>
      </c>
      <c r="F25" s="17"/>
      <c r="G25" s="60"/>
      <c r="H25" s="17">
        <v>5.0000000000000001E-3</v>
      </c>
      <c r="I25" s="17"/>
      <c r="J25" s="60"/>
      <c r="K25" s="17">
        <v>5.0000000000000001E-3</v>
      </c>
      <c r="L25" s="17"/>
      <c r="M25" s="60"/>
      <c r="N25" s="17">
        <v>5.0000000000000001E-3</v>
      </c>
      <c r="O25" s="17"/>
      <c r="P25" s="60"/>
      <c r="Q25" s="17">
        <v>5.0000000000000001E-3</v>
      </c>
      <c r="R25" s="17"/>
      <c r="S25" s="60"/>
      <c r="T25" s="17">
        <v>5.0000000000000001E-3</v>
      </c>
      <c r="U25" s="17"/>
      <c r="V25" s="60"/>
      <c r="W25" s="17">
        <v>5.0000000000000001E-3</v>
      </c>
      <c r="X25" s="17"/>
      <c r="Y25" s="60"/>
      <c r="Z25" s="17">
        <v>5.0000000000000001E-3</v>
      </c>
      <c r="AA25" s="17"/>
      <c r="AB25" s="60"/>
      <c r="AC25" s="17">
        <v>5.0000000000000001E-3</v>
      </c>
      <c r="AD25" s="17"/>
      <c r="AE25" s="60"/>
      <c r="AF25" s="17">
        <v>5.0000000000000001E-3</v>
      </c>
      <c r="AG25" s="17"/>
      <c r="AH25" s="60"/>
      <c r="AI25" s="17">
        <v>5.0000000000000001E-3</v>
      </c>
      <c r="AJ25" s="17"/>
      <c r="AK25" s="60"/>
      <c r="AL25" s="17">
        <v>5.0000000000000001E-3</v>
      </c>
      <c r="AM25" s="17"/>
      <c r="AN25" s="60"/>
      <c r="AO25" s="74"/>
      <c r="AP25" s="73"/>
      <c r="AQ25" s="73"/>
    </row>
    <row r="26" spans="1:46" s="4" customFormat="1" ht="46.5" x14ac:dyDescent="0.25">
      <c r="A26" s="23" t="s">
        <v>63</v>
      </c>
      <c r="B26" s="60" t="s">
        <v>125</v>
      </c>
      <c r="C26" s="24" t="s">
        <v>116</v>
      </c>
      <c r="D26" s="74"/>
      <c r="E26" s="17"/>
      <c r="F26" s="17"/>
      <c r="G26" s="60"/>
      <c r="H26" s="17"/>
      <c r="I26" s="17"/>
      <c r="J26" s="60"/>
      <c r="K26" s="17">
        <v>6.1000000000000004E-3</v>
      </c>
      <c r="L26" s="17"/>
      <c r="M26" s="60"/>
      <c r="N26" s="17"/>
      <c r="O26" s="17"/>
      <c r="P26" s="60"/>
      <c r="Q26" s="17"/>
      <c r="R26" s="17"/>
      <c r="S26" s="60"/>
      <c r="T26" s="17"/>
      <c r="U26" s="17"/>
      <c r="V26" s="60"/>
      <c r="W26" s="17"/>
      <c r="X26" s="17"/>
      <c r="Y26" s="60"/>
      <c r="Z26" s="17"/>
      <c r="AA26" s="17"/>
      <c r="AB26" s="60"/>
      <c r="AC26" s="17"/>
      <c r="AD26" s="17"/>
      <c r="AE26" s="60"/>
      <c r="AF26" s="17"/>
      <c r="AG26" s="17"/>
      <c r="AH26" s="60"/>
      <c r="AI26" s="17"/>
      <c r="AJ26" s="17"/>
      <c r="AK26" s="60"/>
      <c r="AL26" s="17"/>
      <c r="AM26" s="17"/>
      <c r="AN26" s="60"/>
      <c r="AO26" s="74"/>
      <c r="AP26" s="73"/>
      <c r="AQ26" s="73"/>
    </row>
    <row r="27" spans="1:46" s="4" customFormat="1" ht="46.5" x14ac:dyDescent="0.25">
      <c r="A27" s="23" t="s">
        <v>64</v>
      </c>
      <c r="B27" s="60" t="s">
        <v>126</v>
      </c>
      <c r="C27" s="24" t="s">
        <v>116</v>
      </c>
      <c r="D27" s="74"/>
      <c r="E27" s="17"/>
      <c r="F27" s="17"/>
      <c r="G27" s="60"/>
      <c r="H27" s="17"/>
      <c r="I27" s="17"/>
      <c r="J27" s="60"/>
      <c r="K27" s="17">
        <v>6.1000000000000004E-3</v>
      </c>
      <c r="L27" s="17"/>
      <c r="M27" s="60"/>
      <c r="N27" s="17"/>
      <c r="O27" s="17"/>
      <c r="P27" s="60"/>
      <c r="Q27" s="17"/>
      <c r="R27" s="17"/>
      <c r="S27" s="60"/>
      <c r="T27" s="17"/>
      <c r="U27" s="17"/>
      <c r="V27" s="60"/>
      <c r="W27" s="17"/>
      <c r="X27" s="17"/>
      <c r="Y27" s="60"/>
      <c r="Z27" s="17"/>
      <c r="AA27" s="17"/>
      <c r="AB27" s="60"/>
      <c r="AC27" s="17"/>
      <c r="AD27" s="17"/>
      <c r="AE27" s="60"/>
      <c r="AF27" s="17"/>
      <c r="AG27" s="17"/>
      <c r="AH27" s="60"/>
      <c r="AI27" s="17"/>
      <c r="AJ27" s="17"/>
      <c r="AK27" s="60"/>
      <c r="AL27" s="17"/>
      <c r="AM27" s="17"/>
      <c r="AN27" s="60"/>
      <c r="AO27" s="74"/>
      <c r="AP27" s="73"/>
      <c r="AQ27" s="73"/>
    </row>
    <row r="28" spans="1:46" s="4" customFormat="1" ht="46.5" x14ac:dyDescent="0.25">
      <c r="A28" s="23" t="s">
        <v>65</v>
      </c>
      <c r="B28" s="60" t="s">
        <v>127</v>
      </c>
      <c r="C28" s="24" t="s">
        <v>116</v>
      </c>
      <c r="D28" s="74"/>
      <c r="E28" s="17">
        <v>6.1000000000000004E-3</v>
      </c>
      <c r="F28" s="17"/>
      <c r="G28" s="60"/>
      <c r="H28" s="17"/>
      <c r="I28" s="17"/>
      <c r="J28" s="60"/>
      <c r="K28" s="17">
        <v>6.1000000000000004E-3</v>
      </c>
      <c r="L28" s="17"/>
      <c r="M28" s="60"/>
      <c r="N28" s="17">
        <v>6.1000000000000004E-3</v>
      </c>
      <c r="O28" s="17"/>
      <c r="P28" s="60"/>
      <c r="Q28" s="17"/>
      <c r="R28" s="17"/>
      <c r="S28" s="60"/>
      <c r="T28" s="17"/>
      <c r="U28" s="17"/>
      <c r="V28" s="60"/>
      <c r="W28" s="17">
        <v>6.1000000000000004E-3</v>
      </c>
      <c r="X28" s="17"/>
      <c r="Y28" s="60"/>
      <c r="Z28" s="17"/>
      <c r="AA28" s="17"/>
      <c r="AB28" s="60"/>
      <c r="AC28" s="17"/>
      <c r="AD28" s="17"/>
      <c r="AE28" s="60"/>
      <c r="AF28" s="17">
        <v>6.1000000000000004E-3</v>
      </c>
      <c r="AG28" s="17"/>
      <c r="AH28" s="60"/>
      <c r="AI28" s="17"/>
      <c r="AJ28" s="17"/>
      <c r="AK28" s="60"/>
      <c r="AL28" s="17">
        <v>6.1000000000000004E-3</v>
      </c>
      <c r="AM28" s="17"/>
      <c r="AN28" s="60"/>
      <c r="AO28" s="74"/>
      <c r="AP28" s="73"/>
      <c r="AQ28" s="73"/>
    </row>
    <row r="29" spans="1:46" s="4" customFormat="1" ht="46.5" x14ac:dyDescent="0.25">
      <c r="A29" s="23" t="s">
        <v>120</v>
      </c>
      <c r="B29" s="60" t="s">
        <v>128</v>
      </c>
      <c r="C29" s="24" t="s">
        <v>116</v>
      </c>
      <c r="D29" s="74"/>
      <c r="E29" s="17"/>
      <c r="F29" s="17"/>
      <c r="G29" s="60"/>
      <c r="H29" s="17"/>
      <c r="I29" s="17"/>
      <c r="J29" s="60"/>
      <c r="K29" s="17"/>
      <c r="L29" s="17"/>
      <c r="M29" s="60"/>
      <c r="N29" s="17"/>
      <c r="O29" s="17"/>
      <c r="P29" s="60"/>
      <c r="Q29" s="17"/>
      <c r="R29" s="17"/>
      <c r="S29" s="60"/>
      <c r="T29" s="17"/>
      <c r="U29" s="17"/>
      <c r="V29" s="60"/>
      <c r="W29" s="17"/>
      <c r="X29" s="17"/>
      <c r="Y29" s="60"/>
      <c r="Z29" s="17"/>
      <c r="AA29" s="17"/>
      <c r="AB29" s="60"/>
      <c r="AC29" s="17"/>
      <c r="AD29" s="17"/>
      <c r="AE29" s="60"/>
      <c r="AF29" s="17"/>
      <c r="AG29" s="17"/>
      <c r="AH29" s="60"/>
      <c r="AI29" s="17"/>
      <c r="AJ29" s="17"/>
      <c r="AK29" s="60"/>
      <c r="AL29" s="17">
        <v>6.1000000000000004E-3</v>
      </c>
      <c r="AM29" s="17"/>
      <c r="AN29" s="60"/>
      <c r="AO29" s="74"/>
      <c r="AP29" s="73"/>
      <c r="AQ29" s="73"/>
    </row>
    <row r="30" spans="1:46" s="4" customFormat="1" ht="46.5" x14ac:dyDescent="0.25">
      <c r="A30" s="23" t="s">
        <v>121</v>
      </c>
      <c r="B30" s="60" t="s">
        <v>129</v>
      </c>
      <c r="C30" s="24" t="s">
        <v>116</v>
      </c>
      <c r="D30" s="74"/>
      <c r="E30" s="17"/>
      <c r="F30" s="17"/>
      <c r="G30" s="60"/>
      <c r="H30" s="17"/>
      <c r="I30" s="17"/>
      <c r="J30" s="60"/>
      <c r="K30" s="17"/>
      <c r="L30" s="17"/>
      <c r="M30" s="60"/>
      <c r="N30" s="17"/>
      <c r="O30" s="17"/>
      <c r="P30" s="60"/>
      <c r="Q30" s="17"/>
      <c r="R30" s="17"/>
      <c r="S30" s="60"/>
      <c r="T30" s="17"/>
      <c r="U30" s="17"/>
      <c r="V30" s="60"/>
      <c r="W30" s="17"/>
      <c r="X30" s="17"/>
      <c r="Y30" s="60"/>
      <c r="Z30" s="17"/>
      <c r="AA30" s="17"/>
      <c r="AB30" s="60"/>
      <c r="AC30" s="17"/>
      <c r="AD30" s="17"/>
      <c r="AE30" s="60"/>
      <c r="AF30" s="17"/>
      <c r="AG30" s="17"/>
      <c r="AH30" s="60"/>
      <c r="AI30" s="17">
        <v>6.7999999999999996E-3</v>
      </c>
      <c r="AJ30" s="17"/>
      <c r="AK30" s="60"/>
      <c r="AL30" s="17"/>
      <c r="AM30" s="17"/>
      <c r="AN30" s="60"/>
      <c r="AO30" s="74"/>
      <c r="AP30" s="73"/>
      <c r="AQ30" s="73"/>
    </row>
    <row r="31" spans="1:46" s="4" customFormat="1" ht="93" x14ac:dyDescent="0.25">
      <c r="A31" s="23" t="s">
        <v>122</v>
      </c>
      <c r="B31" s="60" t="s">
        <v>161</v>
      </c>
      <c r="C31" s="24" t="s">
        <v>116</v>
      </c>
      <c r="D31" s="74"/>
      <c r="E31" s="17"/>
      <c r="F31" s="17"/>
      <c r="G31" s="60"/>
      <c r="H31" s="17"/>
      <c r="I31" s="17"/>
      <c r="J31" s="60"/>
      <c r="K31" s="17"/>
      <c r="L31" s="17"/>
      <c r="M31" s="60"/>
      <c r="N31" s="17">
        <v>6.1000000000000004E-3</v>
      </c>
      <c r="O31" s="17"/>
      <c r="P31" s="60"/>
      <c r="Q31" s="17"/>
      <c r="R31" s="17"/>
      <c r="S31" s="60"/>
      <c r="T31" s="17"/>
      <c r="U31" s="17"/>
      <c r="V31" s="60"/>
      <c r="W31" s="17">
        <v>6.1000000000000004E-3</v>
      </c>
      <c r="X31" s="17"/>
      <c r="Y31" s="60"/>
      <c r="Z31" s="17"/>
      <c r="AA31" s="17"/>
      <c r="AB31" s="60"/>
      <c r="AC31" s="17"/>
      <c r="AD31" s="17"/>
      <c r="AE31" s="60"/>
      <c r="AF31" s="17">
        <v>6.1000000000000004E-3</v>
      </c>
      <c r="AG31" s="17"/>
      <c r="AH31" s="60"/>
      <c r="AI31" s="17"/>
      <c r="AJ31" s="17"/>
      <c r="AK31" s="60"/>
      <c r="AL31" s="17"/>
      <c r="AM31" s="17"/>
      <c r="AN31" s="60"/>
      <c r="AO31" s="74"/>
      <c r="AP31" s="73"/>
      <c r="AQ31" s="73"/>
    </row>
    <row r="32" spans="1:46" s="4" customFormat="1" ht="37.5" customHeight="1" x14ac:dyDescent="0.25">
      <c r="A32" s="61">
        <v>4</v>
      </c>
      <c r="B32" s="102" t="s">
        <v>66</v>
      </c>
      <c r="C32" s="103"/>
      <c r="D32" s="104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</row>
    <row r="33" spans="1:43" s="4" customFormat="1" ht="69.75" x14ac:dyDescent="0.25">
      <c r="A33" s="23" t="s">
        <v>67</v>
      </c>
      <c r="B33" s="60" t="s">
        <v>162</v>
      </c>
      <c r="C33" s="24" t="s">
        <v>116</v>
      </c>
      <c r="D33" s="74">
        <f>COUNT(E33:E38,H33:H38,K33:K38,N33:N38,Q33:Q38,T33:T38,W33:W38,Z33:Z38,AC33:AC38,AF33:AF38,AI33:AI38,AL33:AL38)</f>
        <v>22</v>
      </c>
      <c r="E33" s="17">
        <v>0.01</v>
      </c>
      <c r="F33" s="17"/>
      <c r="G33" s="60"/>
      <c r="H33" s="17">
        <v>0.01</v>
      </c>
      <c r="I33" s="17"/>
      <c r="J33" s="60"/>
      <c r="K33" s="17">
        <v>0.01</v>
      </c>
      <c r="L33" s="17"/>
      <c r="M33" s="60"/>
      <c r="N33" s="17">
        <v>0.01</v>
      </c>
      <c r="O33" s="17"/>
      <c r="P33" s="60"/>
      <c r="Q33" s="17">
        <v>0.01</v>
      </c>
      <c r="R33" s="17"/>
      <c r="S33" s="60"/>
      <c r="T33" s="17">
        <v>0.01</v>
      </c>
      <c r="U33" s="17"/>
      <c r="V33" s="60"/>
      <c r="W33" s="17">
        <v>0.01</v>
      </c>
      <c r="X33" s="17"/>
      <c r="Y33" s="60"/>
      <c r="Z33" s="17">
        <v>0.01</v>
      </c>
      <c r="AA33" s="17"/>
      <c r="AB33" s="60"/>
      <c r="AC33" s="17">
        <v>0.01</v>
      </c>
      <c r="AD33" s="17"/>
      <c r="AE33" s="60"/>
      <c r="AF33" s="17">
        <v>0.01</v>
      </c>
      <c r="AG33" s="17"/>
      <c r="AH33" s="60"/>
      <c r="AI33" s="17">
        <v>0.01</v>
      </c>
      <c r="AJ33" s="17"/>
      <c r="AK33" s="60"/>
      <c r="AL33" s="17">
        <v>0.01</v>
      </c>
      <c r="AM33" s="17"/>
      <c r="AN33" s="60"/>
      <c r="AO33" s="74">
        <f>COUNT(F33:F38,I33:I38,L33:L38,O33:O38,R33:R38,U33:U38,X33:X38,AA33:AA38,AD33:AD38,AG33:AG38,AJ33:AJ38,AM33:AM38)</f>
        <v>0</v>
      </c>
      <c r="AP33" s="73">
        <f>SUM(E33:E38,H33:H38,K33:K38,N33:N38,Q33:Q38,T33:T38,W33:W38,Z33:Z38,AC33:AC38,AF33:AF38,AI33:AI38,AL33:AL38)</f>
        <v>0.20000000000000004</v>
      </c>
      <c r="AQ33" s="73">
        <f>SUM(F33:F38,I33:I38,L33:L38,O33:O38,R33:R38,U33:U38,X33:X38,AA33:AA38,AD33:AD38,AG33:AG38,AJ33:AJ38,AM33:AM38)</f>
        <v>0</v>
      </c>
    </row>
    <row r="34" spans="1:43" s="4" customFormat="1" ht="46.5" x14ac:dyDescent="0.25">
      <c r="A34" s="23" t="s">
        <v>68</v>
      </c>
      <c r="B34" s="60" t="s">
        <v>131</v>
      </c>
      <c r="C34" s="24" t="s">
        <v>116</v>
      </c>
      <c r="D34" s="74"/>
      <c r="E34" s="17"/>
      <c r="F34" s="17"/>
      <c r="G34" s="60"/>
      <c r="H34" s="17"/>
      <c r="I34" s="17"/>
      <c r="J34" s="60"/>
      <c r="K34" s="17"/>
      <c r="L34" s="17"/>
      <c r="M34" s="60"/>
      <c r="N34" s="17">
        <v>0.01</v>
      </c>
      <c r="O34" s="17"/>
      <c r="P34" s="60"/>
      <c r="Q34" s="17"/>
      <c r="R34" s="17"/>
      <c r="S34" s="60"/>
      <c r="T34" s="17"/>
      <c r="U34" s="17"/>
      <c r="V34" s="60"/>
      <c r="W34" s="17">
        <v>0.01</v>
      </c>
      <c r="X34" s="17"/>
      <c r="Y34" s="60"/>
      <c r="Z34" s="17"/>
      <c r="AA34" s="17"/>
      <c r="AB34" s="60"/>
      <c r="AC34" s="17"/>
      <c r="AD34" s="17"/>
      <c r="AE34" s="60"/>
      <c r="AF34" s="17">
        <v>0.01</v>
      </c>
      <c r="AG34" s="17"/>
      <c r="AH34" s="60"/>
      <c r="AI34" s="17"/>
      <c r="AJ34" s="17"/>
      <c r="AK34" s="60"/>
      <c r="AL34" s="17"/>
      <c r="AM34" s="17"/>
      <c r="AN34" s="60"/>
      <c r="AO34" s="74"/>
      <c r="AP34" s="73"/>
      <c r="AQ34" s="73"/>
    </row>
    <row r="35" spans="1:43" s="4" customFormat="1" ht="46.5" x14ac:dyDescent="0.25">
      <c r="A35" s="23" t="s">
        <v>69</v>
      </c>
      <c r="B35" s="60" t="s">
        <v>135</v>
      </c>
      <c r="C35" s="24" t="s">
        <v>116</v>
      </c>
      <c r="D35" s="74"/>
      <c r="E35" s="17"/>
      <c r="F35" s="17"/>
      <c r="G35" s="60"/>
      <c r="H35" s="17"/>
      <c r="I35" s="17"/>
      <c r="J35" s="60"/>
      <c r="K35" s="17"/>
      <c r="L35" s="17"/>
      <c r="M35" s="60"/>
      <c r="N35" s="17"/>
      <c r="O35" s="17"/>
      <c r="P35" s="60"/>
      <c r="Q35" s="17"/>
      <c r="R35" s="17"/>
      <c r="S35" s="60"/>
      <c r="T35" s="17">
        <v>0.01</v>
      </c>
      <c r="U35" s="17"/>
      <c r="V35" s="60"/>
      <c r="W35" s="17"/>
      <c r="X35" s="17"/>
      <c r="Y35" s="60"/>
      <c r="Z35" s="17"/>
      <c r="AA35" s="17"/>
      <c r="AB35" s="60"/>
      <c r="AC35" s="17"/>
      <c r="AD35" s="17"/>
      <c r="AE35" s="60"/>
      <c r="AF35" s="17"/>
      <c r="AG35" s="17"/>
      <c r="AH35" s="60"/>
      <c r="AI35" s="17"/>
      <c r="AJ35" s="17"/>
      <c r="AK35" s="60"/>
      <c r="AL35" s="17"/>
      <c r="AM35" s="17"/>
      <c r="AN35" s="60"/>
      <c r="AO35" s="74"/>
      <c r="AP35" s="73"/>
      <c r="AQ35" s="73"/>
    </row>
    <row r="36" spans="1:43" s="4" customFormat="1" ht="46.5" x14ac:dyDescent="0.25">
      <c r="A36" s="23" t="s">
        <v>70</v>
      </c>
      <c r="B36" s="60" t="s">
        <v>132</v>
      </c>
      <c r="C36" s="24" t="s">
        <v>116</v>
      </c>
      <c r="D36" s="74"/>
      <c r="E36" s="17"/>
      <c r="F36" s="17"/>
      <c r="G36" s="60"/>
      <c r="H36" s="17"/>
      <c r="I36" s="17"/>
      <c r="J36" s="60"/>
      <c r="K36" s="17"/>
      <c r="L36" s="17"/>
      <c r="M36" s="60"/>
      <c r="N36" s="17"/>
      <c r="O36" s="17"/>
      <c r="P36" s="60"/>
      <c r="Q36" s="17"/>
      <c r="R36" s="17"/>
      <c r="S36" s="60"/>
      <c r="T36" s="17">
        <v>0.01</v>
      </c>
      <c r="U36" s="17"/>
      <c r="V36" s="60"/>
      <c r="W36" s="17"/>
      <c r="X36" s="17"/>
      <c r="Y36" s="60"/>
      <c r="Z36" s="17"/>
      <c r="AA36" s="17"/>
      <c r="AB36" s="60"/>
      <c r="AC36" s="17"/>
      <c r="AD36" s="17"/>
      <c r="AE36" s="60"/>
      <c r="AF36" s="17"/>
      <c r="AG36" s="17"/>
      <c r="AH36" s="60"/>
      <c r="AI36" s="17">
        <v>0.01</v>
      </c>
      <c r="AJ36" s="17"/>
      <c r="AK36" s="60"/>
      <c r="AL36" s="17"/>
      <c r="AM36" s="17"/>
      <c r="AN36" s="60"/>
      <c r="AO36" s="74"/>
      <c r="AP36" s="73"/>
      <c r="AQ36" s="73"/>
    </row>
    <row r="37" spans="1:43" s="4" customFormat="1" ht="69.75" x14ac:dyDescent="0.25">
      <c r="A37" s="23" t="s">
        <v>71</v>
      </c>
      <c r="B37" s="60" t="s">
        <v>133</v>
      </c>
      <c r="C37" s="24" t="s">
        <v>116</v>
      </c>
      <c r="D37" s="74"/>
      <c r="E37" s="17">
        <v>5.0000000000000001E-3</v>
      </c>
      <c r="F37" s="17"/>
      <c r="G37" s="60"/>
      <c r="H37" s="17"/>
      <c r="I37" s="17"/>
      <c r="J37" s="60"/>
      <c r="K37" s="17"/>
      <c r="L37" s="17"/>
      <c r="M37" s="60"/>
      <c r="N37" s="17"/>
      <c r="O37" s="17"/>
      <c r="P37" s="60"/>
      <c r="Q37" s="17"/>
      <c r="R37" s="17"/>
      <c r="S37" s="60"/>
      <c r="T37" s="17"/>
      <c r="U37" s="17"/>
      <c r="V37" s="60"/>
      <c r="W37" s="17">
        <v>5.0000000000000001E-3</v>
      </c>
      <c r="X37" s="17"/>
      <c r="Y37" s="60"/>
      <c r="Z37" s="17"/>
      <c r="AA37" s="17"/>
      <c r="AB37" s="60"/>
      <c r="AC37" s="17"/>
      <c r="AD37" s="17"/>
      <c r="AE37" s="60"/>
      <c r="AF37" s="17"/>
      <c r="AG37" s="17"/>
      <c r="AH37" s="60"/>
      <c r="AI37" s="17"/>
      <c r="AJ37" s="17"/>
      <c r="AK37" s="60"/>
      <c r="AL37" s="17"/>
      <c r="AM37" s="17"/>
      <c r="AN37" s="60"/>
      <c r="AO37" s="74"/>
      <c r="AP37" s="73"/>
      <c r="AQ37" s="73"/>
    </row>
    <row r="38" spans="1:43" s="4" customFormat="1" ht="69.75" x14ac:dyDescent="0.25">
      <c r="A38" s="23" t="s">
        <v>130</v>
      </c>
      <c r="B38" s="60" t="s">
        <v>134</v>
      </c>
      <c r="C38" s="24" t="s">
        <v>116</v>
      </c>
      <c r="D38" s="74"/>
      <c r="E38" s="17">
        <v>5.0000000000000001E-3</v>
      </c>
      <c r="F38" s="17"/>
      <c r="G38" s="60"/>
      <c r="H38" s="17"/>
      <c r="I38" s="17"/>
      <c r="J38" s="60"/>
      <c r="K38" s="17"/>
      <c r="L38" s="17"/>
      <c r="M38" s="60"/>
      <c r="N38" s="17"/>
      <c r="O38" s="17"/>
      <c r="P38" s="60"/>
      <c r="Q38" s="17"/>
      <c r="R38" s="17"/>
      <c r="S38" s="60"/>
      <c r="T38" s="17"/>
      <c r="U38" s="17"/>
      <c r="V38" s="60"/>
      <c r="W38" s="17">
        <v>5.0000000000000001E-3</v>
      </c>
      <c r="X38" s="17"/>
      <c r="Y38" s="60"/>
      <c r="Z38" s="17"/>
      <c r="AA38" s="17"/>
      <c r="AB38" s="60"/>
      <c r="AC38" s="17"/>
      <c r="AD38" s="17"/>
      <c r="AE38" s="60"/>
      <c r="AF38" s="17"/>
      <c r="AG38" s="17"/>
      <c r="AH38" s="60"/>
      <c r="AI38" s="17"/>
      <c r="AJ38" s="17"/>
      <c r="AK38" s="60"/>
      <c r="AL38" s="17"/>
      <c r="AM38" s="17"/>
      <c r="AN38" s="60"/>
      <c r="AO38" s="74"/>
      <c r="AP38" s="73"/>
      <c r="AQ38" s="73"/>
    </row>
    <row r="39" spans="1:43" s="4" customFormat="1" ht="37.5" customHeight="1" x14ac:dyDescent="0.25">
      <c r="A39" s="32">
        <v>5</v>
      </c>
      <c r="B39" s="75" t="s">
        <v>77</v>
      </c>
      <c r="C39" s="76"/>
      <c r="D39" s="77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</row>
    <row r="40" spans="1:43" s="4" customFormat="1" ht="46.5" x14ac:dyDescent="0.25">
      <c r="A40" s="23" t="s">
        <v>78</v>
      </c>
      <c r="B40" s="60" t="s">
        <v>136</v>
      </c>
      <c r="C40" s="24" t="s">
        <v>116</v>
      </c>
      <c r="D40" s="74">
        <f>COUNT(E40:E44,H40:H44,K40:K44,N40:N44,Q40:Q44,T40:T44,W40:W44,Z40:Z44,AC40:AC44,AF40:AF44,AI40:AI44,AL40:AL44)</f>
        <v>12</v>
      </c>
      <c r="E40" s="17">
        <v>0.01</v>
      </c>
      <c r="F40" s="17"/>
      <c r="G40" s="60"/>
      <c r="H40" s="17"/>
      <c r="I40" s="17"/>
      <c r="J40" s="60"/>
      <c r="K40" s="17"/>
      <c r="L40" s="17"/>
      <c r="M40" s="60"/>
      <c r="N40" s="17"/>
      <c r="O40" s="17"/>
      <c r="P40" s="60"/>
      <c r="Q40" s="17"/>
      <c r="R40" s="17"/>
      <c r="S40" s="60"/>
      <c r="T40" s="17"/>
      <c r="U40" s="17"/>
      <c r="V40" s="60"/>
      <c r="W40" s="17"/>
      <c r="X40" s="17"/>
      <c r="Y40" s="60"/>
      <c r="Z40" s="17"/>
      <c r="AA40" s="17"/>
      <c r="AB40" s="60"/>
      <c r="AC40" s="17"/>
      <c r="AD40" s="17"/>
      <c r="AE40" s="60"/>
      <c r="AF40" s="17"/>
      <c r="AG40" s="17"/>
      <c r="AH40" s="60"/>
      <c r="AI40" s="17"/>
      <c r="AJ40" s="17"/>
      <c r="AK40" s="60"/>
      <c r="AL40" s="17"/>
      <c r="AM40" s="17"/>
      <c r="AN40" s="60"/>
      <c r="AO40" s="74">
        <f>COUNT(F40:F44,I40:I44,L40:L44,O40:O44,R40:R44,U40:U44,X40:X44,AA40:AA44,AD40:AD44,AG40:AG44,AJ40:AJ44,AM40:AM44)</f>
        <v>0</v>
      </c>
      <c r="AP40" s="73">
        <f>SUM(E40:E44,H40:H44,K40:K44,N40:N44,Q40:Q44,T40:T44,W40:W44,Z40:Z44,AC40:AC44,AF40:AF44,AI40:AI44,AL40:AL44)</f>
        <v>0.1</v>
      </c>
      <c r="AQ40" s="73">
        <f>SUM(F40:F44,I40:I44,L40:L44,O40:O44,R40:R44,U40:U44,X40:X44,AA40:AA44,AD40:AD44,AG40:AG44,AJ40:AJ44,AM40:AM44)</f>
        <v>0</v>
      </c>
    </row>
    <row r="41" spans="1:43" s="4" customFormat="1" ht="69.75" x14ac:dyDescent="0.25">
      <c r="A41" s="23" t="s">
        <v>79</v>
      </c>
      <c r="B41" s="60" t="s">
        <v>163</v>
      </c>
      <c r="C41" s="24" t="s">
        <v>116</v>
      </c>
      <c r="D41" s="74"/>
      <c r="E41" s="17"/>
      <c r="F41" s="17"/>
      <c r="G41" s="60"/>
      <c r="H41" s="17"/>
      <c r="I41" s="17"/>
      <c r="J41" s="60"/>
      <c r="K41" s="17"/>
      <c r="L41" s="17"/>
      <c r="M41" s="60"/>
      <c r="N41" s="17"/>
      <c r="O41" s="17"/>
      <c r="P41" s="60"/>
      <c r="Q41" s="17"/>
      <c r="R41" s="17"/>
      <c r="S41" s="60"/>
      <c r="T41" s="17"/>
      <c r="U41" s="17"/>
      <c r="V41" s="60"/>
      <c r="W41" s="17"/>
      <c r="X41" s="17"/>
      <c r="Y41" s="60"/>
      <c r="Z41" s="17"/>
      <c r="AA41" s="17"/>
      <c r="AB41" s="60"/>
      <c r="AC41" s="17"/>
      <c r="AD41" s="17"/>
      <c r="AE41" s="60"/>
      <c r="AF41" s="17"/>
      <c r="AG41" s="17"/>
      <c r="AH41" s="60"/>
      <c r="AI41" s="17">
        <v>0.01</v>
      </c>
      <c r="AJ41" s="17"/>
      <c r="AK41" s="60"/>
      <c r="AL41" s="17"/>
      <c r="AM41" s="17"/>
      <c r="AN41" s="60"/>
      <c r="AO41" s="74"/>
      <c r="AP41" s="73"/>
      <c r="AQ41" s="73"/>
    </row>
    <row r="42" spans="1:43" s="4" customFormat="1" ht="46.5" x14ac:dyDescent="0.25">
      <c r="A42" s="23" t="s">
        <v>80</v>
      </c>
      <c r="B42" s="60" t="s">
        <v>138</v>
      </c>
      <c r="C42" s="24" t="s">
        <v>116</v>
      </c>
      <c r="D42" s="74"/>
      <c r="E42" s="17"/>
      <c r="F42" s="17"/>
      <c r="G42" s="60"/>
      <c r="H42" s="17">
        <v>5.0000000000000001E-3</v>
      </c>
      <c r="I42" s="17"/>
      <c r="J42" s="60"/>
      <c r="K42" s="17"/>
      <c r="L42" s="17"/>
      <c r="M42" s="60"/>
      <c r="N42" s="17">
        <v>5.0000000000000001E-3</v>
      </c>
      <c r="O42" s="17"/>
      <c r="P42" s="60"/>
      <c r="Q42" s="17"/>
      <c r="R42" s="17"/>
      <c r="S42" s="60"/>
      <c r="T42" s="17">
        <v>5.0000000000000001E-3</v>
      </c>
      <c r="U42" s="17"/>
      <c r="V42" s="60"/>
      <c r="W42" s="17"/>
      <c r="X42" s="17"/>
      <c r="Y42" s="60"/>
      <c r="Z42" s="17">
        <v>5.0000000000000001E-3</v>
      </c>
      <c r="AA42" s="17"/>
      <c r="AB42" s="60"/>
      <c r="AC42" s="17"/>
      <c r="AD42" s="17"/>
      <c r="AE42" s="60"/>
      <c r="AF42" s="17">
        <v>5.0000000000000001E-3</v>
      </c>
      <c r="AG42" s="17"/>
      <c r="AH42" s="60"/>
      <c r="AI42" s="17"/>
      <c r="AJ42" s="17"/>
      <c r="AK42" s="60"/>
      <c r="AL42" s="17">
        <v>5.0000000000000001E-3</v>
      </c>
      <c r="AM42" s="17"/>
      <c r="AN42" s="60"/>
      <c r="AO42" s="74"/>
      <c r="AP42" s="73"/>
      <c r="AQ42" s="73"/>
    </row>
    <row r="43" spans="1:43" s="4" customFormat="1" ht="46.5" x14ac:dyDescent="0.25">
      <c r="A43" s="23" t="s">
        <v>81</v>
      </c>
      <c r="B43" s="60" t="s">
        <v>164</v>
      </c>
      <c r="C43" s="24" t="s">
        <v>116</v>
      </c>
      <c r="D43" s="74"/>
      <c r="E43" s="17"/>
      <c r="F43" s="17"/>
      <c r="G43" s="60"/>
      <c r="H43" s="17"/>
      <c r="I43" s="17"/>
      <c r="J43" s="60"/>
      <c r="K43" s="17"/>
      <c r="L43" s="17"/>
      <c r="M43" s="60"/>
      <c r="N43" s="17"/>
      <c r="O43" s="17"/>
      <c r="P43" s="60"/>
      <c r="Q43" s="17"/>
      <c r="R43" s="17"/>
      <c r="S43" s="60"/>
      <c r="T43" s="17"/>
      <c r="U43" s="17"/>
      <c r="V43" s="60"/>
      <c r="W43" s="17">
        <v>1.4999999999999999E-2</v>
      </c>
      <c r="X43" s="17"/>
      <c r="Y43" s="60"/>
      <c r="Z43" s="17"/>
      <c r="AA43" s="17"/>
      <c r="AB43" s="60"/>
      <c r="AC43" s="17"/>
      <c r="AD43" s="17"/>
      <c r="AE43" s="60"/>
      <c r="AF43" s="17"/>
      <c r="AG43" s="17"/>
      <c r="AH43" s="60"/>
      <c r="AI43" s="17">
        <v>1.4999999999999999E-2</v>
      </c>
      <c r="AJ43" s="17"/>
      <c r="AK43" s="60"/>
      <c r="AL43" s="17"/>
      <c r="AM43" s="17"/>
      <c r="AN43" s="60"/>
      <c r="AO43" s="74"/>
      <c r="AP43" s="73"/>
      <c r="AQ43" s="73"/>
    </row>
    <row r="44" spans="1:43" s="4" customFormat="1" ht="46.5" x14ac:dyDescent="0.25">
      <c r="A44" s="23" t="s">
        <v>82</v>
      </c>
      <c r="B44" s="60" t="s">
        <v>137</v>
      </c>
      <c r="C44" s="24" t="s">
        <v>116</v>
      </c>
      <c r="D44" s="74"/>
      <c r="E44" s="17"/>
      <c r="F44" s="17"/>
      <c r="G44" s="60"/>
      <c r="H44" s="17"/>
      <c r="I44" s="17"/>
      <c r="J44" s="60"/>
      <c r="K44" s="17">
        <v>0.01</v>
      </c>
      <c r="L44" s="17"/>
      <c r="M44" s="60"/>
      <c r="N44" s="17"/>
      <c r="O44" s="17"/>
      <c r="P44" s="60"/>
      <c r="Q44" s="17"/>
      <c r="R44" s="17"/>
      <c r="S44" s="60"/>
      <c r="T44" s="17"/>
      <c r="U44" s="17"/>
      <c r="V44" s="60"/>
      <c r="W44" s="17"/>
      <c r="X44" s="17"/>
      <c r="Y44" s="60"/>
      <c r="Z44" s="17"/>
      <c r="AA44" s="17"/>
      <c r="AB44" s="60"/>
      <c r="AC44" s="17">
        <v>0.01</v>
      </c>
      <c r="AD44" s="17"/>
      <c r="AE44" s="60"/>
      <c r="AF44" s="17"/>
      <c r="AG44" s="17"/>
      <c r="AH44" s="60"/>
      <c r="AI44" s="17"/>
      <c r="AJ44" s="17"/>
      <c r="AK44" s="60"/>
      <c r="AL44" s="17"/>
      <c r="AM44" s="17"/>
      <c r="AN44" s="60"/>
      <c r="AO44" s="74"/>
      <c r="AP44" s="73"/>
      <c r="AQ44" s="73"/>
    </row>
    <row r="45" spans="1:43" s="4" customFormat="1" ht="37.5" customHeight="1" x14ac:dyDescent="0.25">
      <c r="A45" s="53">
        <v>6</v>
      </c>
      <c r="B45" s="106" t="s">
        <v>83</v>
      </c>
      <c r="C45" s="107"/>
      <c r="D45" s="108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</row>
    <row r="46" spans="1:43" s="4" customFormat="1" ht="46.5" x14ac:dyDescent="0.25">
      <c r="A46" s="23" t="s">
        <v>84</v>
      </c>
      <c r="B46" s="60" t="s">
        <v>167</v>
      </c>
      <c r="C46" s="24" t="s">
        <v>116</v>
      </c>
      <c r="D46" s="74">
        <f>COUNT(E46:E58,H46:H58,K46:K58,N46:N58,Q46:Q58,T46:T58,W46:W58,Z46:Z58,AC46:AC58,AF46:AF58,AI46:AI58,AL46:AL58)</f>
        <v>30</v>
      </c>
      <c r="E46" s="17">
        <v>4.0000000000000001E-3</v>
      </c>
      <c r="F46" s="17"/>
      <c r="G46" s="60"/>
      <c r="H46" s="17">
        <v>4.0000000000000001E-3</v>
      </c>
      <c r="I46" s="17"/>
      <c r="J46" s="60"/>
      <c r="K46" s="17">
        <v>4.0000000000000001E-3</v>
      </c>
      <c r="L46" s="17"/>
      <c r="M46" s="60"/>
      <c r="N46" s="17">
        <v>4.0000000000000001E-3</v>
      </c>
      <c r="O46" s="17"/>
      <c r="P46" s="60"/>
      <c r="Q46" s="17">
        <v>4.0000000000000001E-3</v>
      </c>
      <c r="R46" s="17"/>
      <c r="S46" s="60"/>
      <c r="T46" s="17">
        <v>4.0000000000000001E-3</v>
      </c>
      <c r="U46" s="17"/>
      <c r="V46" s="60"/>
      <c r="W46" s="17">
        <v>4.0000000000000001E-3</v>
      </c>
      <c r="X46" s="17"/>
      <c r="Y46" s="60"/>
      <c r="Z46" s="17">
        <v>4.0000000000000001E-3</v>
      </c>
      <c r="AA46" s="17"/>
      <c r="AB46" s="60"/>
      <c r="AC46" s="17">
        <v>4.0000000000000001E-3</v>
      </c>
      <c r="AD46" s="17"/>
      <c r="AE46" s="60"/>
      <c r="AF46" s="17">
        <v>4.0000000000000001E-3</v>
      </c>
      <c r="AG46" s="17"/>
      <c r="AH46" s="60"/>
      <c r="AI46" s="17">
        <v>4.0000000000000001E-3</v>
      </c>
      <c r="AJ46" s="17"/>
      <c r="AK46" s="60"/>
      <c r="AL46" s="17">
        <v>4.0000000000000001E-3</v>
      </c>
      <c r="AM46" s="17"/>
      <c r="AN46" s="60"/>
      <c r="AO46" s="74">
        <f>COUNT(F46:F58,I46:I58,L46:L58,O46:O58,R46:R58,U46:U58,X46:X58,AA46:AA58,AD46:AD58,AG46:AG58,AJ46:AJ58,AM46:AM58)</f>
        <v>0</v>
      </c>
      <c r="AP46" s="73">
        <f>SUM(E46:E58,H46:H58,K46:K58,N46:N58,Q46:Q58,T46:T58,W46:W58,Z46:Z58,AC46:AC58,AF46:AF58,AI46:AI58,AL46:AL58)</f>
        <v>0.10000000000000005</v>
      </c>
      <c r="AQ46" s="73">
        <f>SUM(F46:F58,I46:I58,L46:L58,O46:O58,R46:R58,U46:U58,X46:X58,AA46:AA58,AD46:AD58,AG46:AG58,AJ46:AJ58,AM46:AM58)</f>
        <v>0</v>
      </c>
    </row>
    <row r="47" spans="1:43" s="4" customFormat="1" ht="46.5" x14ac:dyDescent="0.25">
      <c r="A47" s="23" t="s">
        <v>85</v>
      </c>
      <c r="B47" s="60" t="s">
        <v>154</v>
      </c>
      <c r="C47" s="24" t="s">
        <v>116</v>
      </c>
      <c r="D47" s="74"/>
      <c r="E47" s="17"/>
      <c r="F47" s="17"/>
      <c r="G47" s="60"/>
      <c r="H47" s="17"/>
      <c r="I47" s="17"/>
      <c r="J47" s="60"/>
      <c r="K47" s="17"/>
      <c r="L47" s="17"/>
      <c r="M47" s="60"/>
      <c r="N47" s="17"/>
      <c r="O47" s="17"/>
      <c r="P47" s="60"/>
      <c r="Q47" s="17">
        <v>4.0000000000000001E-3</v>
      </c>
      <c r="R47" s="17"/>
      <c r="S47" s="60"/>
      <c r="T47" s="17"/>
      <c r="U47" s="17"/>
      <c r="V47" s="60"/>
      <c r="W47" s="17"/>
      <c r="X47" s="17"/>
      <c r="Y47" s="60"/>
      <c r="Z47" s="17"/>
      <c r="AA47" s="17"/>
      <c r="AB47" s="60"/>
      <c r="AC47" s="17"/>
      <c r="AD47" s="17"/>
      <c r="AE47" s="60"/>
      <c r="AF47" s="17"/>
      <c r="AG47" s="17"/>
      <c r="AH47" s="60"/>
      <c r="AI47" s="17">
        <v>4.0000000000000001E-3</v>
      </c>
      <c r="AJ47" s="17"/>
      <c r="AK47" s="60"/>
      <c r="AL47" s="17"/>
      <c r="AM47" s="17"/>
      <c r="AN47" s="60"/>
      <c r="AO47" s="74"/>
      <c r="AP47" s="73"/>
      <c r="AQ47" s="73"/>
    </row>
    <row r="48" spans="1:43" s="4" customFormat="1" ht="46.5" x14ac:dyDescent="0.25">
      <c r="A48" s="23" t="s">
        <v>86</v>
      </c>
      <c r="B48" s="60" t="s">
        <v>155</v>
      </c>
      <c r="C48" s="24" t="s">
        <v>116</v>
      </c>
      <c r="D48" s="74"/>
      <c r="E48" s="17"/>
      <c r="F48" s="17"/>
      <c r="G48" s="60"/>
      <c r="H48" s="17"/>
      <c r="I48" s="17"/>
      <c r="J48" s="60"/>
      <c r="K48" s="17"/>
      <c r="L48" s="17"/>
      <c r="M48" s="60"/>
      <c r="N48" s="17"/>
      <c r="O48" s="17"/>
      <c r="P48" s="60"/>
      <c r="Q48" s="17">
        <v>4.0000000000000001E-3</v>
      </c>
      <c r="R48" s="17"/>
      <c r="S48" s="60"/>
      <c r="T48" s="17"/>
      <c r="U48" s="17"/>
      <c r="V48" s="60"/>
      <c r="W48" s="17"/>
      <c r="X48" s="17"/>
      <c r="Y48" s="60"/>
      <c r="Z48" s="17"/>
      <c r="AA48" s="17"/>
      <c r="AB48" s="60"/>
      <c r="AC48" s="17"/>
      <c r="AD48" s="17"/>
      <c r="AE48" s="60"/>
      <c r="AF48" s="17"/>
      <c r="AG48" s="17"/>
      <c r="AH48" s="60"/>
      <c r="AI48" s="17">
        <v>4.0000000000000001E-3</v>
      </c>
      <c r="AJ48" s="17"/>
      <c r="AK48" s="60"/>
      <c r="AL48" s="17"/>
      <c r="AM48" s="17"/>
      <c r="AN48" s="60"/>
      <c r="AO48" s="74"/>
      <c r="AP48" s="73"/>
      <c r="AQ48" s="73"/>
    </row>
    <row r="49" spans="1:44" s="4" customFormat="1" ht="46.5" x14ac:dyDescent="0.25">
      <c r="A49" s="23" t="s">
        <v>87</v>
      </c>
      <c r="B49" s="60" t="s">
        <v>147</v>
      </c>
      <c r="C49" s="24" t="s">
        <v>116</v>
      </c>
      <c r="D49" s="74"/>
      <c r="E49" s="17"/>
      <c r="F49" s="17"/>
      <c r="G49" s="60"/>
      <c r="H49" s="17"/>
      <c r="I49" s="17"/>
      <c r="J49" s="60"/>
      <c r="K49" s="17"/>
      <c r="L49" s="17"/>
      <c r="M49" s="60"/>
      <c r="N49" s="17"/>
      <c r="O49" s="17"/>
      <c r="P49" s="60"/>
      <c r="Q49" s="17">
        <v>4.0000000000000001E-3</v>
      </c>
      <c r="R49" s="17"/>
      <c r="S49" s="60"/>
      <c r="T49" s="17"/>
      <c r="U49" s="17"/>
      <c r="V49" s="60"/>
      <c r="W49" s="17"/>
      <c r="X49" s="17"/>
      <c r="Y49" s="60"/>
      <c r="Z49" s="17"/>
      <c r="AA49" s="17"/>
      <c r="AB49" s="60"/>
      <c r="AC49" s="17"/>
      <c r="AD49" s="17"/>
      <c r="AE49" s="60"/>
      <c r="AF49" s="17"/>
      <c r="AG49" s="17"/>
      <c r="AH49" s="60"/>
      <c r="AI49" s="17">
        <v>4.0000000000000001E-3</v>
      </c>
      <c r="AJ49" s="17"/>
      <c r="AK49" s="60"/>
      <c r="AL49" s="17"/>
      <c r="AM49" s="17"/>
      <c r="AN49" s="60"/>
      <c r="AO49" s="74"/>
      <c r="AP49" s="73"/>
      <c r="AQ49" s="73"/>
    </row>
    <row r="50" spans="1:44" s="4" customFormat="1" ht="46.5" x14ac:dyDescent="0.25">
      <c r="A50" s="23" t="s">
        <v>88</v>
      </c>
      <c r="B50" s="60" t="s">
        <v>148</v>
      </c>
      <c r="C50" s="24" t="s">
        <v>116</v>
      </c>
      <c r="D50" s="74"/>
      <c r="E50" s="17"/>
      <c r="F50" s="17"/>
      <c r="G50" s="60"/>
      <c r="H50" s="17"/>
      <c r="I50" s="17"/>
      <c r="J50" s="60"/>
      <c r="K50" s="17"/>
      <c r="L50" s="17"/>
      <c r="M50" s="60"/>
      <c r="N50" s="17"/>
      <c r="O50" s="17"/>
      <c r="P50" s="60"/>
      <c r="Q50" s="17"/>
      <c r="R50" s="17"/>
      <c r="S50" s="60"/>
      <c r="T50" s="17"/>
      <c r="U50" s="17"/>
      <c r="V50" s="60"/>
      <c r="W50" s="17"/>
      <c r="X50" s="17"/>
      <c r="Y50" s="60"/>
      <c r="Z50" s="17"/>
      <c r="AA50" s="17"/>
      <c r="AB50" s="60"/>
      <c r="AC50" s="17">
        <v>3.0000000000000001E-3</v>
      </c>
      <c r="AD50" s="17"/>
      <c r="AE50" s="60"/>
      <c r="AF50" s="17"/>
      <c r="AG50" s="17"/>
      <c r="AH50" s="60"/>
      <c r="AI50" s="17"/>
      <c r="AJ50" s="17"/>
      <c r="AK50" s="60"/>
      <c r="AL50" s="17"/>
      <c r="AM50" s="17"/>
      <c r="AN50" s="60"/>
      <c r="AO50" s="74"/>
      <c r="AP50" s="73"/>
      <c r="AQ50" s="73"/>
    </row>
    <row r="51" spans="1:44" s="4" customFormat="1" ht="69.75" x14ac:dyDescent="0.25">
      <c r="A51" s="23" t="s">
        <v>139</v>
      </c>
      <c r="B51" s="60" t="s">
        <v>149</v>
      </c>
      <c r="C51" s="24" t="s">
        <v>116</v>
      </c>
      <c r="D51" s="74"/>
      <c r="E51" s="17"/>
      <c r="F51" s="17"/>
      <c r="G51" s="60"/>
      <c r="H51" s="17"/>
      <c r="I51" s="17"/>
      <c r="J51" s="60"/>
      <c r="K51" s="17"/>
      <c r="L51" s="17"/>
      <c r="M51" s="60"/>
      <c r="N51" s="17"/>
      <c r="O51" s="17"/>
      <c r="P51" s="60"/>
      <c r="Q51" s="17"/>
      <c r="R51" s="17"/>
      <c r="S51" s="60"/>
      <c r="T51" s="17"/>
      <c r="U51" s="17"/>
      <c r="V51" s="60"/>
      <c r="W51" s="17"/>
      <c r="X51" s="17"/>
      <c r="Y51" s="60"/>
      <c r="Z51" s="17">
        <v>1E-3</v>
      </c>
      <c r="AA51" s="17"/>
      <c r="AB51" s="60"/>
      <c r="AC51" s="17"/>
      <c r="AD51" s="17"/>
      <c r="AE51" s="60"/>
      <c r="AF51" s="17"/>
      <c r="AG51" s="17"/>
      <c r="AH51" s="60"/>
      <c r="AI51" s="17"/>
      <c r="AJ51" s="17"/>
      <c r="AK51" s="60"/>
      <c r="AL51" s="17"/>
      <c r="AM51" s="17"/>
      <c r="AN51" s="60"/>
      <c r="AO51" s="74"/>
      <c r="AP51" s="73"/>
      <c r="AQ51" s="73"/>
    </row>
    <row r="52" spans="1:44" s="4" customFormat="1" ht="93" x14ac:dyDescent="0.25">
      <c r="A52" s="23" t="s">
        <v>140</v>
      </c>
      <c r="B52" s="60" t="s">
        <v>150</v>
      </c>
      <c r="C52" s="24" t="s">
        <v>116</v>
      </c>
      <c r="D52" s="74"/>
      <c r="E52" s="17"/>
      <c r="F52" s="17"/>
      <c r="G52" s="60"/>
      <c r="H52" s="17"/>
      <c r="I52" s="17"/>
      <c r="J52" s="60"/>
      <c r="K52" s="17"/>
      <c r="L52" s="17"/>
      <c r="M52" s="60"/>
      <c r="N52" s="17">
        <v>3.0000000000000001E-3</v>
      </c>
      <c r="O52" s="17"/>
      <c r="P52" s="60"/>
      <c r="Q52" s="17"/>
      <c r="R52" s="17"/>
      <c r="S52" s="60"/>
      <c r="T52" s="17"/>
      <c r="U52" s="17"/>
      <c r="V52" s="60"/>
      <c r="W52" s="17"/>
      <c r="X52" s="17"/>
      <c r="Y52" s="60"/>
      <c r="Z52" s="17"/>
      <c r="AA52" s="17"/>
      <c r="AB52" s="60"/>
      <c r="AC52" s="17">
        <v>3.0000000000000001E-3</v>
      </c>
      <c r="AD52" s="17"/>
      <c r="AE52" s="60"/>
      <c r="AF52" s="17"/>
      <c r="AG52" s="17"/>
      <c r="AH52" s="60"/>
      <c r="AI52" s="17"/>
      <c r="AJ52" s="17"/>
      <c r="AK52" s="60"/>
      <c r="AL52" s="17"/>
      <c r="AM52" s="17"/>
      <c r="AN52" s="60"/>
      <c r="AO52" s="74"/>
      <c r="AP52" s="73"/>
      <c r="AQ52" s="73"/>
    </row>
    <row r="53" spans="1:44" s="4" customFormat="1" ht="46.5" x14ac:dyDescent="0.25">
      <c r="A53" s="23" t="s">
        <v>141</v>
      </c>
      <c r="B53" s="60" t="s">
        <v>151</v>
      </c>
      <c r="C53" s="24" t="s">
        <v>116</v>
      </c>
      <c r="D53" s="74"/>
      <c r="E53" s="17"/>
      <c r="F53" s="17"/>
      <c r="G53" s="60"/>
      <c r="H53" s="17"/>
      <c r="I53" s="17"/>
      <c r="J53" s="60"/>
      <c r="K53" s="17">
        <v>3.0000000000000001E-3</v>
      </c>
      <c r="L53" s="17"/>
      <c r="M53" s="60"/>
      <c r="N53" s="17"/>
      <c r="O53" s="17"/>
      <c r="P53" s="60"/>
      <c r="Q53" s="17"/>
      <c r="R53" s="17"/>
      <c r="S53" s="60"/>
      <c r="T53" s="17"/>
      <c r="U53" s="17"/>
      <c r="V53" s="60"/>
      <c r="W53" s="17"/>
      <c r="X53" s="17"/>
      <c r="Y53" s="60"/>
      <c r="Z53" s="17">
        <v>3.0000000000000001E-3</v>
      </c>
      <c r="AA53" s="17"/>
      <c r="AB53" s="60"/>
      <c r="AC53" s="17"/>
      <c r="AD53" s="17"/>
      <c r="AE53" s="60"/>
      <c r="AF53" s="17"/>
      <c r="AG53" s="17"/>
      <c r="AH53" s="60"/>
      <c r="AI53" s="17"/>
      <c r="AJ53" s="17"/>
      <c r="AK53" s="60"/>
      <c r="AL53" s="17"/>
      <c r="AM53" s="17"/>
      <c r="AN53" s="60"/>
      <c r="AO53" s="74"/>
      <c r="AP53" s="73"/>
      <c r="AQ53" s="73"/>
    </row>
    <row r="54" spans="1:44" s="4" customFormat="1" ht="46.5" x14ac:dyDescent="0.25">
      <c r="A54" s="23" t="s">
        <v>142</v>
      </c>
      <c r="B54" s="60" t="s">
        <v>152</v>
      </c>
      <c r="C54" s="24" t="s">
        <v>116</v>
      </c>
      <c r="D54" s="74"/>
      <c r="E54" s="17"/>
      <c r="F54" s="17"/>
      <c r="G54" s="60"/>
      <c r="H54" s="17"/>
      <c r="I54" s="17"/>
      <c r="J54" s="60"/>
      <c r="K54" s="17"/>
      <c r="L54" s="17"/>
      <c r="M54" s="60"/>
      <c r="N54" s="17"/>
      <c r="O54" s="17"/>
      <c r="P54" s="60"/>
      <c r="Q54" s="17">
        <v>1E-3</v>
      </c>
      <c r="R54" s="17"/>
      <c r="S54" s="60"/>
      <c r="T54" s="17"/>
      <c r="U54" s="17"/>
      <c r="V54" s="60"/>
      <c r="W54" s="17"/>
      <c r="X54" s="17"/>
      <c r="Y54" s="60"/>
      <c r="Z54" s="17"/>
      <c r="AA54" s="17"/>
      <c r="AB54" s="60"/>
      <c r="AC54" s="17"/>
      <c r="AD54" s="17"/>
      <c r="AE54" s="60"/>
      <c r="AF54" s="17"/>
      <c r="AG54" s="17"/>
      <c r="AH54" s="60"/>
      <c r="AI54" s="17"/>
      <c r="AJ54" s="17"/>
      <c r="AK54" s="60"/>
      <c r="AL54" s="17"/>
      <c r="AM54" s="17"/>
      <c r="AN54" s="60"/>
      <c r="AO54" s="74"/>
      <c r="AP54" s="73"/>
      <c r="AQ54" s="73"/>
    </row>
    <row r="55" spans="1:44" s="4" customFormat="1" ht="46.5" x14ac:dyDescent="0.25">
      <c r="A55" s="23" t="s">
        <v>143</v>
      </c>
      <c r="B55" s="60" t="s">
        <v>165</v>
      </c>
      <c r="C55" s="24" t="s">
        <v>116</v>
      </c>
      <c r="D55" s="74"/>
      <c r="E55" s="17"/>
      <c r="F55" s="17"/>
      <c r="G55" s="60"/>
      <c r="H55" s="17"/>
      <c r="I55" s="17"/>
      <c r="J55" s="60"/>
      <c r="K55" s="17"/>
      <c r="L55" s="17"/>
      <c r="M55" s="60"/>
      <c r="N55" s="17"/>
      <c r="O55" s="17"/>
      <c r="P55" s="60"/>
      <c r="Q55" s="17"/>
      <c r="R55" s="17"/>
      <c r="S55" s="60"/>
      <c r="T55" s="17"/>
      <c r="U55" s="17"/>
      <c r="V55" s="60"/>
      <c r="W55" s="17"/>
      <c r="X55" s="17"/>
      <c r="Y55" s="60"/>
      <c r="Z55" s="17"/>
      <c r="AA55" s="17"/>
      <c r="AB55" s="60"/>
      <c r="AC55" s="17">
        <v>3.0000000000000001E-3</v>
      </c>
      <c r="AD55" s="17"/>
      <c r="AE55" s="60"/>
      <c r="AF55" s="17"/>
      <c r="AG55" s="17"/>
      <c r="AH55" s="60"/>
      <c r="AI55" s="17"/>
      <c r="AJ55" s="17"/>
      <c r="AK55" s="60"/>
      <c r="AL55" s="17"/>
      <c r="AM55" s="17"/>
      <c r="AN55" s="60"/>
      <c r="AO55" s="74"/>
      <c r="AP55" s="73"/>
      <c r="AQ55" s="73"/>
    </row>
    <row r="56" spans="1:44" s="4" customFormat="1" ht="69.75" x14ac:dyDescent="0.25">
      <c r="A56" s="23" t="s">
        <v>144</v>
      </c>
      <c r="B56" s="60" t="s">
        <v>153</v>
      </c>
      <c r="C56" s="24" t="s">
        <v>116</v>
      </c>
      <c r="D56" s="74"/>
      <c r="E56" s="17"/>
      <c r="F56" s="17"/>
      <c r="G56" s="60"/>
      <c r="H56" s="17"/>
      <c r="I56" s="17"/>
      <c r="J56" s="60"/>
      <c r="K56" s="17"/>
      <c r="L56" s="17"/>
      <c r="M56" s="60"/>
      <c r="N56" s="17"/>
      <c r="O56" s="17"/>
      <c r="P56" s="60"/>
      <c r="Q56" s="17"/>
      <c r="R56" s="17"/>
      <c r="S56" s="60"/>
      <c r="T56" s="17">
        <v>5.0000000000000001E-3</v>
      </c>
      <c r="U56" s="17"/>
      <c r="V56" s="60"/>
      <c r="W56" s="17"/>
      <c r="X56" s="17"/>
      <c r="Y56" s="60"/>
      <c r="Z56" s="17"/>
      <c r="AA56" s="17"/>
      <c r="AB56" s="60"/>
      <c r="AC56" s="17"/>
      <c r="AD56" s="17"/>
      <c r="AE56" s="60"/>
      <c r="AF56" s="17"/>
      <c r="AG56" s="17"/>
      <c r="AH56" s="60"/>
      <c r="AI56" s="17"/>
      <c r="AJ56" s="17"/>
      <c r="AK56" s="60"/>
      <c r="AL56" s="17"/>
      <c r="AM56" s="17"/>
      <c r="AN56" s="60"/>
      <c r="AO56" s="74"/>
      <c r="AP56" s="73"/>
      <c r="AQ56" s="73"/>
    </row>
    <row r="57" spans="1:44" s="4" customFormat="1" ht="69.75" x14ac:dyDescent="0.25">
      <c r="A57" s="23" t="s">
        <v>145</v>
      </c>
      <c r="B57" s="60" t="s">
        <v>158</v>
      </c>
      <c r="C57" s="24" t="s">
        <v>116</v>
      </c>
      <c r="D57" s="74"/>
      <c r="E57" s="17"/>
      <c r="F57" s="17"/>
      <c r="G57" s="60"/>
      <c r="H57" s="17"/>
      <c r="I57" s="17"/>
      <c r="J57" s="60"/>
      <c r="K57" s="17"/>
      <c r="L57" s="17"/>
      <c r="M57" s="60"/>
      <c r="N57" s="17"/>
      <c r="O57" s="17"/>
      <c r="P57" s="60"/>
      <c r="Q57" s="17"/>
      <c r="R57" s="17"/>
      <c r="S57" s="60"/>
      <c r="T57" s="17"/>
      <c r="U57" s="17"/>
      <c r="V57" s="60"/>
      <c r="W57" s="17"/>
      <c r="X57" s="17"/>
      <c r="Y57" s="60"/>
      <c r="Z57" s="17"/>
      <c r="AA57" s="17"/>
      <c r="AB57" s="60"/>
      <c r="AC57" s="17">
        <v>1E-3</v>
      </c>
      <c r="AD57" s="17"/>
      <c r="AE57" s="60"/>
      <c r="AF57" s="17"/>
      <c r="AG57" s="17"/>
      <c r="AH57" s="60"/>
      <c r="AI57" s="17"/>
      <c r="AJ57" s="17"/>
      <c r="AK57" s="60"/>
      <c r="AL57" s="17"/>
      <c r="AM57" s="17"/>
      <c r="AN57" s="60"/>
      <c r="AO57" s="74"/>
      <c r="AP57" s="73"/>
      <c r="AQ57" s="73"/>
    </row>
    <row r="58" spans="1:44" s="4" customFormat="1" ht="69.75" x14ac:dyDescent="0.25">
      <c r="A58" s="23" t="s">
        <v>146</v>
      </c>
      <c r="B58" s="60" t="s">
        <v>156</v>
      </c>
      <c r="C58" s="24" t="s">
        <v>116</v>
      </c>
      <c r="D58" s="74"/>
      <c r="E58" s="17"/>
      <c r="F58" s="17"/>
      <c r="G58" s="60"/>
      <c r="H58" s="17"/>
      <c r="I58" s="17"/>
      <c r="J58" s="60"/>
      <c r="K58" s="17"/>
      <c r="L58" s="17"/>
      <c r="M58" s="60"/>
      <c r="N58" s="17">
        <v>1E-3</v>
      </c>
      <c r="O58" s="17"/>
      <c r="P58" s="60"/>
      <c r="Q58" s="17"/>
      <c r="R58" s="17"/>
      <c r="S58" s="60"/>
      <c r="T58" s="17"/>
      <c r="U58" s="17"/>
      <c r="V58" s="60"/>
      <c r="W58" s="17"/>
      <c r="X58" s="17"/>
      <c r="Y58" s="60"/>
      <c r="Z58" s="17"/>
      <c r="AA58" s="17"/>
      <c r="AB58" s="60"/>
      <c r="AC58" s="17">
        <v>1E-3</v>
      </c>
      <c r="AD58" s="17"/>
      <c r="AE58" s="60"/>
      <c r="AF58" s="17"/>
      <c r="AG58" s="17"/>
      <c r="AH58" s="60"/>
      <c r="AI58" s="17"/>
      <c r="AJ58" s="17"/>
      <c r="AK58" s="60"/>
      <c r="AL58" s="17"/>
      <c r="AM58" s="17"/>
      <c r="AN58" s="60"/>
      <c r="AO58" s="74"/>
      <c r="AP58" s="73"/>
      <c r="AQ58" s="73"/>
    </row>
    <row r="59" spans="1:44" s="12" customFormat="1" ht="37.5" customHeight="1" x14ac:dyDescent="0.25">
      <c r="A59" s="109" t="s">
        <v>16</v>
      </c>
      <c r="B59" s="110"/>
      <c r="C59" s="111"/>
      <c r="D59" s="47"/>
      <c r="E59" s="55">
        <f>SUM(E13:E58)</f>
        <v>7.909999999999999E-2</v>
      </c>
      <c r="F59" s="56">
        <f>SUM(F13:F58)</f>
        <v>0</v>
      </c>
      <c r="G59" s="57"/>
      <c r="H59" s="55">
        <f>SUM(H13:H58)</f>
        <v>5.7999999999999996E-2</v>
      </c>
      <c r="I59" s="56">
        <f>SUM(I13:I58)</f>
        <v>0</v>
      </c>
      <c r="J59" s="57"/>
      <c r="K59" s="55">
        <f>SUM(K13:K58)</f>
        <v>5.5300000000000002E-2</v>
      </c>
      <c r="L59" s="56">
        <f>SUM(L13:L58)</f>
        <v>0</v>
      </c>
      <c r="M59" s="57"/>
      <c r="N59" s="55">
        <f>SUM(N13:N58)</f>
        <v>0.1132</v>
      </c>
      <c r="O59" s="56">
        <f>SUM(O13:O58)</f>
        <v>0</v>
      </c>
      <c r="P59" s="57"/>
      <c r="Q59" s="55">
        <f>SUM(Q13:Q58)</f>
        <v>5.4500000000000021E-2</v>
      </c>
      <c r="R59" s="56">
        <f>SUM(R13:R58)</f>
        <v>0</v>
      </c>
      <c r="S59" s="57"/>
      <c r="T59" s="55">
        <f>SUM(T13:T58)</f>
        <v>8.3000000000000004E-2</v>
      </c>
      <c r="U59" s="56">
        <f>SUM(U13:U58)</f>
        <v>0</v>
      </c>
      <c r="V59" s="57"/>
      <c r="W59" s="55">
        <f>SUM(W13:W58)</f>
        <v>0.11549999999999999</v>
      </c>
      <c r="X59" s="56">
        <f>SUM(X13:X58)</f>
        <v>0</v>
      </c>
      <c r="Y59" s="57"/>
      <c r="Z59" s="55">
        <f>SUM(Z13:Z58)</f>
        <v>6.2E-2</v>
      </c>
      <c r="AA59" s="56">
        <f>SUM(AA13:AA58)</f>
        <v>0</v>
      </c>
      <c r="AB59" s="57"/>
      <c r="AC59" s="55">
        <f>SUM(AC13:AC58)</f>
        <v>4.5000000000000012E-2</v>
      </c>
      <c r="AD59" s="56">
        <f>SUM(AD13:AD58)</f>
        <v>0</v>
      </c>
      <c r="AE59" s="57"/>
      <c r="AF59" s="55">
        <f>SUM(AF13:AF58)</f>
        <v>0.12669999999999998</v>
      </c>
      <c r="AG59" s="56">
        <f>SUM(AG13:AG58)</f>
        <v>0</v>
      </c>
      <c r="AH59" s="57"/>
      <c r="AI59" s="55">
        <f>SUM(AI13:AI58)</f>
        <v>0.1085</v>
      </c>
      <c r="AJ59" s="56">
        <f>SUM(AJ13:AJ58)</f>
        <v>0</v>
      </c>
      <c r="AK59" s="57"/>
      <c r="AL59" s="55">
        <f>SUM(AL13:AL58)</f>
        <v>9.9199999999999997E-2</v>
      </c>
      <c r="AM59" s="56">
        <f>SUM(AM13:AM58)</f>
        <v>0</v>
      </c>
      <c r="AN59" s="57"/>
      <c r="AO59" s="58"/>
      <c r="AP59" s="55">
        <f>+E59+H59+K59+N59+Q59+T59+W59+Z59+AC59+AF59+AI59+AL59</f>
        <v>1</v>
      </c>
      <c r="AQ59" s="56">
        <f>+F59+I59+L59+O59+R59+U59+X59+AA59+AD59+AG59+AJ59+AM59</f>
        <v>0</v>
      </c>
      <c r="AR59" s="21"/>
    </row>
    <row r="60" spans="1:44" s="12" customFormat="1" ht="37.5" customHeight="1" x14ac:dyDescent="0.25">
      <c r="A60" s="109" t="s">
        <v>17</v>
      </c>
      <c r="B60" s="110"/>
      <c r="C60" s="111"/>
      <c r="D60" s="59">
        <f>D13+D18+D24+D33+D40+D46</f>
        <v>128</v>
      </c>
      <c r="E60" s="43">
        <f>COUNT(E13:E58)</f>
        <v>10</v>
      </c>
      <c r="F60" s="44">
        <f>COUNT(F13:F58)</f>
        <v>0</v>
      </c>
      <c r="G60" s="46"/>
      <c r="H60" s="43">
        <f>COUNT(H13:H58)</f>
        <v>7</v>
      </c>
      <c r="I60" s="44">
        <f>COUNT(I13:I58)</f>
        <v>0</v>
      </c>
      <c r="J60" s="46"/>
      <c r="K60" s="43">
        <f>COUNT(K13:K58)</f>
        <v>9</v>
      </c>
      <c r="L60" s="44">
        <f>COUNT(L13:L58)</f>
        <v>0</v>
      </c>
      <c r="M60" s="46"/>
      <c r="N60" s="43">
        <f>COUNT(N13:N58)</f>
        <v>14</v>
      </c>
      <c r="O60" s="44">
        <f>COUNT(O13:O58)</f>
        <v>0</v>
      </c>
      <c r="P60" s="46"/>
      <c r="Q60" s="43">
        <f>COUNT(Q13:Q58)</f>
        <v>9</v>
      </c>
      <c r="R60" s="44">
        <f>COUNT(R13:R58)</f>
        <v>0</v>
      </c>
      <c r="S60" s="46"/>
      <c r="T60" s="43">
        <f>COUNT(T13:T58)</f>
        <v>10</v>
      </c>
      <c r="U60" s="44">
        <f>COUNT(U13:U58)</f>
        <v>0</v>
      </c>
      <c r="V60" s="46"/>
      <c r="W60" s="43">
        <f>COUNT(W13:W58)</f>
        <v>13</v>
      </c>
      <c r="X60" s="44">
        <f>COUNT(X13:X58)</f>
        <v>0</v>
      </c>
      <c r="Y60" s="46"/>
      <c r="Z60" s="43">
        <f>COUNT(Z13:Z58)</f>
        <v>9</v>
      </c>
      <c r="AA60" s="44">
        <f>COUNT(AA13:AA58)</f>
        <v>0</v>
      </c>
      <c r="AB60" s="46"/>
      <c r="AC60" s="43">
        <f>COUNT(AC13:AC58)</f>
        <v>10</v>
      </c>
      <c r="AD60" s="44">
        <f>COUNT(AD13:AD58)</f>
        <v>0</v>
      </c>
      <c r="AE60" s="46"/>
      <c r="AF60" s="43">
        <f>COUNT(AF13:AF58)</f>
        <v>13</v>
      </c>
      <c r="AG60" s="44">
        <f>COUNT(AG13:AG58)</f>
        <v>0</v>
      </c>
      <c r="AH60" s="46"/>
      <c r="AI60" s="43">
        <f>COUNT(AI13:AI58)</f>
        <v>13</v>
      </c>
      <c r="AJ60" s="44">
        <f>COUNT(AJ13:AJ58)</f>
        <v>0</v>
      </c>
      <c r="AK60" s="46"/>
      <c r="AL60" s="43">
        <f>COUNT(AL13:AL58)</f>
        <v>11</v>
      </c>
      <c r="AM60" s="44">
        <f>COUNT(AM13:AM58)</f>
        <v>0</v>
      </c>
      <c r="AN60" s="46"/>
      <c r="AO60" s="54">
        <f>AO13+AO18+AO24+AO33+AO40+AO46</f>
        <v>0</v>
      </c>
      <c r="AP60" s="45">
        <f>+E60+H60+K60+N60+Q60+T60+W60+Z60+AC60+AF60+AI60+AL60</f>
        <v>128</v>
      </c>
      <c r="AQ60" s="50">
        <f>+F60+I60+L60+O60+R60+U60+X60+AA60+AD60+AG60+AJ60+AM60</f>
        <v>0</v>
      </c>
    </row>
    <row r="61" spans="1:44" x14ac:dyDescent="0.35">
      <c r="G61" s="18"/>
    </row>
    <row r="62" spans="1:44" ht="45.75" customHeight="1" x14ac:dyDescent="0.35">
      <c r="A62" s="113" t="s">
        <v>59</v>
      </c>
      <c r="B62" s="114" t="s">
        <v>18</v>
      </c>
      <c r="C62" s="114"/>
      <c r="D62" s="114"/>
      <c r="E62" s="126" t="s">
        <v>93</v>
      </c>
      <c r="F62" s="127"/>
      <c r="G62" s="124" t="s">
        <v>20</v>
      </c>
      <c r="H62" s="112" t="s">
        <v>14</v>
      </c>
      <c r="I62" s="112"/>
    </row>
    <row r="63" spans="1:44" s="12" customFormat="1" ht="52.5" customHeight="1" x14ac:dyDescent="0.25">
      <c r="A63" s="113"/>
      <c r="B63" s="114"/>
      <c r="C63" s="114"/>
      <c r="D63" s="114"/>
      <c r="E63" s="40" t="s">
        <v>94</v>
      </c>
      <c r="F63" s="40" t="s">
        <v>19</v>
      </c>
      <c r="G63" s="125"/>
      <c r="H63" s="41" t="s">
        <v>94</v>
      </c>
      <c r="I63" s="41" t="s">
        <v>19</v>
      </c>
      <c r="J63" s="14"/>
      <c r="K63" s="13"/>
      <c r="L63" s="13"/>
      <c r="M63" s="13"/>
      <c r="N63" s="14"/>
      <c r="O63" s="13"/>
      <c r="P63" s="14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5"/>
      <c r="AH63" s="13"/>
      <c r="AI63" s="13"/>
      <c r="AJ63" s="13"/>
      <c r="AK63" s="13"/>
      <c r="AL63" s="13"/>
      <c r="AM63" s="13"/>
      <c r="AN63" s="13"/>
      <c r="AO63" s="13"/>
      <c r="AP63" s="13"/>
      <c r="AQ63" s="13"/>
    </row>
    <row r="64" spans="1:44" s="11" customFormat="1" ht="37.5" customHeight="1" x14ac:dyDescent="0.25">
      <c r="A64" s="48">
        <v>1</v>
      </c>
      <c r="B64" s="105" t="str">
        <f>B12</f>
        <v>PROGRAMA USO EFICIENTE DEL AGUA</v>
      </c>
      <c r="C64" s="105"/>
      <c r="D64" s="105"/>
      <c r="E64" s="38">
        <f>D13</f>
        <v>13</v>
      </c>
      <c r="F64" s="39">
        <f>AP13</f>
        <v>0.20000000000000007</v>
      </c>
      <c r="G64" s="121" t="s">
        <v>166</v>
      </c>
      <c r="H64" s="38">
        <f>AO13</f>
        <v>0</v>
      </c>
      <c r="I64" s="39">
        <f>AQ13</f>
        <v>0</v>
      </c>
      <c r="J64" s="19"/>
      <c r="K64" s="20"/>
      <c r="N64" s="19"/>
      <c r="P64" s="19"/>
    </row>
    <row r="65" spans="1:46" s="11" customFormat="1" ht="37.5" customHeight="1" x14ac:dyDescent="0.25">
      <c r="A65" s="48">
        <v>2</v>
      </c>
      <c r="B65" s="105" t="str">
        <f>B17</f>
        <v>PROGRAMA USO EFICIENTE DE ENERGIA</v>
      </c>
      <c r="C65" s="105"/>
      <c r="D65" s="105"/>
      <c r="E65" s="38">
        <f>D18</f>
        <v>14</v>
      </c>
      <c r="F65" s="39">
        <f>AP18</f>
        <v>0.20000000000000004</v>
      </c>
      <c r="G65" s="122"/>
      <c r="H65" s="38">
        <f>AO18</f>
        <v>0</v>
      </c>
      <c r="I65" s="39">
        <f>AQ18</f>
        <v>0</v>
      </c>
      <c r="K65" s="20"/>
      <c r="AG65" s="19"/>
    </row>
    <row r="66" spans="1:46" s="11" customFormat="1" ht="37.5" customHeight="1" x14ac:dyDescent="0.25">
      <c r="A66" s="48">
        <v>3</v>
      </c>
      <c r="B66" s="105" t="str">
        <f>B23</f>
        <v>PROGRAMA GESTIÓN INTEGRAL DE RESIDUOS</v>
      </c>
      <c r="C66" s="105"/>
      <c r="D66" s="105"/>
      <c r="E66" s="38">
        <f>D24</f>
        <v>37</v>
      </c>
      <c r="F66" s="39">
        <f>AP24</f>
        <v>0.2</v>
      </c>
      <c r="G66" s="122"/>
      <c r="H66" s="38">
        <f>AO24</f>
        <v>0</v>
      </c>
      <c r="I66" s="39">
        <f>AQ24</f>
        <v>0</v>
      </c>
      <c r="K66" s="20"/>
    </row>
    <row r="67" spans="1:46" s="11" customFormat="1" ht="37.5" customHeight="1" x14ac:dyDescent="0.25">
      <c r="A67" s="48">
        <v>4</v>
      </c>
      <c r="B67" s="105" t="str">
        <f>B32</f>
        <v>PROGRAMA CONSUMO SOSTENIBLE</v>
      </c>
      <c r="C67" s="105"/>
      <c r="D67" s="105"/>
      <c r="E67" s="38">
        <f>D33</f>
        <v>22</v>
      </c>
      <c r="F67" s="39">
        <f>AP33</f>
        <v>0.20000000000000004</v>
      </c>
      <c r="G67" s="122"/>
      <c r="H67" s="38">
        <f>AO33</f>
        <v>0</v>
      </c>
      <c r="I67" s="39">
        <f>AQ33</f>
        <v>0</v>
      </c>
      <c r="K67" s="20"/>
    </row>
    <row r="68" spans="1:46" s="11" customFormat="1" ht="37.5" customHeight="1" x14ac:dyDescent="0.25">
      <c r="A68" s="48">
        <v>5</v>
      </c>
      <c r="B68" s="105" t="str">
        <f>B39</f>
        <v>PROGRAMA GESTIÓN DEL CAMBIO CLIMÁTICO</v>
      </c>
      <c r="C68" s="105"/>
      <c r="D68" s="105"/>
      <c r="E68" s="38">
        <f>D40</f>
        <v>12</v>
      </c>
      <c r="F68" s="39">
        <f>AP40</f>
        <v>0.1</v>
      </c>
      <c r="G68" s="122"/>
      <c r="H68" s="38">
        <f>AO40</f>
        <v>0</v>
      </c>
      <c r="I68" s="39">
        <f>AQ40</f>
        <v>0</v>
      </c>
      <c r="K68" s="20"/>
    </row>
    <row r="69" spans="1:46" s="11" customFormat="1" ht="37.5" customHeight="1" x14ac:dyDescent="0.25">
      <c r="A69" s="48">
        <v>6</v>
      </c>
      <c r="B69" s="105" t="str">
        <f>B45</f>
        <v>PROGRAMA DE COMUNICACIÓN, FORMACIÓN Y SENSIBILIZACIÓN</v>
      </c>
      <c r="C69" s="105"/>
      <c r="D69" s="105"/>
      <c r="E69" s="38">
        <f>D46</f>
        <v>30</v>
      </c>
      <c r="F69" s="39">
        <f>AP46</f>
        <v>0.10000000000000005</v>
      </c>
      <c r="G69" s="122"/>
      <c r="H69" s="38">
        <f>AO46</f>
        <v>0</v>
      </c>
      <c r="I69" s="39">
        <f>AQ46</f>
        <v>0</v>
      </c>
      <c r="K69" s="20"/>
    </row>
    <row r="70" spans="1:46" s="11" customFormat="1" ht="34.5" customHeight="1" x14ac:dyDescent="0.25">
      <c r="A70" s="114" t="s">
        <v>21</v>
      </c>
      <c r="B70" s="114"/>
      <c r="C70" s="114"/>
      <c r="D70" s="114"/>
      <c r="E70" s="40">
        <f>SUM(E64:E69)</f>
        <v>128</v>
      </c>
      <c r="F70" s="42">
        <f>SUM(F64:F69)</f>
        <v>1.0000000000000002</v>
      </c>
      <c r="G70" s="123"/>
      <c r="H70" s="41">
        <f>SUM(H64:H69)</f>
        <v>0</v>
      </c>
      <c r="I70" s="49">
        <f>SUM(I64:I69)</f>
        <v>0</v>
      </c>
      <c r="K70" s="16"/>
    </row>
    <row r="71" spans="1:46" x14ac:dyDescent="0.35"/>
    <row r="72" spans="1:46" x14ac:dyDescent="0.35"/>
    <row r="73" spans="1:46" x14ac:dyDescent="0.35"/>
    <row r="74" spans="1:46" x14ac:dyDescent="0.35"/>
    <row r="75" spans="1:46" hidden="1" x14ac:dyDescent="0.35"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</row>
    <row r="76" spans="1:46" hidden="1" x14ac:dyDescent="0.35"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</row>
    <row r="77" spans="1:46" hidden="1" x14ac:dyDescent="0.35"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</row>
    <row r="78" spans="1:46" hidden="1" x14ac:dyDescent="0.35"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</row>
    <row r="79" spans="1:46" hidden="1" x14ac:dyDescent="0.35"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</row>
    <row r="80" spans="1:46" hidden="1" x14ac:dyDescent="0.35"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</row>
    <row r="81" spans="6:46" hidden="1" x14ac:dyDescent="0.35"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</row>
    <row r="82" spans="6:46" hidden="1" x14ac:dyDescent="0.35"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</row>
    <row r="83" spans="6:46" hidden="1" x14ac:dyDescent="0.35">
      <c r="F83" s="3">
        <f>E60+H60+K60</f>
        <v>26</v>
      </c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</row>
    <row r="84" spans="6:46" hidden="1" x14ac:dyDescent="0.35"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</row>
    <row r="85" spans="6:46" hidden="1" x14ac:dyDescent="0.35"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</row>
    <row r="86" spans="6:46" hidden="1" x14ac:dyDescent="0.35"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</row>
    <row r="87" spans="6:46" hidden="1" x14ac:dyDescent="0.35"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</row>
    <row r="88" spans="6:46" hidden="1" x14ac:dyDescent="0.35"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</row>
    <row r="89" spans="6:46" hidden="1" x14ac:dyDescent="0.35"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</row>
    <row r="90" spans="6:46" hidden="1" x14ac:dyDescent="0.35"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</row>
    <row r="91" spans="6:46" hidden="1" x14ac:dyDescent="0.35"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</row>
    <row r="92" spans="6:46" hidden="1" x14ac:dyDescent="0.35"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</row>
    <row r="93" spans="6:46" hidden="1" x14ac:dyDescent="0.35"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</row>
    <row r="94" spans="6:46" hidden="1" x14ac:dyDescent="0.35"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</row>
    <row r="95" spans="6:46" hidden="1" x14ac:dyDescent="0.35"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</row>
    <row r="96" spans="6:46" hidden="1" x14ac:dyDescent="0.35"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</row>
    <row r="97" x14ac:dyDescent="0.35"/>
    <row r="98" x14ac:dyDescent="0.35"/>
  </sheetData>
  <autoFilter ref="E11:AL60" xr:uid="{00000000-0009-0000-0000-000000000000}"/>
  <mergeCells count="86">
    <mergeCell ref="A70:D70"/>
    <mergeCell ref="G64:G70"/>
    <mergeCell ref="G62:G63"/>
    <mergeCell ref="E62:F62"/>
    <mergeCell ref="AO9:AO11"/>
    <mergeCell ref="AO13:AO16"/>
    <mergeCell ref="AO18:AO22"/>
    <mergeCell ref="AO24:AO31"/>
    <mergeCell ref="AO33:AO38"/>
    <mergeCell ref="AO40:AO44"/>
    <mergeCell ref="AO46:AO58"/>
    <mergeCell ref="A59:C59"/>
    <mergeCell ref="H62:I62"/>
    <mergeCell ref="A62:A63"/>
    <mergeCell ref="B62:D63"/>
    <mergeCell ref="B68:D68"/>
    <mergeCell ref="AO1:AQ1"/>
    <mergeCell ref="AO2:AQ2"/>
    <mergeCell ref="AO3:AQ3"/>
    <mergeCell ref="C5:D5"/>
    <mergeCell ref="B69:D69"/>
    <mergeCell ref="B45:D45"/>
    <mergeCell ref="B64:D64"/>
    <mergeCell ref="B65:D65"/>
    <mergeCell ref="B66:D66"/>
    <mergeCell ref="B67:D67"/>
    <mergeCell ref="D46:D58"/>
    <mergeCell ref="A60:C60"/>
    <mergeCell ref="A5:B5"/>
    <mergeCell ref="B12:D12"/>
    <mergeCell ref="B17:D17"/>
    <mergeCell ref="B23:D23"/>
    <mergeCell ref="B32:D32"/>
    <mergeCell ref="E9:M9"/>
    <mergeCell ref="N9:V9"/>
    <mergeCell ref="W9:AE9"/>
    <mergeCell ref="AF9:AN9"/>
    <mergeCell ref="AC10:AE10"/>
    <mergeCell ref="AF10:AH10"/>
    <mergeCell ref="AI10:AK10"/>
    <mergeCell ref="C6:D6"/>
    <mergeCell ref="C7:D7"/>
    <mergeCell ref="A6:B6"/>
    <mergeCell ref="A7:B7"/>
    <mergeCell ref="A9:A11"/>
    <mergeCell ref="B9:B11"/>
    <mergeCell ref="C9:C11"/>
    <mergeCell ref="D9:D11"/>
    <mergeCell ref="A1:B3"/>
    <mergeCell ref="AL1:AN1"/>
    <mergeCell ref="AL2:AN2"/>
    <mergeCell ref="AL3:AN3"/>
    <mergeCell ref="C1:D1"/>
    <mergeCell ref="C2:D2"/>
    <mergeCell ref="C3:D3"/>
    <mergeCell ref="E1:AK1"/>
    <mergeCell ref="E2:AK2"/>
    <mergeCell ref="E3:AK3"/>
    <mergeCell ref="D33:D38"/>
    <mergeCell ref="AQ33:AQ38"/>
    <mergeCell ref="D13:D16"/>
    <mergeCell ref="AP46:AP58"/>
    <mergeCell ref="AQ46:AQ58"/>
    <mergeCell ref="B39:D39"/>
    <mergeCell ref="D40:D44"/>
    <mergeCell ref="AP40:AP44"/>
    <mergeCell ref="D18:D22"/>
    <mergeCell ref="D24:D31"/>
    <mergeCell ref="AQ24:AQ31"/>
    <mergeCell ref="AP18:AP22"/>
    <mergeCell ref="AP24:AP31"/>
    <mergeCell ref="AQ40:AQ44"/>
    <mergeCell ref="AQ18:AQ22"/>
    <mergeCell ref="AP33:AP38"/>
    <mergeCell ref="E10:G10"/>
    <mergeCell ref="H10:J10"/>
    <mergeCell ref="K10:M10"/>
    <mergeCell ref="N10:P10"/>
    <mergeCell ref="Q10:S10"/>
    <mergeCell ref="T10:V10"/>
    <mergeCell ref="W10:Y10"/>
    <mergeCell ref="AL10:AN10"/>
    <mergeCell ref="Z10:AB10"/>
    <mergeCell ref="AQ13:AQ16"/>
    <mergeCell ref="AP13:AP16"/>
    <mergeCell ref="AP9:AQ10"/>
  </mergeCells>
  <phoneticPr fontId="12" type="noConversion"/>
  <conditionalFormatting sqref="B13:C16">
    <cfRule type="containsBlanks" dxfId="224" priority="255">
      <formula>LEN(TRIM(B13))=0</formula>
    </cfRule>
  </conditionalFormatting>
  <conditionalFormatting sqref="B18:C22">
    <cfRule type="containsBlanks" dxfId="223" priority="6">
      <formula>LEN(TRIM(B18))=0</formula>
    </cfRule>
  </conditionalFormatting>
  <conditionalFormatting sqref="B24:C31">
    <cfRule type="containsBlanks" dxfId="222" priority="4">
      <formula>LEN(TRIM(B24))=0</formula>
    </cfRule>
  </conditionalFormatting>
  <conditionalFormatting sqref="B33:C38">
    <cfRule type="containsBlanks" dxfId="221" priority="3">
      <formula>LEN(TRIM(B33))=0</formula>
    </cfRule>
  </conditionalFormatting>
  <conditionalFormatting sqref="B40:C44">
    <cfRule type="containsBlanks" dxfId="220" priority="2">
      <formula>LEN(TRIM(B40))=0</formula>
    </cfRule>
  </conditionalFormatting>
  <conditionalFormatting sqref="B46:C58">
    <cfRule type="containsBlanks" dxfId="219" priority="1">
      <formula>LEN(TRIM(B46))=0</formula>
    </cfRule>
  </conditionalFormatting>
  <conditionalFormatting sqref="C5:C7">
    <cfRule type="containsBlanks" dxfId="218" priority="7">
      <formula>LEN(TRIM(C5))=0</formula>
    </cfRule>
  </conditionalFormatting>
  <conditionalFormatting sqref="E13:E16">
    <cfRule type="cellIs" dxfId="217" priority="543" operator="greaterThan">
      <formula>0</formula>
    </cfRule>
  </conditionalFormatting>
  <conditionalFormatting sqref="E18:E22">
    <cfRule type="cellIs" dxfId="216" priority="248" operator="greaterThan">
      <formula>0</formula>
    </cfRule>
  </conditionalFormatting>
  <conditionalFormatting sqref="E24:E31">
    <cfRule type="cellIs" dxfId="215" priority="200" operator="greaterThan">
      <formula>0</formula>
    </cfRule>
  </conditionalFormatting>
  <conditionalFormatting sqref="E33:E38">
    <cfRule type="cellIs" dxfId="214" priority="152" operator="greaterThan">
      <formula>0</formula>
    </cfRule>
  </conditionalFormatting>
  <conditionalFormatting sqref="E40:E44">
    <cfRule type="cellIs" dxfId="213" priority="104" operator="greaterThan">
      <formula>0</formula>
    </cfRule>
  </conditionalFormatting>
  <conditionalFormatting sqref="E46:E58">
    <cfRule type="cellIs" dxfId="212" priority="56" operator="greaterThan">
      <formula>0</formula>
    </cfRule>
  </conditionalFormatting>
  <conditionalFormatting sqref="F13:F16">
    <cfRule type="cellIs" dxfId="211" priority="541" operator="greaterThan">
      <formula>0</formula>
    </cfRule>
  </conditionalFormatting>
  <conditionalFormatting sqref="F18:F22">
    <cfRule type="cellIs" dxfId="210" priority="246" operator="greaterThan">
      <formula>0</formula>
    </cfRule>
  </conditionalFormatting>
  <conditionalFormatting sqref="F24:F31">
    <cfRule type="cellIs" dxfId="209" priority="198" operator="greaterThan">
      <formula>0</formula>
    </cfRule>
  </conditionalFormatting>
  <conditionalFormatting sqref="F33:F38">
    <cfRule type="cellIs" dxfId="208" priority="150" operator="greaterThan">
      <formula>0</formula>
    </cfRule>
  </conditionalFormatting>
  <conditionalFormatting sqref="F40:F44">
    <cfRule type="cellIs" dxfId="207" priority="102" operator="greaterThan">
      <formula>0</formula>
    </cfRule>
  </conditionalFormatting>
  <conditionalFormatting sqref="F46:F58">
    <cfRule type="cellIs" dxfId="206" priority="54" operator="greaterThan">
      <formula>0</formula>
    </cfRule>
  </conditionalFormatting>
  <conditionalFormatting sqref="G13:G16">
    <cfRule type="containsBlanks" dxfId="205" priority="544">
      <formula>LEN(TRIM(G13))=0</formula>
    </cfRule>
  </conditionalFormatting>
  <conditionalFormatting sqref="G18:G22">
    <cfRule type="containsBlanks" dxfId="204" priority="249">
      <formula>LEN(TRIM(G18))=0</formula>
    </cfRule>
  </conditionalFormatting>
  <conditionalFormatting sqref="G24:G31">
    <cfRule type="containsBlanks" dxfId="203" priority="201">
      <formula>LEN(TRIM(G24))=0</formula>
    </cfRule>
  </conditionalFormatting>
  <conditionalFormatting sqref="G33:G38">
    <cfRule type="containsBlanks" dxfId="202" priority="153">
      <formula>LEN(TRIM(G33))=0</formula>
    </cfRule>
  </conditionalFormatting>
  <conditionalFormatting sqref="G40:G44">
    <cfRule type="containsBlanks" dxfId="201" priority="105">
      <formula>LEN(TRIM(G40))=0</formula>
    </cfRule>
  </conditionalFormatting>
  <conditionalFormatting sqref="G46:G58">
    <cfRule type="containsBlanks" dxfId="200" priority="57">
      <formula>LEN(TRIM(G46))=0</formula>
    </cfRule>
  </conditionalFormatting>
  <conditionalFormatting sqref="H13:H16">
    <cfRule type="cellIs" dxfId="199" priority="538" operator="greaterThan">
      <formula>0</formula>
    </cfRule>
  </conditionalFormatting>
  <conditionalFormatting sqref="H18:H22">
    <cfRule type="cellIs" dxfId="198" priority="244" operator="greaterThan">
      <formula>0</formula>
    </cfRule>
  </conditionalFormatting>
  <conditionalFormatting sqref="H24:H31">
    <cfRule type="cellIs" dxfId="197" priority="196" operator="greaterThan">
      <formula>0</formula>
    </cfRule>
  </conditionalFormatting>
  <conditionalFormatting sqref="H33:H38">
    <cfRule type="cellIs" dxfId="196" priority="148" operator="greaterThan">
      <formula>0</formula>
    </cfRule>
  </conditionalFormatting>
  <conditionalFormatting sqref="H40:H44">
    <cfRule type="cellIs" dxfId="195" priority="100" operator="greaterThan">
      <formula>0</formula>
    </cfRule>
  </conditionalFormatting>
  <conditionalFormatting sqref="H46:H58">
    <cfRule type="cellIs" dxfId="194" priority="52" operator="greaterThan">
      <formula>0</formula>
    </cfRule>
  </conditionalFormatting>
  <conditionalFormatting sqref="I13:I16">
    <cfRule type="cellIs" dxfId="193" priority="536" operator="greaterThan">
      <formula>0</formula>
    </cfRule>
  </conditionalFormatting>
  <conditionalFormatting sqref="I18:I22">
    <cfRule type="cellIs" dxfId="192" priority="242" operator="greaterThan">
      <formula>0</formula>
    </cfRule>
  </conditionalFormatting>
  <conditionalFormatting sqref="I24:I31">
    <cfRule type="cellIs" dxfId="191" priority="194" operator="greaterThan">
      <formula>0</formula>
    </cfRule>
  </conditionalFormatting>
  <conditionalFormatting sqref="I33:I38">
    <cfRule type="cellIs" dxfId="190" priority="146" operator="greaterThan">
      <formula>0</formula>
    </cfRule>
  </conditionalFormatting>
  <conditionalFormatting sqref="I40:I44">
    <cfRule type="cellIs" dxfId="189" priority="98" operator="greaterThan">
      <formula>0</formula>
    </cfRule>
  </conditionalFormatting>
  <conditionalFormatting sqref="I46:I58">
    <cfRule type="cellIs" dxfId="188" priority="50" operator="greaterThan">
      <formula>0</formula>
    </cfRule>
  </conditionalFormatting>
  <conditionalFormatting sqref="J13:J16">
    <cfRule type="containsBlanks" dxfId="187" priority="539">
      <formula>LEN(TRIM(J13))=0</formula>
    </cfRule>
  </conditionalFormatting>
  <conditionalFormatting sqref="J18:J22">
    <cfRule type="containsBlanks" dxfId="186" priority="5">
      <formula>LEN(TRIM(J18))=0</formula>
    </cfRule>
  </conditionalFormatting>
  <conditionalFormatting sqref="J24:J31">
    <cfRule type="containsBlanks" dxfId="185" priority="197">
      <formula>LEN(TRIM(J24))=0</formula>
    </cfRule>
  </conditionalFormatting>
  <conditionalFormatting sqref="J33:J38">
    <cfRule type="containsBlanks" dxfId="184" priority="149">
      <formula>LEN(TRIM(J33))=0</formula>
    </cfRule>
  </conditionalFormatting>
  <conditionalFormatting sqref="J40:J44">
    <cfRule type="containsBlanks" dxfId="183" priority="101">
      <formula>LEN(TRIM(J40))=0</formula>
    </cfRule>
  </conditionalFormatting>
  <conditionalFormatting sqref="J46:J58">
    <cfRule type="containsBlanks" dxfId="182" priority="53">
      <formula>LEN(TRIM(J46))=0</formula>
    </cfRule>
  </conditionalFormatting>
  <conditionalFormatting sqref="K13:K16">
    <cfRule type="cellIs" dxfId="181" priority="534" operator="greaterThan">
      <formula>0</formula>
    </cfRule>
  </conditionalFormatting>
  <conditionalFormatting sqref="K18:K22">
    <cfRule type="cellIs" dxfId="180" priority="240" operator="greaterThan">
      <formula>0</formula>
    </cfRule>
  </conditionalFormatting>
  <conditionalFormatting sqref="K24:K31">
    <cfRule type="cellIs" dxfId="179" priority="192" operator="greaterThan">
      <formula>0</formula>
    </cfRule>
  </conditionalFormatting>
  <conditionalFormatting sqref="K33:K38">
    <cfRule type="cellIs" dxfId="178" priority="144" operator="greaterThan">
      <formula>0</formula>
    </cfRule>
  </conditionalFormatting>
  <conditionalFormatting sqref="K40:K44">
    <cfRule type="cellIs" dxfId="177" priority="96" operator="greaterThan">
      <formula>0</formula>
    </cfRule>
  </conditionalFormatting>
  <conditionalFormatting sqref="K46:K58">
    <cfRule type="cellIs" dxfId="176" priority="48" operator="greaterThan">
      <formula>0</formula>
    </cfRule>
  </conditionalFormatting>
  <conditionalFormatting sqref="L13:L16">
    <cfRule type="cellIs" dxfId="175" priority="532" operator="greaterThan">
      <formula>0</formula>
    </cfRule>
  </conditionalFormatting>
  <conditionalFormatting sqref="L18:L22">
    <cfRule type="cellIs" dxfId="174" priority="238" operator="greaterThan">
      <formula>0</formula>
    </cfRule>
  </conditionalFormatting>
  <conditionalFormatting sqref="L24:L31">
    <cfRule type="cellIs" dxfId="173" priority="190" operator="greaterThan">
      <formula>0</formula>
    </cfRule>
  </conditionalFormatting>
  <conditionalFormatting sqref="L33:L38">
    <cfRule type="cellIs" dxfId="172" priority="142" operator="greaterThan">
      <formula>0</formula>
    </cfRule>
  </conditionalFormatting>
  <conditionalFormatting sqref="L40:L44">
    <cfRule type="cellIs" dxfId="171" priority="94" operator="greaterThan">
      <formula>0</formula>
    </cfRule>
  </conditionalFormatting>
  <conditionalFormatting sqref="L46:L58">
    <cfRule type="cellIs" dxfId="170" priority="46" operator="greaterThan">
      <formula>0</formula>
    </cfRule>
  </conditionalFormatting>
  <conditionalFormatting sqref="M13:M16">
    <cfRule type="containsBlanks" dxfId="169" priority="535">
      <formula>LEN(TRIM(M13))=0</formula>
    </cfRule>
  </conditionalFormatting>
  <conditionalFormatting sqref="M18:M22">
    <cfRule type="containsBlanks" dxfId="168" priority="241">
      <formula>LEN(TRIM(M18))=0</formula>
    </cfRule>
  </conditionalFormatting>
  <conditionalFormatting sqref="M24:M31">
    <cfRule type="containsBlanks" dxfId="167" priority="193">
      <formula>LEN(TRIM(M24))=0</formula>
    </cfRule>
  </conditionalFormatting>
  <conditionalFormatting sqref="M33:M38">
    <cfRule type="containsBlanks" dxfId="166" priority="145">
      <formula>LEN(TRIM(M33))=0</formula>
    </cfRule>
  </conditionalFormatting>
  <conditionalFormatting sqref="M40:M44">
    <cfRule type="containsBlanks" dxfId="165" priority="97">
      <formula>LEN(TRIM(M40))=0</formula>
    </cfRule>
  </conditionalFormatting>
  <conditionalFormatting sqref="M46:M58">
    <cfRule type="containsBlanks" dxfId="164" priority="49">
      <formula>LEN(TRIM(M46))=0</formula>
    </cfRule>
  </conditionalFormatting>
  <conditionalFormatting sqref="N13:N16">
    <cfRule type="cellIs" dxfId="163" priority="530" operator="greaterThan">
      <formula>0</formula>
    </cfRule>
  </conditionalFormatting>
  <conditionalFormatting sqref="N18:N22">
    <cfRule type="cellIs" dxfId="162" priority="236" operator="greaterThan">
      <formula>0</formula>
    </cfRule>
  </conditionalFormatting>
  <conditionalFormatting sqref="N24:N31">
    <cfRule type="cellIs" dxfId="161" priority="188" operator="greaterThan">
      <formula>0</formula>
    </cfRule>
  </conditionalFormatting>
  <conditionalFormatting sqref="N33:N38">
    <cfRule type="cellIs" dxfId="160" priority="140" operator="greaterThan">
      <formula>0</formula>
    </cfRule>
  </conditionalFormatting>
  <conditionalFormatting sqref="N40:N44">
    <cfRule type="cellIs" dxfId="159" priority="92" operator="greaterThan">
      <formula>0</formula>
    </cfRule>
  </conditionalFormatting>
  <conditionalFormatting sqref="N46:N58">
    <cfRule type="cellIs" dxfId="158" priority="44" operator="greaterThan">
      <formula>0</formula>
    </cfRule>
  </conditionalFormatting>
  <conditionalFormatting sqref="O13:O16">
    <cfRule type="cellIs" dxfId="157" priority="528" operator="greaterThan">
      <formula>0</formula>
    </cfRule>
  </conditionalFormatting>
  <conditionalFormatting sqref="O18:O22">
    <cfRule type="cellIs" dxfId="156" priority="234" operator="greaterThan">
      <formula>0</formula>
    </cfRule>
  </conditionalFormatting>
  <conditionalFormatting sqref="O24:O31">
    <cfRule type="cellIs" dxfId="155" priority="186" operator="greaterThan">
      <formula>0</formula>
    </cfRule>
  </conditionalFormatting>
  <conditionalFormatting sqref="O33:O38">
    <cfRule type="cellIs" dxfId="154" priority="138" operator="greaterThan">
      <formula>0</formula>
    </cfRule>
  </conditionalFormatting>
  <conditionalFormatting sqref="O40:O44">
    <cfRule type="cellIs" dxfId="153" priority="90" operator="greaterThan">
      <formula>0</formula>
    </cfRule>
  </conditionalFormatting>
  <conditionalFormatting sqref="O46:O58">
    <cfRule type="cellIs" dxfId="152" priority="42" operator="greaterThan">
      <formula>0</formula>
    </cfRule>
  </conditionalFormatting>
  <conditionalFormatting sqref="P13:P16">
    <cfRule type="containsBlanks" dxfId="151" priority="531">
      <formula>LEN(TRIM(P13))=0</formula>
    </cfRule>
  </conditionalFormatting>
  <conditionalFormatting sqref="P18:P22">
    <cfRule type="containsBlanks" dxfId="150" priority="237">
      <formula>LEN(TRIM(P18))=0</formula>
    </cfRule>
  </conditionalFormatting>
  <conditionalFormatting sqref="P24:P31">
    <cfRule type="containsBlanks" dxfId="149" priority="189">
      <formula>LEN(TRIM(P24))=0</formula>
    </cfRule>
  </conditionalFormatting>
  <conditionalFormatting sqref="P33:P38">
    <cfRule type="containsBlanks" dxfId="148" priority="141">
      <formula>LEN(TRIM(P33))=0</formula>
    </cfRule>
  </conditionalFormatting>
  <conditionalFormatting sqref="P40:P44">
    <cfRule type="containsBlanks" dxfId="147" priority="93">
      <formula>LEN(TRIM(P40))=0</formula>
    </cfRule>
  </conditionalFormatting>
  <conditionalFormatting sqref="P46:P58">
    <cfRule type="containsBlanks" dxfId="146" priority="45">
      <formula>LEN(TRIM(P46))=0</formula>
    </cfRule>
  </conditionalFormatting>
  <conditionalFormatting sqref="Q13:Q16">
    <cfRule type="cellIs" dxfId="145" priority="526" operator="greaterThan">
      <formula>0</formula>
    </cfRule>
  </conditionalFormatting>
  <conditionalFormatting sqref="Q18:Q22">
    <cfRule type="cellIs" dxfId="144" priority="232" operator="greaterThan">
      <formula>0</formula>
    </cfRule>
  </conditionalFormatting>
  <conditionalFormatting sqref="Q24:Q31">
    <cfRule type="cellIs" dxfId="143" priority="184" operator="greaterThan">
      <formula>0</formula>
    </cfRule>
  </conditionalFormatting>
  <conditionalFormatting sqref="Q33:Q38">
    <cfRule type="cellIs" dxfId="142" priority="136" operator="greaterThan">
      <formula>0</formula>
    </cfRule>
  </conditionalFormatting>
  <conditionalFormatting sqref="Q40:Q44">
    <cfRule type="cellIs" dxfId="141" priority="88" operator="greaterThan">
      <formula>0</formula>
    </cfRule>
  </conditionalFormatting>
  <conditionalFormatting sqref="Q46:Q58">
    <cfRule type="cellIs" dxfId="140" priority="40" operator="greaterThan">
      <formula>0</formula>
    </cfRule>
  </conditionalFormatting>
  <conditionalFormatting sqref="R13:R16">
    <cfRule type="cellIs" dxfId="139" priority="524" operator="greaterThan">
      <formula>0</formula>
    </cfRule>
  </conditionalFormatting>
  <conditionalFormatting sqref="R18:R22">
    <cfRule type="cellIs" dxfId="138" priority="230" operator="greaterThan">
      <formula>0</formula>
    </cfRule>
  </conditionalFormatting>
  <conditionalFormatting sqref="R24:R31">
    <cfRule type="cellIs" dxfId="137" priority="182" operator="greaterThan">
      <formula>0</formula>
    </cfRule>
  </conditionalFormatting>
  <conditionalFormatting sqref="R33:R38">
    <cfRule type="cellIs" dxfId="136" priority="134" operator="greaterThan">
      <formula>0</formula>
    </cfRule>
  </conditionalFormatting>
  <conditionalFormatting sqref="R40:R44">
    <cfRule type="cellIs" dxfId="135" priority="86" operator="greaterThan">
      <formula>0</formula>
    </cfRule>
  </conditionalFormatting>
  <conditionalFormatting sqref="R46:R58">
    <cfRule type="cellIs" dxfId="134" priority="38" operator="greaterThan">
      <formula>0</formula>
    </cfRule>
  </conditionalFormatting>
  <conditionalFormatting sqref="S13:S16">
    <cfRule type="containsBlanks" dxfId="133" priority="527">
      <formula>LEN(TRIM(S13))=0</formula>
    </cfRule>
  </conditionalFormatting>
  <conditionalFormatting sqref="S18:S22">
    <cfRule type="containsBlanks" dxfId="132" priority="233">
      <formula>LEN(TRIM(S18))=0</formula>
    </cfRule>
  </conditionalFormatting>
  <conditionalFormatting sqref="S24:S31">
    <cfRule type="containsBlanks" dxfId="131" priority="185">
      <formula>LEN(TRIM(S24))=0</formula>
    </cfRule>
  </conditionalFormatting>
  <conditionalFormatting sqref="S33:S38">
    <cfRule type="containsBlanks" dxfId="130" priority="137">
      <formula>LEN(TRIM(S33))=0</formula>
    </cfRule>
  </conditionalFormatting>
  <conditionalFormatting sqref="S40:S44">
    <cfRule type="containsBlanks" dxfId="129" priority="89">
      <formula>LEN(TRIM(S40))=0</formula>
    </cfRule>
  </conditionalFormatting>
  <conditionalFormatting sqref="S46:S58">
    <cfRule type="containsBlanks" dxfId="128" priority="41">
      <formula>LEN(TRIM(S46))=0</formula>
    </cfRule>
  </conditionalFormatting>
  <conditionalFormatting sqref="T13:T16">
    <cfRule type="cellIs" dxfId="127" priority="522" operator="greaterThan">
      <formula>0</formula>
    </cfRule>
  </conditionalFormatting>
  <conditionalFormatting sqref="T18:T22">
    <cfRule type="cellIs" dxfId="126" priority="228" operator="greaterThan">
      <formula>0</formula>
    </cfRule>
  </conditionalFormatting>
  <conditionalFormatting sqref="T24:T31">
    <cfRule type="cellIs" dxfId="125" priority="180" operator="greaterThan">
      <formula>0</formula>
    </cfRule>
  </conditionalFormatting>
  <conditionalFormatting sqref="T33:T38">
    <cfRule type="cellIs" dxfId="124" priority="132" operator="greaterThan">
      <formula>0</formula>
    </cfRule>
  </conditionalFormatting>
  <conditionalFormatting sqref="T40:T44">
    <cfRule type="cellIs" dxfId="123" priority="84" operator="greaterThan">
      <formula>0</formula>
    </cfRule>
  </conditionalFormatting>
  <conditionalFormatting sqref="T46:T58">
    <cfRule type="cellIs" dxfId="122" priority="36" operator="greaterThan">
      <formula>0</formula>
    </cfRule>
  </conditionalFormatting>
  <conditionalFormatting sqref="U13:U16">
    <cfRule type="cellIs" dxfId="121" priority="520" operator="greaterThan">
      <formula>0</formula>
    </cfRule>
  </conditionalFormatting>
  <conditionalFormatting sqref="U18:U22">
    <cfRule type="cellIs" dxfId="120" priority="226" operator="greaterThan">
      <formula>0</formula>
    </cfRule>
  </conditionalFormatting>
  <conditionalFormatting sqref="U24:U31">
    <cfRule type="cellIs" dxfId="119" priority="178" operator="greaterThan">
      <formula>0</formula>
    </cfRule>
  </conditionalFormatting>
  <conditionalFormatting sqref="U33:U38">
    <cfRule type="cellIs" dxfId="118" priority="130" operator="greaterThan">
      <formula>0</formula>
    </cfRule>
  </conditionalFormatting>
  <conditionalFormatting sqref="U40:U44">
    <cfRule type="cellIs" dxfId="117" priority="82" operator="greaterThan">
      <formula>0</formula>
    </cfRule>
  </conditionalFormatting>
  <conditionalFormatting sqref="U46:U58">
    <cfRule type="cellIs" dxfId="116" priority="34" operator="greaterThan">
      <formula>0</formula>
    </cfRule>
  </conditionalFormatting>
  <conditionalFormatting sqref="V13:V16">
    <cfRule type="containsBlanks" dxfId="115" priority="523">
      <formula>LEN(TRIM(V13))=0</formula>
    </cfRule>
  </conditionalFormatting>
  <conditionalFormatting sqref="V18:V22">
    <cfRule type="containsBlanks" dxfId="114" priority="229">
      <formula>LEN(TRIM(V18))=0</formula>
    </cfRule>
  </conditionalFormatting>
  <conditionalFormatting sqref="V24:V31">
    <cfRule type="containsBlanks" dxfId="113" priority="181">
      <formula>LEN(TRIM(V24))=0</formula>
    </cfRule>
  </conditionalFormatting>
  <conditionalFormatting sqref="V33:V38">
    <cfRule type="containsBlanks" dxfId="112" priority="133">
      <formula>LEN(TRIM(V33))=0</formula>
    </cfRule>
  </conditionalFormatting>
  <conditionalFormatting sqref="V40:V44">
    <cfRule type="containsBlanks" dxfId="111" priority="85">
      <formula>LEN(TRIM(V40))=0</formula>
    </cfRule>
  </conditionalFormatting>
  <conditionalFormatting sqref="V46:V58">
    <cfRule type="containsBlanks" dxfId="110" priority="37">
      <formula>LEN(TRIM(V46))=0</formula>
    </cfRule>
  </conditionalFormatting>
  <conditionalFormatting sqref="W13:W16">
    <cfRule type="cellIs" dxfId="109" priority="518" operator="greaterThan">
      <formula>0</formula>
    </cfRule>
  </conditionalFormatting>
  <conditionalFormatting sqref="W18:W22">
    <cfRule type="cellIs" dxfId="108" priority="224" operator="greaterThan">
      <formula>0</formula>
    </cfRule>
  </conditionalFormatting>
  <conditionalFormatting sqref="W24:W31">
    <cfRule type="cellIs" dxfId="107" priority="176" operator="greaterThan">
      <formula>0</formula>
    </cfRule>
  </conditionalFormatting>
  <conditionalFormatting sqref="W33:W38">
    <cfRule type="cellIs" dxfId="106" priority="128" operator="greaterThan">
      <formula>0</formula>
    </cfRule>
  </conditionalFormatting>
  <conditionalFormatting sqref="W40:W44">
    <cfRule type="cellIs" dxfId="105" priority="80" operator="greaterThan">
      <formula>0</formula>
    </cfRule>
  </conditionalFormatting>
  <conditionalFormatting sqref="W46:W58">
    <cfRule type="cellIs" dxfId="104" priority="32" operator="greaterThan">
      <formula>0</formula>
    </cfRule>
  </conditionalFormatting>
  <conditionalFormatting sqref="X13:X16">
    <cfRule type="cellIs" dxfId="103" priority="516" operator="greaterThan">
      <formula>0</formula>
    </cfRule>
  </conditionalFormatting>
  <conditionalFormatting sqref="X18:X22">
    <cfRule type="cellIs" dxfId="102" priority="222" operator="greaterThan">
      <formula>0</formula>
    </cfRule>
  </conditionalFormatting>
  <conditionalFormatting sqref="X24:X31">
    <cfRule type="cellIs" dxfId="101" priority="174" operator="greaterThan">
      <formula>0</formula>
    </cfRule>
  </conditionalFormatting>
  <conditionalFormatting sqref="X33:X38">
    <cfRule type="cellIs" dxfId="100" priority="126" operator="greaterThan">
      <formula>0</formula>
    </cfRule>
  </conditionalFormatting>
  <conditionalFormatting sqref="X40:X44">
    <cfRule type="cellIs" dxfId="99" priority="78" operator="greaterThan">
      <formula>0</formula>
    </cfRule>
  </conditionalFormatting>
  <conditionalFormatting sqref="X46:X58">
    <cfRule type="cellIs" dxfId="98" priority="30" operator="greaterThan">
      <formula>0</formula>
    </cfRule>
  </conditionalFormatting>
  <conditionalFormatting sqref="Y13:Y16">
    <cfRule type="containsBlanks" dxfId="97" priority="519">
      <formula>LEN(TRIM(Y13))=0</formula>
    </cfRule>
  </conditionalFormatting>
  <conditionalFormatting sqref="Y18:Y22">
    <cfRule type="containsBlanks" dxfId="96" priority="225">
      <formula>LEN(TRIM(Y18))=0</formula>
    </cfRule>
  </conditionalFormatting>
  <conditionalFormatting sqref="Y24:Y31">
    <cfRule type="containsBlanks" dxfId="95" priority="177">
      <formula>LEN(TRIM(Y24))=0</formula>
    </cfRule>
  </conditionalFormatting>
  <conditionalFormatting sqref="Y33:Y38">
    <cfRule type="containsBlanks" dxfId="94" priority="129">
      <formula>LEN(TRIM(Y33))=0</formula>
    </cfRule>
  </conditionalFormatting>
  <conditionalFormatting sqref="Y40:Y44">
    <cfRule type="containsBlanks" dxfId="93" priority="81">
      <formula>LEN(TRIM(Y40))=0</formula>
    </cfRule>
  </conditionalFormatting>
  <conditionalFormatting sqref="Y46:Y58">
    <cfRule type="containsBlanks" dxfId="92" priority="33">
      <formula>LEN(TRIM(Y46))=0</formula>
    </cfRule>
  </conditionalFormatting>
  <conditionalFormatting sqref="Z13:Z16">
    <cfRule type="cellIs" dxfId="91" priority="514" operator="greaterThan">
      <formula>0</formula>
    </cfRule>
  </conditionalFormatting>
  <conditionalFormatting sqref="Z18:Z22">
    <cfRule type="cellIs" dxfId="90" priority="220" operator="greaterThan">
      <formula>0</formula>
    </cfRule>
  </conditionalFormatting>
  <conditionalFormatting sqref="Z24:Z31">
    <cfRule type="cellIs" dxfId="89" priority="172" operator="greaterThan">
      <formula>0</formula>
    </cfRule>
  </conditionalFormatting>
  <conditionalFormatting sqref="Z33:Z38">
    <cfRule type="cellIs" dxfId="88" priority="124" operator="greaterThan">
      <formula>0</formula>
    </cfRule>
  </conditionalFormatting>
  <conditionalFormatting sqref="Z40:Z44">
    <cfRule type="cellIs" dxfId="87" priority="76" operator="greaterThan">
      <formula>0</formula>
    </cfRule>
  </conditionalFormatting>
  <conditionalFormatting sqref="Z46:Z58">
    <cfRule type="cellIs" dxfId="86" priority="28" operator="greaterThan">
      <formula>0</formula>
    </cfRule>
  </conditionalFormatting>
  <conditionalFormatting sqref="AA13:AA16">
    <cfRule type="cellIs" dxfId="85" priority="512" operator="greaterThan">
      <formula>0</formula>
    </cfRule>
  </conditionalFormatting>
  <conditionalFormatting sqref="AA18:AA22">
    <cfRule type="cellIs" dxfId="84" priority="218" operator="greaterThan">
      <formula>0</formula>
    </cfRule>
  </conditionalFormatting>
  <conditionalFormatting sqref="AA24:AA31">
    <cfRule type="cellIs" dxfId="83" priority="170" operator="greaterThan">
      <formula>0</formula>
    </cfRule>
  </conditionalFormatting>
  <conditionalFormatting sqref="AA33:AA38">
    <cfRule type="cellIs" dxfId="82" priority="122" operator="greaterThan">
      <formula>0</formula>
    </cfRule>
  </conditionalFormatting>
  <conditionalFormatting sqref="AA40:AA44">
    <cfRule type="cellIs" dxfId="81" priority="74" operator="greaterThan">
      <formula>0</formula>
    </cfRule>
  </conditionalFormatting>
  <conditionalFormatting sqref="AA46:AA58">
    <cfRule type="cellIs" dxfId="80" priority="26" operator="greaterThan">
      <formula>0</formula>
    </cfRule>
  </conditionalFormatting>
  <conditionalFormatting sqref="AB13:AB16">
    <cfRule type="containsBlanks" dxfId="79" priority="515">
      <formula>LEN(TRIM(AB13))=0</formula>
    </cfRule>
  </conditionalFormatting>
  <conditionalFormatting sqref="AB18:AB22">
    <cfRule type="containsBlanks" dxfId="78" priority="221">
      <formula>LEN(TRIM(AB18))=0</formula>
    </cfRule>
  </conditionalFormatting>
  <conditionalFormatting sqref="AB24:AB31">
    <cfRule type="containsBlanks" dxfId="77" priority="173">
      <formula>LEN(TRIM(AB24))=0</formula>
    </cfRule>
  </conditionalFormatting>
  <conditionalFormatting sqref="AB33:AB38">
    <cfRule type="containsBlanks" dxfId="76" priority="125">
      <formula>LEN(TRIM(AB33))=0</formula>
    </cfRule>
  </conditionalFormatting>
  <conditionalFormatting sqref="AB40:AB44">
    <cfRule type="containsBlanks" dxfId="75" priority="77">
      <formula>LEN(TRIM(AB40))=0</formula>
    </cfRule>
  </conditionalFormatting>
  <conditionalFormatting sqref="AB46:AB58">
    <cfRule type="containsBlanks" dxfId="74" priority="29">
      <formula>LEN(TRIM(AB46))=0</formula>
    </cfRule>
  </conditionalFormatting>
  <conditionalFormatting sqref="AC13:AC16">
    <cfRule type="cellIs" dxfId="73" priority="510" operator="greaterThan">
      <formula>0</formula>
    </cfRule>
  </conditionalFormatting>
  <conditionalFormatting sqref="AC18:AC22">
    <cfRule type="cellIs" dxfId="72" priority="216" operator="greaterThan">
      <formula>0</formula>
    </cfRule>
  </conditionalFormatting>
  <conditionalFormatting sqref="AC24:AC31">
    <cfRule type="cellIs" dxfId="71" priority="168" operator="greaterThan">
      <formula>0</formula>
    </cfRule>
  </conditionalFormatting>
  <conditionalFormatting sqref="AC33:AC38">
    <cfRule type="cellIs" dxfId="70" priority="120" operator="greaterThan">
      <formula>0</formula>
    </cfRule>
  </conditionalFormatting>
  <conditionalFormatting sqref="AC40:AC44">
    <cfRule type="cellIs" dxfId="69" priority="72" operator="greaterThan">
      <formula>0</formula>
    </cfRule>
  </conditionalFormatting>
  <conditionalFormatting sqref="AC46:AC58">
    <cfRule type="cellIs" dxfId="68" priority="24" operator="greaterThan">
      <formula>0</formula>
    </cfRule>
  </conditionalFormatting>
  <conditionalFormatting sqref="AD13:AD16">
    <cfRule type="cellIs" dxfId="67" priority="508" operator="greaterThan">
      <formula>0</formula>
    </cfRule>
  </conditionalFormatting>
  <conditionalFormatting sqref="AD18:AD22">
    <cfRule type="cellIs" dxfId="66" priority="214" operator="greaterThan">
      <formula>0</formula>
    </cfRule>
  </conditionalFormatting>
  <conditionalFormatting sqref="AD24:AD31">
    <cfRule type="cellIs" dxfId="65" priority="166" operator="greaterThan">
      <formula>0</formula>
    </cfRule>
  </conditionalFormatting>
  <conditionalFormatting sqref="AD33:AD38">
    <cfRule type="cellIs" dxfId="64" priority="118" operator="greaterThan">
      <formula>0</formula>
    </cfRule>
  </conditionalFormatting>
  <conditionalFormatting sqref="AD40:AD44">
    <cfRule type="cellIs" dxfId="63" priority="70" operator="greaterThan">
      <formula>0</formula>
    </cfRule>
  </conditionalFormatting>
  <conditionalFormatting sqref="AD46:AD58">
    <cfRule type="cellIs" dxfId="62" priority="22" operator="greaterThan">
      <formula>0</formula>
    </cfRule>
  </conditionalFormatting>
  <conditionalFormatting sqref="AE13:AE16">
    <cfRule type="containsBlanks" dxfId="61" priority="511">
      <formula>LEN(TRIM(AE13))=0</formula>
    </cfRule>
  </conditionalFormatting>
  <conditionalFormatting sqref="AE18:AE22">
    <cfRule type="containsBlanks" dxfId="60" priority="217">
      <formula>LEN(TRIM(AE18))=0</formula>
    </cfRule>
  </conditionalFormatting>
  <conditionalFormatting sqref="AE24:AE31">
    <cfRule type="containsBlanks" dxfId="59" priority="169">
      <formula>LEN(TRIM(AE24))=0</formula>
    </cfRule>
  </conditionalFormatting>
  <conditionalFormatting sqref="AE33:AE38">
    <cfRule type="containsBlanks" dxfId="58" priority="121">
      <formula>LEN(TRIM(AE33))=0</formula>
    </cfRule>
  </conditionalFormatting>
  <conditionalFormatting sqref="AE40:AE44">
    <cfRule type="containsBlanks" dxfId="57" priority="73">
      <formula>LEN(TRIM(AE40))=0</formula>
    </cfRule>
  </conditionalFormatting>
  <conditionalFormatting sqref="AE46:AE58">
    <cfRule type="containsBlanks" dxfId="56" priority="25">
      <formula>LEN(TRIM(AE46))=0</formula>
    </cfRule>
  </conditionalFormatting>
  <conditionalFormatting sqref="AF13:AF16">
    <cfRule type="cellIs" dxfId="55" priority="506" operator="greaterThan">
      <formula>0</formula>
    </cfRule>
  </conditionalFormatting>
  <conditionalFormatting sqref="AF18:AF22">
    <cfRule type="cellIs" dxfId="54" priority="212" operator="greaterThan">
      <formula>0</formula>
    </cfRule>
  </conditionalFormatting>
  <conditionalFormatting sqref="AF24:AF31">
    <cfRule type="cellIs" dxfId="53" priority="164" operator="greaterThan">
      <formula>0</formula>
    </cfRule>
  </conditionalFormatting>
  <conditionalFormatting sqref="AF33:AF38">
    <cfRule type="cellIs" dxfId="52" priority="116" operator="greaterThan">
      <formula>0</formula>
    </cfRule>
  </conditionalFormatting>
  <conditionalFormatting sqref="AF40:AF44">
    <cfRule type="cellIs" dxfId="51" priority="68" operator="greaterThan">
      <formula>0</formula>
    </cfRule>
  </conditionalFormatting>
  <conditionalFormatting sqref="AF46:AF58">
    <cfRule type="cellIs" dxfId="50" priority="20" operator="greaterThan">
      <formula>0</formula>
    </cfRule>
  </conditionalFormatting>
  <conditionalFormatting sqref="AG13:AG16">
    <cfRule type="cellIs" dxfId="49" priority="504" operator="greaterThan">
      <formula>0</formula>
    </cfRule>
  </conditionalFormatting>
  <conditionalFormatting sqref="AG18:AG22">
    <cfRule type="cellIs" dxfId="48" priority="210" operator="greaterThan">
      <formula>0</formula>
    </cfRule>
  </conditionalFormatting>
  <conditionalFormatting sqref="AG24:AG31">
    <cfRule type="cellIs" dxfId="47" priority="162" operator="greaterThan">
      <formula>0</formula>
    </cfRule>
  </conditionalFormatting>
  <conditionalFormatting sqref="AG33:AG38">
    <cfRule type="cellIs" dxfId="46" priority="114" operator="greaterThan">
      <formula>0</formula>
    </cfRule>
  </conditionalFormatting>
  <conditionalFormatting sqref="AG40:AG44">
    <cfRule type="cellIs" dxfId="45" priority="66" operator="greaterThan">
      <formula>0</formula>
    </cfRule>
  </conditionalFormatting>
  <conditionalFormatting sqref="AG46:AG58">
    <cfRule type="cellIs" dxfId="44" priority="18" operator="greaterThan">
      <formula>0</formula>
    </cfRule>
  </conditionalFormatting>
  <conditionalFormatting sqref="AH13:AH16">
    <cfRule type="containsBlanks" dxfId="43" priority="507">
      <formula>LEN(TRIM(AH13))=0</formula>
    </cfRule>
  </conditionalFormatting>
  <conditionalFormatting sqref="AH18:AH22">
    <cfRule type="containsBlanks" dxfId="42" priority="213">
      <formula>LEN(TRIM(AH18))=0</formula>
    </cfRule>
  </conditionalFormatting>
  <conditionalFormatting sqref="AH24:AH31">
    <cfRule type="containsBlanks" dxfId="41" priority="165">
      <formula>LEN(TRIM(AH24))=0</formula>
    </cfRule>
  </conditionalFormatting>
  <conditionalFormatting sqref="AH33:AH38">
    <cfRule type="containsBlanks" dxfId="40" priority="117">
      <formula>LEN(TRIM(AH33))=0</formula>
    </cfRule>
  </conditionalFormatting>
  <conditionalFormatting sqref="AH40:AH44">
    <cfRule type="containsBlanks" dxfId="39" priority="69">
      <formula>LEN(TRIM(AH40))=0</formula>
    </cfRule>
  </conditionalFormatting>
  <conditionalFormatting sqref="AH46:AH58">
    <cfRule type="containsBlanks" dxfId="38" priority="21">
      <formula>LEN(TRIM(AH46))=0</formula>
    </cfRule>
  </conditionalFormatting>
  <conditionalFormatting sqref="AI13:AI16">
    <cfRule type="cellIs" dxfId="37" priority="502" operator="greaterThan">
      <formula>0</formula>
    </cfRule>
  </conditionalFormatting>
  <conditionalFormatting sqref="AI18:AI22">
    <cfRule type="cellIs" dxfId="36" priority="208" operator="greaterThan">
      <formula>0</formula>
    </cfRule>
  </conditionalFormatting>
  <conditionalFormatting sqref="AI24:AI31">
    <cfRule type="cellIs" dxfId="35" priority="160" operator="greaterThan">
      <formula>0</formula>
    </cfRule>
  </conditionalFormatting>
  <conditionalFormatting sqref="AI33:AI38">
    <cfRule type="cellIs" dxfId="34" priority="112" operator="greaterThan">
      <formula>0</formula>
    </cfRule>
  </conditionalFormatting>
  <conditionalFormatting sqref="AI40:AI44">
    <cfRule type="cellIs" dxfId="33" priority="64" operator="greaterThan">
      <formula>0</formula>
    </cfRule>
  </conditionalFormatting>
  <conditionalFormatting sqref="AI46:AI58">
    <cfRule type="cellIs" dxfId="32" priority="16" operator="greaterThan">
      <formula>0</formula>
    </cfRule>
  </conditionalFormatting>
  <conditionalFormatting sqref="AJ13:AJ16">
    <cfRule type="cellIs" dxfId="31" priority="500" operator="greaterThan">
      <formula>0</formula>
    </cfRule>
  </conditionalFormatting>
  <conditionalFormatting sqref="AJ18:AJ22">
    <cfRule type="cellIs" dxfId="30" priority="206" operator="greaterThan">
      <formula>0</formula>
    </cfRule>
  </conditionalFormatting>
  <conditionalFormatting sqref="AJ24:AJ31">
    <cfRule type="cellIs" dxfId="29" priority="158" operator="greaterThan">
      <formula>0</formula>
    </cfRule>
  </conditionalFormatting>
  <conditionalFormatting sqref="AJ33:AJ38">
    <cfRule type="cellIs" dxfId="28" priority="110" operator="greaterThan">
      <formula>0</formula>
    </cfRule>
  </conditionalFormatting>
  <conditionalFormatting sqref="AJ40:AJ44">
    <cfRule type="cellIs" dxfId="27" priority="62" operator="greaterThan">
      <formula>0</formula>
    </cfRule>
  </conditionalFormatting>
  <conditionalFormatting sqref="AJ46:AJ58">
    <cfRule type="cellIs" dxfId="26" priority="14" operator="greaterThan">
      <formula>0</formula>
    </cfRule>
  </conditionalFormatting>
  <conditionalFormatting sqref="AK13:AK16">
    <cfRule type="containsBlanks" dxfId="25" priority="503">
      <formula>LEN(TRIM(AK13))=0</formula>
    </cfRule>
  </conditionalFormatting>
  <conditionalFormatting sqref="AK18:AK22">
    <cfRule type="containsBlanks" dxfId="24" priority="209">
      <formula>LEN(TRIM(AK18))=0</formula>
    </cfRule>
  </conditionalFormatting>
  <conditionalFormatting sqref="AK24:AK31">
    <cfRule type="containsBlanks" dxfId="23" priority="161">
      <formula>LEN(TRIM(AK24))=0</formula>
    </cfRule>
  </conditionalFormatting>
  <conditionalFormatting sqref="AK33:AK38">
    <cfRule type="containsBlanks" dxfId="22" priority="113">
      <formula>LEN(TRIM(AK33))=0</formula>
    </cfRule>
  </conditionalFormatting>
  <conditionalFormatting sqref="AK40:AK44">
    <cfRule type="containsBlanks" dxfId="21" priority="65">
      <formula>LEN(TRIM(AK40))=0</formula>
    </cfRule>
  </conditionalFormatting>
  <conditionalFormatting sqref="AK46:AK58">
    <cfRule type="containsBlanks" dxfId="20" priority="17">
      <formula>LEN(TRIM(AK46))=0</formula>
    </cfRule>
  </conditionalFormatting>
  <conditionalFormatting sqref="AL13:AL16">
    <cfRule type="cellIs" dxfId="19" priority="498" operator="greaterThan">
      <formula>0</formula>
    </cfRule>
  </conditionalFormatting>
  <conditionalFormatting sqref="AL18:AL22">
    <cfRule type="cellIs" dxfId="18" priority="204" operator="greaterThan">
      <formula>0</formula>
    </cfRule>
  </conditionalFormatting>
  <conditionalFormatting sqref="AL24:AL31">
    <cfRule type="cellIs" dxfId="17" priority="156" operator="greaterThan">
      <formula>0</formula>
    </cfRule>
  </conditionalFormatting>
  <conditionalFormatting sqref="AL33:AL38">
    <cfRule type="cellIs" dxfId="16" priority="108" operator="greaterThan">
      <formula>0</formula>
    </cfRule>
  </conditionalFormatting>
  <conditionalFormatting sqref="AL40:AL44">
    <cfRule type="cellIs" dxfId="15" priority="60" operator="greaterThan">
      <formula>0</formula>
    </cfRule>
  </conditionalFormatting>
  <conditionalFormatting sqref="AL46:AL58">
    <cfRule type="cellIs" dxfId="14" priority="12" operator="greaterThan">
      <formula>0</formula>
    </cfRule>
  </conditionalFormatting>
  <conditionalFormatting sqref="AM13:AM16">
    <cfRule type="cellIs" dxfId="13" priority="496" operator="greaterThan">
      <formula>0</formula>
    </cfRule>
  </conditionalFormatting>
  <conditionalFormatting sqref="AM18:AM22">
    <cfRule type="cellIs" dxfId="12" priority="202" operator="greaterThan">
      <formula>0</formula>
    </cfRule>
  </conditionalFormatting>
  <conditionalFormatting sqref="AM24:AM31">
    <cfRule type="cellIs" dxfId="11" priority="154" operator="greaterThan">
      <formula>0</formula>
    </cfRule>
  </conditionalFormatting>
  <conditionalFormatting sqref="AM33:AM38">
    <cfRule type="cellIs" dxfId="10" priority="106" operator="greaterThan">
      <formula>0</formula>
    </cfRule>
  </conditionalFormatting>
  <conditionalFormatting sqref="AM40:AM44">
    <cfRule type="cellIs" dxfId="9" priority="58" operator="greaterThan">
      <formula>0</formula>
    </cfRule>
  </conditionalFormatting>
  <conditionalFormatting sqref="AM46:AM58">
    <cfRule type="cellIs" dxfId="8" priority="10" operator="greaterThan">
      <formula>0</formula>
    </cfRule>
  </conditionalFormatting>
  <conditionalFormatting sqref="AN13:AN16">
    <cfRule type="containsBlanks" dxfId="7" priority="499">
      <formula>LEN(TRIM(AN13))=0</formula>
    </cfRule>
  </conditionalFormatting>
  <conditionalFormatting sqref="AN18:AN22">
    <cfRule type="containsBlanks" dxfId="6" priority="205">
      <formula>LEN(TRIM(AN18))=0</formula>
    </cfRule>
  </conditionalFormatting>
  <conditionalFormatting sqref="AN24:AN31">
    <cfRule type="containsBlanks" dxfId="5" priority="157">
      <formula>LEN(TRIM(AN24))=0</formula>
    </cfRule>
  </conditionalFormatting>
  <conditionalFormatting sqref="AN33:AN38">
    <cfRule type="containsBlanks" dxfId="4" priority="109">
      <formula>LEN(TRIM(AN33))=0</formula>
    </cfRule>
  </conditionalFormatting>
  <conditionalFormatting sqref="AN40:AN44">
    <cfRule type="containsBlanks" dxfId="3" priority="61">
      <formula>LEN(TRIM(AN40))=0</formula>
    </cfRule>
  </conditionalFormatting>
  <conditionalFormatting sqref="AN46:AN58">
    <cfRule type="containsBlanks" dxfId="2" priority="13">
      <formula>LEN(TRIM(AN46))=0</formula>
    </cfRule>
  </conditionalFormatting>
  <printOptions horizontalCentered="1"/>
  <pageMargins left="0.51181102362204722" right="0.51181102362204722" top="0.51181102362204722" bottom="0.74803149606299213" header="0.31496062992125984" footer="0.31496062992125984"/>
  <pageSetup scale="26" orientation="landscape" r:id="rId1"/>
  <headerFooter>
    <oddFooter>&amp;C&amp;G&amp;RPágina &amp;Pde &amp;N</oddFooter>
  </headerFooter>
  <rowBreaks count="3" manualBreakCount="3">
    <brk id="31" max="42" man="1"/>
    <brk id="38" max="42" man="1"/>
    <brk id="71" min="1" max="19" man="1"/>
  </rowBreaks>
  <colBreaks count="1" manualBreakCount="1">
    <brk id="27" max="58" man="1"/>
  </colBreaks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5F9F6C5-744F-43FD-AE47-04A3A263AEC9}">
          <x14:formula1>
            <xm:f>Listas!$B$4:$B$9</xm:f>
          </x14:formula1>
          <xm:sqref>C5</xm:sqref>
        </x14:dataValidation>
        <x14:dataValidation type="list" allowBlank="1" showInputMessage="1" showErrorMessage="1" xr:uid="{BD8321C8-2828-414B-93A6-72D988C5AB83}">
          <x14:formula1>
            <xm:f>Listas!$D$4:$D$14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FC50"/>
  <sheetViews>
    <sheetView showGridLines="0" view="pageBreakPreview" zoomScale="85" zoomScaleNormal="100" zoomScaleSheetLayoutView="85" workbookViewId="0">
      <selection sqref="A1:B3"/>
    </sheetView>
  </sheetViews>
  <sheetFormatPr baseColWidth="10" defaultColWidth="0" defaultRowHeight="15" zeroHeight="1" x14ac:dyDescent="0.25"/>
  <cols>
    <col min="1" max="1" width="19" customWidth="1"/>
    <col min="2" max="14" width="11.42578125" customWidth="1"/>
    <col min="15" max="15" width="2" customWidth="1"/>
    <col min="16" max="16382" width="11.42578125" hidden="1"/>
    <col min="16383" max="16383" width="2" hidden="1" customWidth="1"/>
    <col min="16384" max="16384" width="2.28515625" hidden="1" customWidth="1"/>
  </cols>
  <sheetData>
    <row r="1" spans="1:14" ht="28.5" customHeight="1" x14ac:dyDescent="0.25">
      <c r="A1" s="133"/>
      <c r="B1" s="134"/>
      <c r="C1" s="143" t="s">
        <v>48</v>
      </c>
      <c r="D1" s="143"/>
      <c r="E1" s="144" t="s">
        <v>57</v>
      </c>
      <c r="F1" s="145"/>
      <c r="G1" s="145"/>
      <c r="H1" s="145"/>
      <c r="I1" s="145"/>
      <c r="J1" s="146"/>
      <c r="K1" s="150" t="s">
        <v>49</v>
      </c>
      <c r="L1" s="151"/>
      <c r="M1" s="129" t="s">
        <v>54</v>
      </c>
      <c r="N1" s="130"/>
    </row>
    <row r="2" spans="1:14" ht="28.5" customHeight="1" x14ac:dyDescent="0.25">
      <c r="A2" s="135"/>
      <c r="B2" s="136"/>
      <c r="C2" s="143" t="s">
        <v>50</v>
      </c>
      <c r="D2" s="143"/>
      <c r="E2" s="147" t="s">
        <v>58</v>
      </c>
      <c r="F2" s="148"/>
      <c r="G2" s="148"/>
      <c r="H2" s="148"/>
      <c r="I2" s="148"/>
      <c r="J2" s="149"/>
      <c r="K2" s="150" t="s">
        <v>51</v>
      </c>
      <c r="L2" s="151"/>
      <c r="M2" s="131" t="s">
        <v>55</v>
      </c>
      <c r="N2" s="132"/>
    </row>
    <row r="3" spans="1:14" ht="28.5" customHeight="1" x14ac:dyDescent="0.25">
      <c r="A3" s="137"/>
      <c r="B3" s="138"/>
      <c r="C3" s="143" t="s">
        <v>52</v>
      </c>
      <c r="D3" s="143"/>
      <c r="E3" s="147" t="s">
        <v>72</v>
      </c>
      <c r="F3" s="148"/>
      <c r="G3" s="148"/>
      <c r="H3" s="148"/>
      <c r="I3" s="148"/>
      <c r="J3" s="149"/>
      <c r="K3" s="150" t="s">
        <v>53</v>
      </c>
      <c r="L3" s="151"/>
      <c r="M3" s="129" t="s">
        <v>109</v>
      </c>
      <c r="N3" s="130"/>
    </row>
    <row r="4" spans="1:14" ht="21.75" customHeight="1" x14ac:dyDescent="0.25">
      <c r="A4" s="69"/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4" ht="21.75" customHeight="1" x14ac:dyDescent="0.25">
      <c r="A5" s="141" t="s">
        <v>89</v>
      </c>
      <c r="B5" s="142"/>
      <c r="C5" s="139">
        <v>2025</v>
      </c>
      <c r="D5" s="140"/>
    </row>
    <row r="6" spans="1:14" ht="21.75" customHeight="1" x14ac:dyDescent="0.25"/>
    <row r="7" spans="1:14" ht="21.75" customHeight="1" x14ac:dyDescent="0.25"/>
    <row r="8" spans="1:14" ht="21.75" customHeight="1" x14ac:dyDescent="0.25"/>
    <row r="9" spans="1:14" x14ac:dyDescent="0.25"/>
    <row r="10" spans="1:14" x14ac:dyDescent="0.25"/>
    <row r="11" spans="1:14" x14ac:dyDescent="0.25"/>
    <row r="12" spans="1:14" x14ac:dyDescent="0.25"/>
    <row r="13" spans="1:14" x14ac:dyDescent="0.25"/>
    <row r="14" spans="1:14" x14ac:dyDescent="0.25"/>
    <row r="15" spans="1:14" x14ac:dyDescent="0.25"/>
    <row r="16" spans="1:1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1:14" x14ac:dyDescent="0.25"/>
    <row r="34" spans="1:14" x14ac:dyDescent="0.25"/>
    <row r="35" spans="1:14" x14ac:dyDescent="0.25"/>
    <row r="36" spans="1:14" x14ac:dyDescent="0.25"/>
    <row r="37" spans="1:14" ht="15.75" x14ac:dyDescent="0.25">
      <c r="A37" s="70" t="s">
        <v>22</v>
      </c>
      <c r="B37" s="70" t="s">
        <v>23</v>
      </c>
      <c r="C37" s="70" t="s">
        <v>24</v>
      </c>
      <c r="D37" s="70" t="s">
        <v>25</v>
      </c>
      <c r="E37" s="70" t="s">
        <v>26</v>
      </c>
      <c r="F37" s="70" t="s">
        <v>27</v>
      </c>
      <c r="G37" s="70" t="s">
        <v>28</v>
      </c>
      <c r="H37" s="70" t="s">
        <v>29</v>
      </c>
      <c r="I37" s="70" t="s">
        <v>30</v>
      </c>
      <c r="J37" s="70" t="s">
        <v>31</v>
      </c>
      <c r="K37" s="70" t="s">
        <v>32</v>
      </c>
      <c r="L37" s="70" t="s">
        <v>33</v>
      </c>
      <c r="M37" s="70" t="s">
        <v>34</v>
      </c>
      <c r="N37" s="70" t="s">
        <v>21</v>
      </c>
    </row>
    <row r="38" spans="1:14" ht="15.75" x14ac:dyDescent="0.25">
      <c r="A38" s="52" t="s">
        <v>35</v>
      </c>
      <c r="B38" s="1">
        <f>'Paa-PIGA'!E60</f>
        <v>10</v>
      </c>
      <c r="C38" s="1">
        <f>'Paa-PIGA'!H60</f>
        <v>7</v>
      </c>
      <c r="D38" s="1">
        <f>'Paa-PIGA'!K60</f>
        <v>9</v>
      </c>
      <c r="E38" s="1">
        <f>'Paa-PIGA'!N60</f>
        <v>14</v>
      </c>
      <c r="F38" s="1">
        <f>'Paa-PIGA'!Q60</f>
        <v>9</v>
      </c>
      <c r="G38" s="1">
        <f>'Paa-PIGA'!T60</f>
        <v>10</v>
      </c>
      <c r="H38" s="1">
        <f>'Paa-PIGA'!W60</f>
        <v>13</v>
      </c>
      <c r="I38" s="1">
        <f>'Paa-PIGA'!Z60</f>
        <v>9</v>
      </c>
      <c r="J38" s="1">
        <f>'Paa-PIGA'!AC60</f>
        <v>10</v>
      </c>
      <c r="K38" s="1">
        <f>'Paa-PIGA'!AF60</f>
        <v>13</v>
      </c>
      <c r="L38" s="1">
        <f>'Paa-PIGA'!AI60</f>
        <v>13</v>
      </c>
      <c r="M38" s="1">
        <f>'Paa-PIGA'!AL60</f>
        <v>11</v>
      </c>
      <c r="N38" s="2">
        <f>SUM(B38:M38)</f>
        <v>128</v>
      </c>
    </row>
    <row r="39" spans="1:14" ht="15.75" x14ac:dyDescent="0.25">
      <c r="A39" s="51" t="s">
        <v>36</v>
      </c>
      <c r="B39" s="1">
        <f>'Paa-PIGA'!F60</f>
        <v>0</v>
      </c>
      <c r="C39" s="1">
        <f>'Paa-PIGA'!I60</f>
        <v>0</v>
      </c>
      <c r="D39" s="1">
        <f>'Paa-PIGA'!L60</f>
        <v>0</v>
      </c>
      <c r="E39" s="1">
        <f>'Paa-PIGA'!O60</f>
        <v>0</v>
      </c>
      <c r="F39" s="1">
        <f>'Paa-PIGA'!R60</f>
        <v>0</v>
      </c>
      <c r="G39" s="1">
        <f>'Paa-PIGA'!U60</f>
        <v>0</v>
      </c>
      <c r="H39" s="1">
        <f>'Paa-PIGA'!X60</f>
        <v>0</v>
      </c>
      <c r="I39" s="1">
        <f>'Paa-PIGA'!AA60</f>
        <v>0</v>
      </c>
      <c r="J39" s="1">
        <f>'Paa-PIGA'!AD60</f>
        <v>0</v>
      </c>
      <c r="K39" s="1">
        <f>'Paa-PIGA'!AG60</f>
        <v>0</v>
      </c>
      <c r="L39" s="1">
        <f>'Paa-PIGA'!AJ60</f>
        <v>0</v>
      </c>
      <c r="M39" s="1">
        <f>'Paa-PIGA'!AM60</f>
        <v>0</v>
      </c>
      <c r="N39" s="2">
        <f>SUM(B39:M39)</f>
        <v>0</v>
      </c>
    </row>
    <row r="40" spans="1:14" x14ac:dyDescent="0.25"/>
    <row r="41" spans="1:14" x14ac:dyDescent="0.25"/>
    <row r="42" spans="1:14" x14ac:dyDescent="0.25"/>
    <row r="43" spans="1:14" x14ac:dyDescent="0.25"/>
    <row r="44" spans="1:14" x14ac:dyDescent="0.25"/>
    <row r="45" spans="1:14" x14ac:dyDescent="0.25"/>
    <row r="46" spans="1:14" x14ac:dyDescent="0.25"/>
    <row r="47" spans="1:14" x14ac:dyDescent="0.25"/>
    <row r="48" spans="1:14" x14ac:dyDescent="0.25"/>
    <row r="49" x14ac:dyDescent="0.25"/>
    <row r="50" x14ac:dyDescent="0.25"/>
  </sheetData>
  <mergeCells count="15">
    <mergeCell ref="M1:N1"/>
    <mergeCell ref="M2:N2"/>
    <mergeCell ref="M3:N3"/>
    <mergeCell ref="A1:B3"/>
    <mergeCell ref="C5:D5"/>
    <mergeCell ref="A5:B5"/>
    <mergeCell ref="C1:D1"/>
    <mergeCell ref="C2:D2"/>
    <mergeCell ref="C3:D3"/>
    <mergeCell ref="E1:J1"/>
    <mergeCell ref="E2:J2"/>
    <mergeCell ref="E3:J3"/>
    <mergeCell ref="K1:L1"/>
    <mergeCell ref="K2:L2"/>
    <mergeCell ref="K3:L3"/>
  </mergeCells>
  <conditionalFormatting sqref="C5">
    <cfRule type="containsBlanks" dxfId="1" priority="1">
      <formula>LEN(TRIM(C5))=0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headerFooter>
    <oddFooter>&amp;C&amp;G&amp;RPágina &amp;Pde &amp;N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1B6A6EB-FA6E-431B-AC87-D7335B1E5D41}">
          <x14:formula1>
            <xm:f>Listas!$B$4:$B$9</xm:f>
          </x14:formula1>
          <xm:sqref>C5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E657A-3D21-400C-801B-CC0EC349FAE0}">
  <dimension ref="B3:D14"/>
  <sheetViews>
    <sheetView workbookViewId="0"/>
  </sheetViews>
  <sheetFormatPr baseColWidth="10" defaultRowHeight="15" x14ac:dyDescent="0.25"/>
  <cols>
    <col min="2" max="2" width="22.5703125" bestFit="1" customWidth="1"/>
    <col min="4" max="4" width="35.5703125" bestFit="1" customWidth="1"/>
  </cols>
  <sheetData>
    <row r="3" spans="2:4" x14ac:dyDescent="0.25">
      <c r="B3" s="66" t="s">
        <v>104</v>
      </c>
      <c r="D3" s="66" t="s">
        <v>105</v>
      </c>
    </row>
    <row r="4" spans="2:4" x14ac:dyDescent="0.25">
      <c r="B4" s="63"/>
      <c r="D4" s="65"/>
    </row>
    <row r="5" spans="2:4" x14ac:dyDescent="0.25">
      <c r="B5" s="64">
        <v>2024</v>
      </c>
      <c r="D5" s="65" t="s">
        <v>97</v>
      </c>
    </row>
    <row r="6" spans="2:4" x14ac:dyDescent="0.25">
      <c r="B6" s="64">
        <v>2025</v>
      </c>
      <c r="D6" s="65" t="s">
        <v>98</v>
      </c>
    </row>
    <row r="7" spans="2:4" x14ac:dyDescent="0.25">
      <c r="B7" s="64">
        <v>2026</v>
      </c>
      <c r="D7" s="65" t="s">
        <v>108</v>
      </c>
    </row>
    <row r="8" spans="2:4" x14ac:dyDescent="0.25">
      <c r="B8" s="64">
        <v>2027</v>
      </c>
      <c r="D8" s="65" t="s">
        <v>106</v>
      </c>
    </row>
    <row r="9" spans="2:4" x14ac:dyDescent="0.25">
      <c r="B9" s="67">
        <v>2028</v>
      </c>
      <c r="D9" s="65" t="s">
        <v>99</v>
      </c>
    </row>
    <row r="10" spans="2:4" x14ac:dyDescent="0.25">
      <c r="D10" s="65" t="s">
        <v>100</v>
      </c>
    </row>
    <row r="11" spans="2:4" x14ac:dyDescent="0.25">
      <c r="D11" s="65" t="s">
        <v>101</v>
      </c>
    </row>
    <row r="12" spans="2:4" x14ac:dyDescent="0.25">
      <c r="D12" s="65" t="s">
        <v>102</v>
      </c>
    </row>
    <row r="13" spans="2:4" x14ac:dyDescent="0.25">
      <c r="D13" s="65" t="s">
        <v>107</v>
      </c>
    </row>
    <row r="14" spans="2:4" x14ac:dyDescent="0.25">
      <c r="D14" s="68" t="s">
        <v>103</v>
      </c>
    </row>
  </sheetData>
  <conditionalFormatting sqref="B4:B9 D4:D14">
    <cfRule type="containsBlanks" dxfId="0" priority="2">
      <formula>LEN(TRIM(B4))=0</formula>
    </cfRule>
  </conditionalFormatting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863C7421877148B43A32C171E3CF6F" ma:contentTypeVersion="14" ma:contentTypeDescription="Crear nuevo documento." ma:contentTypeScope="" ma:versionID="a3ea93230940f92cfa08f31af7a2631a">
  <xsd:schema xmlns:xsd="http://www.w3.org/2001/XMLSchema" xmlns:xs="http://www.w3.org/2001/XMLSchema" xmlns:p="http://schemas.microsoft.com/office/2006/metadata/properties" xmlns:ns2="d2f8794f-5b03-4ca3-bdda-a4199b51cf64" xmlns:ns3="f3516ae3-9557-4445-bba5-ae6224b8413a" targetNamespace="http://schemas.microsoft.com/office/2006/metadata/properties" ma:root="true" ma:fieldsID="001081a85db03d578df15918d5d0406e" ns2:_="" ns3:_="">
    <xsd:import namespace="d2f8794f-5b03-4ca3-bdda-a4199b51cf64"/>
    <xsd:import namespace="f3516ae3-9557-4445-bba5-ae6224b841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f8794f-5b03-4ca3-bdda-a4199b51cf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c413805f-f5d2-4ef4-97c5-a2f01beebf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516ae3-9557-4445-bba5-ae6224b841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b7d4c841-4248-4516-a36b-8ed16005a770}" ma:internalName="TaxCatchAll" ma:showField="CatchAllData" ma:web="f3516ae3-9557-4445-bba5-ae6224b8413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516ae3-9557-4445-bba5-ae6224b8413a" xsi:nil="true"/>
    <lcf76f155ced4ddcb4097134ff3c332f xmlns="d2f8794f-5b03-4ca3-bdda-a4199b51cf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9F175BD-6BF4-4416-B86B-658CFC58A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f8794f-5b03-4ca3-bdda-a4199b51cf64"/>
    <ds:schemaRef ds:uri="f3516ae3-9557-4445-bba5-ae6224b84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F35F658-3C07-4EF3-940E-362B1606A8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2FB8DC-9970-4C14-A224-829BA9BB2B2D}">
  <ds:schemaRefs>
    <ds:schemaRef ds:uri="http://schemas.microsoft.com/office/2006/metadata/properties"/>
    <ds:schemaRef ds:uri="http://schemas.microsoft.com/office/infopath/2007/PartnerControls"/>
    <ds:schemaRef ds:uri="f3516ae3-9557-4445-bba5-ae6224b8413a"/>
    <ds:schemaRef ds:uri="d2f8794f-5b03-4ca3-bdda-a4199b51cf6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Paa-PIGA</vt:lpstr>
      <vt:lpstr>Gráfica</vt:lpstr>
      <vt:lpstr>Listas</vt:lpstr>
      <vt:lpstr>Gráfica!Área_de_impresión</vt:lpstr>
      <vt:lpstr>'Paa-PIGA'!Área_de_impresión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plan_accion_anual_piga_2025</dc:title>
  <dc:subject/>
  <dc:creator>Martin Julian Pedraza Galindo;Luisa Fernanda Suárez Barrera;Claudia Janneth Jaramillo Gomez</dc:creator>
  <cp:keywords>Plan Institucional de Gestión Ambiental;PR-203</cp:keywords>
  <dc:description/>
  <cp:lastModifiedBy>Martin Julian Pedraza Galindo</cp:lastModifiedBy>
  <cp:revision/>
  <cp:lastPrinted>2025-03-15T20:27:02Z</cp:lastPrinted>
  <dcterms:created xsi:type="dcterms:W3CDTF">2020-12-02T13:47:44Z</dcterms:created>
  <dcterms:modified xsi:type="dcterms:W3CDTF">2025-04-21T16:31:17Z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0x010100B5863C7421877148B43A32C171E3CF6F</vt:lpwstr>
  </property>
  <property fmtid="{D5CDD505-2E9C-101B-9397-08002B2CF9AE}" pid="3" name="MediaServiceImageTags">
    <vt:lpwstr/>
  </property>
</Properties>
</file>