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illamizar\Desktop\Plan de trabajo\2025\boton de tranasparencia\"/>
    </mc:Choice>
  </mc:AlternateContent>
  <bookViews>
    <workbookView xWindow="0" yWindow="0" windowWidth="20490" windowHeight="7650"/>
  </bookViews>
  <sheets>
    <sheet name="PLAN ANUAL DE TRABAJO 2025 " sheetId="15" r:id="rId1"/>
    <sheet name="PLAN CAPACITACIÓN" sheetId="12" r:id="rId2"/>
  </sheets>
  <definedNames>
    <definedName name="_xlnm._FilterDatabase" localSheetId="0" hidden="1">'PLAN ANUAL DE TRABAJO 2025 '!$A$4:$AI$125</definedName>
    <definedName name="_xlnm._FilterDatabase" localSheetId="1" hidden="1">'PLAN CAPACITACIÓN'!$A$4:$AW$66</definedName>
    <definedName name="_xlnm.Print_Area" localSheetId="0">'PLAN ANUAL DE TRABAJO 2025 '!$A$1:$AI$140</definedName>
    <definedName name="_xlnm.Print_Area" localSheetId="1">'PLAN CAPACITACIÓN'!$A$1:$AW$81</definedName>
    <definedName name="_xlnm.Print_Titles" localSheetId="0">'PLAN ANUAL DE TRABAJO 2025 '!$1:$4</definedName>
    <definedName name="_xlnm.Print_Titles" localSheetId="1">'PLAN CAPACITACIÓN'!$1:$4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5" i="15" l="1"/>
  <c r="K125" i="15"/>
  <c r="M125" i="15"/>
  <c r="N125" i="15"/>
  <c r="O125" i="15"/>
  <c r="P125" i="15"/>
  <c r="Q125" i="15"/>
  <c r="R125" i="15"/>
  <c r="S125" i="15"/>
  <c r="T125" i="15"/>
  <c r="U125" i="15"/>
  <c r="V125" i="15"/>
  <c r="W125" i="15"/>
  <c r="X125" i="15"/>
  <c r="Y125" i="15"/>
  <c r="Z125" i="15"/>
  <c r="AA125" i="15"/>
  <c r="AB125" i="15"/>
  <c r="AC125" i="15"/>
  <c r="AD125" i="15"/>
  <c r="AE125" i="15"/>
  <c r="AF125" i="15"/>
  <c r="AG125" i="15"/>
  <c r="J125" i="15"/>
  <c r="AH125" i="15" l="1"/>
  <c r="N127" i="15" s="1"/>
  <c r="Z66" i="12"/>
  <c r="Y66" i="12"/>
  <c r="X127" i="15" l="1"/>
  <c r="AA127" i="15"/>
  <c r="V127" i="15"/>
  <c r="O127" i="15"/>
  <c r="O129" i="15" s="1"/>
  <c r="T127" i="15"/>
  <c r="AD127" i="15"/>
  <c r="K127" i="15"/>
  <c r="AE127" i="15"/>
  <c r="AG127" i="15"/>
  <c r="AC127" i="15"/>
  <c r="Y127" i="15"/>
  <c r="U127" i="15"/>
  <c r="Q127" i="15"/>
  <c r="M127" i="15"/>
  <c r="J127" i="15"/>
  <c r="P127" i="15"/>
  <c r="W127" i="15"/>
  <c r="Z127" i="15"/>
  <c r="AB127" i="15"/>
  <c r="AF127" i="15"/>
  <c r="L127" i="15"/>
  <c r="S127" i="15"/>
  <c r="R127" i="15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AM66" i="12"/>
  <c r="AN66" i="12"/>
  <c r="AO66" i="12"/>
  <c r="AP66" i="12"/>
  <c r="AQ66" i="12"/>
  <c r="AR66" i="12"/>
  <c r="AS66" i="12"/>
  <c r="AT66" i="12"/>
  <c r="AU66" i="12"/>
  <c r="X66" i="12"/>
  <c r="AV66" i="12" l="1"/>
  <c r="AE68" i="12" s="1"/>
  <c r="AA129" i="15"/>
  <c r="AE129" i="15"/>
  <c r="Y129" i="15"/>
  <c r="AG129" i="15"/>
  <c r="AC129" i="15"/>
  <c r="K129" i="15"/>
  <c r="L128" i="15"/>
  <c r="W129" i="15"/>
  <c r="K128" i="15"/>
  <c r="U129" i="15"/>
  <c r="S129" i="15"/>
  <c r="AG128" i="15"/>
  <c r="M129" i="15"/>
  <c r="AA128" i="15"/>
  <c r="U128" i="15"/>
  <c r="M128" i="15"/>
  <c r="AC128" i="15"/>
  <c r="Y128" i="15"/>
  <c r="W128" i="15"/>
  <c r="AE128" i="15"/>
  <c r="Q129" i="15"/>
  <c r="O128" i="15"/>
  <c r="AF128" i="15"/>
  <c r="AB128" i="15"/>
  <c r="X128" i="15"/>
  <c r="T128" i="15"/>
  <c r="P128" i="15"/>
  <c r="AD128" i="15"/>
  <c r="Z128" i="15"/>
  <c r="V128" i="15"/>
  <c r="R128" i="15"/>
  <c r="J128" i="15"/>
  <c r="N128" i="15"/>
  <c r="Q128" i="15"/>
  <c r="S128" i="15"/>
  <c r="S130" i="15" l="1"/>
  <c r="M130" i="15"/>
  <c r="K130" i="15"/>
  <c r="Y130" i="15"/>
  <c r="AE130" i="15"/>
  <c r="AG130" i="15"/>
  <c r="O130" i="15"/>
  <c r="AA130" i="15"/>
  <c r="AC130" i="15"/>
  <c r="Q130" i="15"/>
  <c r="W130" i="15"/>
  <c r="U130" i="15"/>
  <c r="AI68" i="12"/>
  <c r="AT68" i="12"/>
  <c r="AB68" i="12"/>
  <c r="AH68" i="12"/>
  <c r="AC68" i="12"/>
  <c r="AP68" i="12"/>
  <c r="AF68" i="12"/>
  <c r="AM68" i="12"/>
  <c r="AN68" i="12"/>
  <c r="AQ68" i="12"/>
  <c r="X68" i="12"/>
  <c r="X69" i="12" s="1"/>
  <c r="Y68" i="12"/>
  <c r="Z68" i="12"/>
  <c r="AD68" i="12"/>
  <c r="AE70" i="12" s="1"/>
  <c r="AK68" i="12"/>
  <c r="AS68" i="12"/>
  <c r="AU68" i="12"/>
  <c r="AO68" i="12"/>
  <c r="AJ68" i="12"/>
  <c r="AG68" i="12"/>
  <c r="AA68" i="12"/>
  <c r="AR68" i="12"/>
  <c r="AL68" i="12"/>
  <c r="Y69" i="12" l="1"/>
  <c r="Y71" i="12" s="1"/>
  <c r="Y70" i="12"/>
  <c r="AQ70" i="12"/>
  <c r="AG70" i="12"/>
  <c r="AC69" i="12"/>
  <c r="AU70" i="12"/>
  <c r="AB69" i="12"/>
  <c r="AC70" i="12"/>
  <c r="AI70" i="12"/>
  <c r="AM70" i="12"/>
  <c r="AS69" i="12"/>
  <c r="AO70" i="12"/>
  <c r="AA70" i="12"/>
  <c r="AK70" i="12"/>
  <c r="AL69" i="12"/>
  <c r="AD69" i="12"/>
  <c r="Z69" i="12"/>
  <c r="AM69" i="12"/>
  <c r="AU69" i="12"/>
  <c r="AS70" i="12"/>
  <c r="AG69" i="12"/>
  <c r="AQ69" i="12"/>
  <c r="AJ69" i="12"/>
  <c r="AT69" i="12"/>
  <c r="AP69" i="12"/>
  <c r="AK69" i="12"/>
  <c r="AE69" i="12"/>
  <c r="AO69" i="12"/>
  <c r="AI69" i="12"/>
  <c r="AA69" i="12"/>
  <c r="AN69" i="12"/>
  <c r="AH69" i="12"/>
  <c r="AF69" i="12"/>
  <c r="AR69" i="12"/>
  <c r="AG71" i="12" l="1"/>
  <c r="AC71" i="12"/>
  <c r="AI71" i="12"/>
  <c r="AS71" i="12"/>
  <c r="AK71" i="12"/>
  <c r="AM71" i="12"/>
  <c r="AU71" i="12"/>
  <c r="AA71" i="12"/>
  <c r="AQ71" i="12"/>
  <c r="AO71" i="12"/>
  <c r="AE71" i="12"/>
</calcChain>
</file>

<file path=xl/sharedStrings.xml><?xml version="1.0" encoding="utf-8"?>
<sst xmlns="http://schemas.openxmlformats.org/spreadsheetml/2006/main" count="1479" uniqueCount="290">
  <si>
    <t>SECRETARÍA GENERAL DE LA ALCALDÍA MAYOR DE BOGOTÁ, D.C.
DIRECCIÓN DE TALENTO HUMANO - SEGURIDAD Y SALUD EN EL TRABAJO 
PLAN ANUAL DE TRABAJO DEL SISTEMA DE GESTIÓN DE SEGURIDAD Y SALUD EN EL TRABAJO - VIGENCIA 2025</t>
  </si>
  <si>
    <t>ITEM</t>
  </si>
  <si>
    <t>PROGRAMA O PVE</t>
  </si>
  <si>
    <t>DESCRIPCIÓN DE ACTIVIDADES</t>
  </si>
  <si>
    <t>EJES</t>
  </si>
  <si>
    <t xml:space="preserve">COMPONENTE </t>
  </si>
  <si>
    <t>RESPONSABLE</t>
  </si>
  <si>
    <t>RECURSOS</t>
  </si>
  <si>
    <t>MESES</t>
  </si>
  <si>
    <t>META / INDICADORES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</si>
  <si>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</si>
  <si>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</si>
  <si>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</si>
  <si>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</si>
  <si>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</si>
  <si>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</si>
  <si>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</si>
  <si>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</si>
  <si>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</si>
  <si>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</si>
  <si>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</si>
  <si>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</si>
  <si>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</si>
  <si>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HUMANOS</t>
  </si>
  <si>
    <t>FINANCIEROS</t>
  </si>
  <si>
    <t>TECNICOS</t>
  </si>
  <si>
    <t>P</t>
  </si>
  <si>
    <t>E</t>
  </si>
  <si>
    <t>GESTION INTEGRAL</t>
  </si>
  <si>
    <t xml:space="preserve">Revisión de la política y objetivos del sistema de gestión en Seguridad d y Salud en el Trabajo </t>
  </si>
  <si>
    <t>N/A</t>
  </si>
  <si>
    <t>N.A</t>
  </si>
  <si>
    <t xml:space="preserve">Proceso Gestión de Seguridad y Salud en el Trabajo </t>
  </si>
  <si>
    <t>x</t>
  </si>
  <si>
    <t>(No. De Actividades Desarrolladas/ No. De Actividades Programadas )*100</t>
  </si>
  <si>
    <t>Divulgación de Responsabilidades en el Sistema de Seguridad y Salud en el Trabajo (Divulgación web)</t>
  </si>
  <si>
    <t>Divulgación de las Políticas y objetivos  de Seguridad y Salud en el Trabajo (Divulgación web).</t>
  </si>
  <si>
    <t>Realizar la evaluación del Sistema de Seguridad y Salud en el Trabajo soportado por ARL, Estándares Mínimos.</t>
  </si>
  <si>
    <t>Actualización de la Matriz de Requisitos Legales en SST</t>
  </si>
  <si>
    <t xml:space="preserve">Evaluación de la Matriz legal </t>
  </si>
  <si>
    <t>Actualización Manual del Sistema de Gestión de Seguridad y Salud en el Trabajo</t>
  </si>
  <si>
    <t>Actualización Procedimiento Gestión de la salud</t>
  </si>
  <si>
    <t>Actualización Procedimiento Gestión de peligros, riesgos y amenazas</t>
  </si>
  <si>
    <t>Documento Programa de capacitación anual</t>
  </si>
  <si>
    <t>Desarrollar la rendición de cuentas del año 2024</t>
  </si>
  <si>
    <t>Seguimiento a Indicadores del Sistema de Gestión de Seguridad y Salud en el Trabajo.</t>
  </si>
  <si>
    <t xml:space="preserve">Revisión por la Alta Dirección al Sistema de Gestión de Seguridad y Salud en el Trabajo </t>
  </si>
  <si>
    <t>Seguimiento a proceso de inducción y reinducción</t>
  </si>
  <si>
    <t>Actualización Matriz EPP</t>
  </si>
  <si>
    <t>Proceso Gestión de Seguridad y Salud en el Trabajo - ARL</t>
  </si>
  <si>
    <t>Entrega y/o seguimiento de Elementos de Protección Personal</t>
  </si>
  <si>
    <t xml:space="preserve">Reuniones mensuales de equipo de Seguridad y Salud en el Trabajo </t>
  </si>
  <si>
    <t>Semana de la Seguridad y Salud en el Trabajo</t>
  </si>
  <si>
    <t>COMITÉ DE CONVIVENCIA LABORAL</t>
  </si>
  <si>
    <t>Convocatoria al CCL</t>
  </si>
  <si>
    <t>EJE 3: DIVERSIDAD E INCLUSIÓN</t>
  </si>
  <si>
    <t>3.1. Fomento de la inclusión, la diversidad y la equidad</t>
  </si>
  <si>
    <t>Conformación al CCL</t>
  </si>
  <si>
    <t>Capacitación al CCL</t>
  </si>
  <si>
    <t>Seguimiento al cumplimiento de las funciones del CCL</t>
  </si>
  <si>
    <t>COPASST</t>
  </si>
  <si>
    <t>Convocatoria a elección del  COPASST</t>
  </si>
  <si>
    <t>EJE 1: EQUILIBRIO PSICOSOCIAL</t>
  </si>
  <si>
    <t>1.1. Factores psicosociales</t>
  </si>
  <si>
    <t>Conformación COPASST</t>
  </si>
  <si>
    <t>Reuniones mensuales de COPASST</t>
  </si>
  <si>
    <t>Capacitación a los miembros  del COPASST</t>
  </si>
  <si>
    <t>GESTIÓN DE LA SALUD</t>
  </si>
  <si>
    <t xml:space="preserve">CONDICIONES DE SALUD </t>
  </si>
  <si>
    <t>Programar los exámenes médico ocupacionales de ingreso, periódico, retiro.</t>
  </si>
  <si>
    <t>EJE 2: SALUD MENTAL</t>
  </si>
  <si>
    <t>2.1. Higiene mental o psicológica
2.2. Prevención de nuevos riesgos a la salud</t>
  </si>
  <si>
    <t xml:space="preserve">Actualización perfil sociodemográfico </t>
  </si>
  <si>
    <t>Reporte del seguimiento a las Recomendaciones médicas</t>
  </si>
  <si>
    <t xml:space="preserve">Mesas laborales - ARL </t>
  </si>
  <si>
    <t xml:space="preserve">Informe de ausentismo laboral por Accidentes de Trabajo y Enfermedad Laboral - ATEL </t>
  </si>
  <si>
    <t xml:space="preserve">Informe condiciones de salud </t>
  </si>
  <si>
    <t xml:space="preserve">Verificación al proceso de agua potable, servicios sanitarios y disposición de basuras, a cargo de la Subdirección de Servicios Administrativos. </t>
  </si>
  <si>
    <t xml:space="preserve"> PVE OSTEOMUSCULAR </t>
  </si>
  <si>
    <t>Actualización documento Programa de Vigilancia Epidemiológica Osteomuscular.</t>
  </si>
  <si>
    <t>EJE 1: EQUILIBRIO PSICOSOCIAL / EJE 2: SALUD MENTAL</t>
  </si>
  <si>
    <t>1.1. Factores psicosociales
2.1. Prevención de nuevos riesgos a la salud</t>
  </si>
  <si>
    <t>Actualización y aplicación encuesta Desórdenes Musculo- Esqueléticos (DME)</t>
  </si>
  <si>
    <t>Análisis resultados encuesta DME</t>
  </si>
  <si>
    <t>Inspecciones de puestos de trabajo (Teletrabajo, Discapacidad)</t>
  </si>
  <si>
    <t xml:space="preserve">Seguimiento a puesto de trabajo a funcionarios con discapacidad física </t>
  </si>
  <si>
    <t>Informe final de inspecciones de puestos de trabajo(Teletrabajo)</t>
  </si>
  <si>
    <t xml:space="preserve">Seguimiento campaña líderes pausas activas </t>
  </si>
  <si>
    <t>Participación pausas activas</t>
  </si>
  <si>
    <t xml:space="preserve">Matriz de seguimiento participación Pausas activas </t>
  </si>
  <si>
    <t xml:space="preserve">Capacitación riesgo biomecánico </t>
  </si>
  <si>
    <t xml:space="preserve">Escuela Biomecánica </t>
  </si>
  <si>
    <t xml:space="preserve">Capacitación Teletrabajadores </t>
  </si>
  <si>
    <t>PVE PSICOSOCIAL</t>
  </si>
  <si>
    <t>Actualización documento Programa de Vigilancia Epidemiológica Psicosocial</t>
  </si>
  <si>
    <t>1.1. Factores psicosociales
1.2. Calidad de vida laboral
2.1. Higiene mental o psicológica
2.2. Prevención de nuevos riesgos a la salud</t>
  </si>
  <si>
    <t>Proceso Gestión de Seguridad y Salud en el Trabajo</t>
  </si>
  <si>
    <t>Actualización documento Programa del cuidado emocional (Resolución 1166 de 2018)</t>
  </si>
  <si>
    <t>Proceso para el diagnóstico e intervención de riesgo psicosocial</t>
  </si>
  <si>
    <t>Capacitación prevención Riesgo Psicosocial (Toda la población)</t>
  </si>
  <si>
    <t>Capacitación prevención Riesgo Psicosocial (Resolución 1166 de 2018)</t>
  </si>
  <si>
    <t>Sensibilización en salud mental</t>
  </si>
  <si>
    <t xml:space="preserve">Descarga emocional o apoyo psicosocial </t>
  </si>
  <si>
    <t xml:space="preserve">PVE VISUAL </t>
  </si>
  <si>
    <t xml:space="preserve">Diseño del programa de salud visual </t>
  </si>
  <si>
    <t xml:space="preserve">Campaña promoción de la salud visual </t>
  </si>
  <si>
    <t>PVE CARDIOVASCULAR</t>
  </si>
  <si>
    <t>Actualización  documento  Programa de Vigilancia Epidemiológica  riesgo cardiovascular</t>
  </si>
  <si>
    <t>Capacitación prevención riesgo cardiovascular</t>
  </si>
  <si>
    <t>Sensibilización prevención riesgo cardiovascular</t>
  </si>
  <si>
    <t>Campaña reto por tu salud recargado  2</t>
  </si>
  <si>
    <t xml:space="preserve">Jornada donación de sangre </t>
  </si>
  <si>
    <t>PROGRAMA ESTILOS DE VIDA Y ENTORNOS SALUDABLES</t>
  </si>
  <si>
    <t>Actualización  documento programa estilos de vida y entornos saludables (nutrición, ejercicio, prevención de tabaquismo, alcoholismos y drogadicción )</t>
  </si>
  <si>
    <t>1.1. Factores psicosociales
2.1. Higiene mental o psicológica 
2.2. Prevención de nuevos riesgos a la salud</t>
  </si>
  <si>
    <t xml:space="preserve">Capacitación promoción estilos de vida saludable </t>
  </si>
  <si>
    <t xml:space="preserve">Sensibilización estilos de vida y entornos saludables </t>
  </si>
  <si>
    <t xml:space="preserve">PROGRAMA DE PREVENCIÓN DE HIPOACUSIA NEUROSENSORIAL INDUCIDA
POR RUIDO </t>
  </si>
  <si>
    <t>Aplicación encuesta personal expuesto a ruido</t>
  </si>
  <si>
    <t>1.1. Factores psicosociales
2.2. Prevención de nuevos riesgos a la salud</t>
  </si>
  <si>
    <t xml:space="preserve">Capacitación de prevención de hipoacusia neurosensorial inducida por ruido en el lugar de trabajo
</t>
  </si>
  <si>
    <t xml:space="preserve">Sensibilización de prevención de hipoacusia neurosensorial inducida por ruido en el lugar de trabajo
</t>
  </si>
  <si>
    <t>PROGRAMA DE PREVENCIÓN DE ALTERACIONES DE LA VOZ (DISFONÍA)</t>
  </si>
  <si>
    <t xml:space="preserve">Implementación Encuesta de factores de riesgo para la voz </t>
  </si>
  <si>
    <t xml:space="preserve">Capacitación  factores de riesgo para la voz </t>
  </si>
  <si>
    <t xml:space="preserve">Sensibilización  factores de riesgo para la voz </t>
  </si>
  <si>
    <t>ACCIDENTE DE TRABAJO (AT) Y ENFERMEDAD LABORAL (EL)</t>
  </si>
  <si>
    <t>Reporte de los incidentes, accidentes y enfermedades laborales.</t>
  </si>
  <si>
    <t>Investigación de accidentes y enfermedades laborales.</t>
  </si>
  <si>
    <t>Ejecución de acciones preventivas, correctivas y de mejora de las investigaciones de IN, AT y EL</t>
  </si>
  <si>
    <t>Seguimiento a la ejecución de acciones preventivas, correctivas y de mejora de las observaciones generadas por las ATEL por parte de la ARL</t>
  </si>
  <si>
    <t>Sensibilización reporte de Accidentes de Trabajo  y  Enfermedades Laborales</t>
  </si>
  <si>
    <t>Capacitación  prevención Accidentes de Trabajo  y  Enfermedades Laborales</t>
  </si>
  <si>
    <t>GESTIÓN DE PELIGROS, RIESGOS Y AMENAZAS</t>
  </si>
  <si>
    <t>DIAGNÓSTICO</t>
  </si>
  <si>
    <t>Actualización de la Matriz de identificación de peligros, evaluación y valoración de riesgos de las Sedes de la Secretaría General de la Alcaldía Mayor de Bogotá, D.C.</t>
  </si>
  <si>
    <t>Seguimiento a hallazgos, medidas preventivas, correctivas y/o control  de matrices de peligros</t>
  </si>
  <si>
    <t>Verificación de aplicación de medidas de prevención y control por parte de los trabajadores (Talento en tu Sede)</t>
  </si>
  <si>
    <t xml:space="preserve">PROGRAMA RIESGO QUÍMICO </t>
  </si>
  <si>
    <t>Actualización  documento programa Riesgo químico</t>
  </si>
  <si>
    <t xml:space="preserve">Capacitación prevención Riesgo Químico </t>
  </si>
  <si>
    <t>Seguimiento acciones de mejora o plan de acción (inspecciones de seguridad)</t>
  </si>
  <si>
    <t xml:space="preserve">Actualización inventario sustancias químicas </t>
  </si>
  <si>
    <t>Actualización matriz de compatibilidad  sustancias químicas</t>
  </si>
  <si>
    <t xml:space="preserve">Simulacro de derrame de sustancias químicas </t>
  </si>
  <si>
    <t xml:space="preserve">Verificación al proceso eliminación adecuada de residuos sólidos, líquidos o gaseosos realizado por la Subdirección de Servicios Administrativos a través del Plan Institucional de Gestión Ambiente (PIGA). </t>
  </si>
  <si>
    <t>PROGRAMA RIESGO PÚBLICO</t>
  </si>
  <si>
    <t>Actualización  documento programa Riesgo Público</t>
  </si>
  <si>
    <t>Sensibilización en riesgo público</t>
  </si>
  <si>
    <t>Capacitación  prevención riesgo público</t>
  </si>
  <si>
    <t>PROGRAMA PROTECCIÓN CONTRA CAÍDAS</t>
  </si>
  <si>
    <t>Actualización documento Programa Protección contra Caídas (PPC)</t>
  </si>
  <si>
    <t>Capacitación programa PPC</t>
  </si>
  <si>
    <t>Seguimiento certificaciones (curso de alturas)</t>
  </si>
  <si>
    <t>PROGRAMADE HIGIENE INDUSTRIAL</t>
  </si>
  <si>
    <t>Diseño documento programa de Higiene Industrial</t>
  </si>
  <si>
    <t>Desarrollo de Medición Ambiental</t>
  </si>
  <si>
    <t xml:space="preserve">Seguimiento medidas correctivas, preventivas y/o de mejora derivado de las mediciones ambientales </t>
  </si>
  <si>
    <t>PROGRAMA PELIGRO MECÁNICO</t>
  </si>
  <si>
    <t xml:space="preserve">Actualización documento programa Riesgo Mecánico </t>
  </si>
  <si>
    <t>Capacitación prevención Riesgo Mecánico</t>
  </si>
  <si>
    <t xml:space="preserve">Verificación al  mantenimiento preventivo, correctivo de instalaciones, equipos, maquinas y herramientas a cargo de la Subdirección de Imprenta Distrital. </t>
  </si>
  <si>
    <t>PROGRAMA PELIGRO ELÉCTRICO</t>
  </si>
  <si>
    <t>Diseño documento programa de riesgo eléctrico</t>
  </si>
  <si>
    <t>Capacitación prevención riesgo eléctrico</t>
  </si>
  <si>
    <t>PROGRAMADE CUIDADO DE MANOS</t>
  </si>
  <si>
    <t>Diseño documento programa de cuidado de manos</t>
  </si>
  <si>
    <t>Capacitación prevención de lesiones (cuidado de manos)</t>
  </si>
  <si>
    <t>PROGRAMA DE INSPECCIONES DE SEGURIDAD</t>
  </si>
  <si>
    <t xml:space="preserve">Diseño documento programa de Inspecciones de Seguridad </t>
  </si>
  <si>
    <t xml:space="preserve">Inspección uso elementos de protección personal </t>
  </si>
  <si>
    <t>Inspección de seguridad industrial (Rx Químico)</t>
  </si>
  <si>
    <t>Inspección de seguridad industrial (Rx Mecánico)</t>
  </si>
  <si>
    <t>Inspección equipos y elementos de protección personal (tareas de alto riesgo)</t>
  </si>
  <si>
    <t>Inspecciones equipos de emergencia (DEA. Botiquines, camillas y extintores)</t>
  </si>
  <si>
    <t xml:space="preserve">PLAN DE SEGURIDAD VIAL </t>
  </si>
  <si>
    <t xml:space="preserve">Actualización matriz de peligros, evaluación y valoración de riesgos viales </t>
  </si>
  <si>
    <t>Capacitación prevención seguridad vial (conductores)</t>
  </si>
  <si>
    <t>Capacitación prevención seguridad vial (población)</t>
  </si>
  <si>
    <t>Sensibilización en seguridad vial (población).</t>
  </si>
  <si>
    <t>EMERGENCIAS</t>
  </si>
  <si>
    <t>Actualización Planes de Prevención, Preparación  y Respuesta ante Emergencias</t>
  </si>
  <si>
    <t>Divulgación Plan de Prevención, Preparación  y Respuesta ante Emergencias</t>
  </si>
  <si>
    <t>Actividad lúdica - Simulacro Distrital</t>
  </si>
  <si>
    <t>Participación en el Simulacro Distrital</t>
  </si>
  <si>
    <t>Conformación Brigada Integral de Emergencias</t>
  </si>
  <si>
    <t>Conformación Comité de Emergencias</t>
  </si>
  <si>
    <t>Reunión Comité de Emergencias</t>
  </si>
  <si>
    <t>Capacitación Brigada Integral de Emergencias</t>
  </si>
  <si>
    <t>Practica en pista Brigada Integral de Emergencias (Pista intermedia)</t>
  </si>
  <si>
    <t xml:space="preserve">Hoja de vida Brigadistas </t>
  </si>
  <si>
    <t>TOTAL</t>
  </si>
  <si>
    <t>% DE EJECUCIÓN MENSUAL</t>
  </si>
  <si>
    <t>% DE EJECUCIÓN ANUAL</t>
  </si>
  <si>
    <t>CUMPLIMIENTO MES</t>
  </si>
  <si>
    <t>CUMPLIMIENTO MES (ACUMULADO)</t>
  </si>
  <si>
    <t>MIGUEL ANDREZ SILVA MOYANO
Secretario General
Alcaldía Mayor de Bogotá, D.C.</t>
  </si>
  <si>
    <t>HENRY HUMBERTO VILLAMARIN
Subsecretario Corporativo.</t>
  </si>
  <si>
    <t>SERGIO FELIPE GALEANO GOMEZ
Director de Talento Humano</t>
  </si>
  <si>
    <t>CAROLINA VILLAMIZAR ARTEAGA
Profesional Universitario - SST</t>
  </si>
  <si>
    <t>SECRETARÍA GENERAL DE LA ALCALDÍA MAYOR DE BOGOTÁ, D.C.
DIRECCIÓN DE TALENTO HUMANO - SEGURIDAD Y SALUD EN EL TRABAJO 
PLAN DE  ANUAL CAPACITACIÓN DEL SISTEMA DE GESTIÓN DE SEGURIDAD Y SALUD EN EL TRABAJO - VIGENCIA 2025</t>
  </si>
  <si>
    <t>PROGRAMAS O PVE</t>
  </si>
  <si>
    <t xml:space="preserve">TEMATICA </t>
  </si>
  <si>
    <t>CCL</t>
  </si>
  <si>
    <t>PSICOSOCIAL / CUIDADO EMOCIONAL INTEGRAL</t>
  </si>
  <si>
    <t xml:space="preserve">OSTEOMUSCULAR </t>
  </si>
  <si>
    <t>CARDIOVASCULAR</t>
  </si>
  <si>
    <t xml:space="preserve"> ESTILOS DE VIDA Y ENTORNOS SALUDABLES</t>
  </si>
  <si>
    <t>PREVENCIÓN DE HIPOACUSIA NEUROSENSORIAL</t>
  </si>
  <si>
    <t>PREVENCIÓN DE ALTERACIONES DE LA VOZ</t>
  </si>
  <si>
    <t xml:space="preserve"> RIESGO QUÍMICO </t>
  </si>
  <si>
    <t>RIESGO PUBLICO</t>
  </si>
  <si>
    <t>PCC ALTURAS</t>
  </si>
  <si>
    <t>RIESGO MECÁNICO</t>
  </si>
  <si>
    <t>RIESGO ELÉCTRICO</t>
  </si>
  <si>
    <t>PESV</t>
  </si>
  <si>
    <t>ATEL</t>
  </si>
  <si>
    <t>PLAN DE EMERGENCIAS</t>
  </si>
  <si>
    <t>X</t>
  </si>
  <si>
    <t xml:space="preserve">Funciones y responsabilidades CCL </t>
  </si>
  <si>
    <t>(No. De Actividades Desarrolladas/ No. De Actividades Programadas )*100
(No. De servidores que participaron / No. De servidores programados )*100</t>
  </si>
  <si>
    <t>Habilidades blandas ( resolución de conflictos)</t>
  </si>
  <si>
    <t>Habilidades blandas (liderazgo)</t>
  </si>
  <si>
    <t>Habilidades blandas ( Comunicación asertiva)</t>
  </si>
  <si>
    <t>Funciones y responsabilidades COPASST</t>
  </si>
  <si>
    <t xml:space="preserve">Investigación de AT y EL </t>
  </si>
  <si>
    <t>Inspecciones de seguridad del SGSST</t>
  </si>
  <si>
    <t>Formación lideres de pausas activas</t>
  </si>
  <si>
    <t>Higiene postural y manipulación de cargas</t>
  </si>
  <si>
    <t>Higiene postural y video terminales</t>
  </si>
  <si>
    <t xml:space="preserve">Higiene postural y video terminales-Teletrabajadores </t>
  </si>
  <si>
    <r>
      <rPr>
        <sz val="10"/>
        <color rgb="FF000000"/>
        <rFont val="Arial"/>
      </rPr>
      <t>Habilidades blandas (trabajo en equipo, comunicación asertiva, manejo del estrés,</t>
    </r>
    <r>
      <rPr>
        <sz val="10"/>
        <color rgb="FFFF0000"/>
        <rFont val="Arial"/>
      </rPr>
      <t xml:space="preserve"> resolución de conflictos - habilidades de negociación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</si>
  <si>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 xml:space="preserve">1.1. Factores psicosociales
1.2. </t>
    </r>
    <r>
      <rPr>
        <sz val="10"/>
        <color rgb="FFFF0000"/>
        <rFont val="Arial"/>
      </rPr>
      <t xml:space="preserve">Calidad de vida laboral
</t>
    </r>
    <r>
      <rPr>
        <sz val="10"/>
        <color rgb="FF000000"/>
        <rFont val="Arial"/>
      </rPr>
      <t>2.1. Higiene mental o psicológica
2.2. Prevención de nuevos riesgos a la salud</t>
    </r>
  </si>
  <si>
    <t>SST- PIC- BIENESTAR</t>
  </si>
  <si>
    <t xml:space="preserve">Eje cuerpo: Alimentación conciente </t>
  </si>
  <si>
    <t xml:space="preserve">Eje cuerpo: Higiene del sueño </t>
  </si>
  <si>
    <t xml:space="preserve">Eje espitiru: Conócete a ti mismo </t>
  </si>
  <si>
    <t>Eje espitiru: Conecta con tu propósito</t>
  </si>
  <si>
    <t xml:space="preserve">Eje mente: Mis regalos para el mundo </t>
  </si>
  <si>
    <t>Eje mente: Comprometete con tu cuidado</t>
  </si>
  <si>
    <t xml:space="preserve">Eje emociones:Pinta tus emociones </t>
  </si>
  <si>
    <t>Eje emociones: Danza de tus emociones</t>
  </si>
  <si>
    <r>
      <rPr>
        <sz val="10"/>
        <color rgb="FF000000"/>
        <rFont val="Arial"/>
      </rPr>
      <t>Eje relaciones: Identifica tus personas vitales (</t>
    </r>
    <r>
      <rPr>
        <sz val="10"/>
        <color rgb="FFFF0000"/>
        <rFont val="Arial"/>
      </rPr>
      <t>cuidadores</t>
    </r>
    <r>
      <rPr>
        <sz val="10"/>
        <color rgb="FF000000"/>
        <rFont val="Arial"/>
      </rPr>
      <t>)</t>
    </r>
  </si>
  <si>
    <r>
      <rPr>
        <sz val="10"/>
        <color rgb="FF000000"/>
        <rFont val="Arial"/>
      </rPr>
      <t>Eje relaciones: Identifica y regala tu mejor versión (</t>
    </r>
    <r>
      <rPr>
        <sz val="10"/>
        <color rgb="FFFF0000"/>
        <rFont val="Arial"/>
      </rPr>
      <t>sentido de pertenencia - valores de la entidad)</t>
    </r>
  </si>
  <si>
    <t>Manejo de crisis y toma de desiciones</t>
  </si>
  <si>
    <r>
      <rPr>
        <sz val="10"/>
        <color rgb="FF000000"/>
        <rFont val="Arial"/>
      </rPr>
      <t xml:space="preserve">1.1. Factores psicosociales
2.1. Higiene mental o psicológica 
2.2. </t>
    </r>
    <r>
      <rPr>
        <sz val="10"/>
        <color rgb="FFFF0000"/>
        <rFont val="Arial"/>
      </rPr>
      <t>Prevención de nuevos riesgos a la salud</t>
    </r>
  </si>
  <si>
    <t>Identificación temprana de señales de agresión (verbal, física)</t>
  </si>
  <si>
    <t>Prevencion de la Hipertensión arterial</t>
  </si>
  <si>
    <t>Estrategias de nutrición (sedentarismo y obesidad )</t>
  </si>
  <si>
    <t>Prevención de alcoholismo y tabaquismo (sustancias psicoactivas)</t>
  </si>
  <si>
    <r>
      <rPr>
        <sz val="10"/>
        <color rgb="FF000000"/>
        <rFont val="Arial"/>
      </rPr>
      <t>Hábitos saludables (alimentación sana, menos sal, productos industriales, paquetes, gaseosas) -</t>
    </r>
    <r>
      <rPr>
        <sz val="10"/>
        <color rgb="FFFF0000"/>
        <rFont val="Arial"/>
      </rPr>
      <t xml:space="preserve"> Escuela de padres</t>
    </r>
  </si>
  <si>
    <t>2.1. Higiene mental o psicológica 
2.2. Prevención de nuevos riesgos a la salud</t>
  </si>
  <si>
    <t xml:space="preserve">Importancia del deporte como habito saludable y preventivo </t>
  </si>
  <si>
    <t xml:space="preserve"> Día mundial prevención cáncer de mama</t>
  </si>
  <si>
    <r>
      <rPr>
        <sz val="10"/>
        <color rgb="FF000000"/>
        <rFont val="Arial"/>
      </rPr>
      <t xml:space="preserve"> Día mundial prevención salud mental (manejo de la ansiedad - </t>
    </r>
    <r>
      <rPr>
        <sz val="10"/>
        <color rgb="FFFF0000"/>
        <rFont val="Arial"/>
      </rPr>
      <t>cuidadores</t>
    </r>
    <r>
      <rPr>
        <sz val="10"/>
        <color rgb="FF000000"/>
        <rFont val="Arial"/>
      </rPr>
      <t>)</t>
    </r>
  </si>
  <si>
    <t xml:space="preserve">Cuidado y prevención de la osteoporosis </t>
  </si>
  <si>
    <t xml:space="preserve"> VPH y su relación con el cáncer cervical</t>
  </si>
  <si>
    <t>Salud sexual afectiva</t>
  </si>
  <si>
    <t>Transición hormonal y bienestar en la edad adulta - Menopausia</t>
  </si>
  <si>
    <t>Importancia del cuidado de la salud auditiva y efectos en el organismo</t>
  </si>
  <si>
    <t xml:space="preserve">Campaña cuerpo sano, oídos sanos.y prevencion  ruido en la oficina. </t>
  </si>
  <si>
    <t>Taller de limpieza de equipos comunicación (audífonos, celular, diadema y EPPS )</t>
  </si>
  <si>
    <t>Medidas individuales para el manejo de la voz (ambientes ruidosos o con acústica defectuosa)</t>
  </si>
  <si>
    <t>Ejercicio para relajación y cuidado de la voz</t>
  </si>
  <si>
    <t>Reporte de accidentes de trabajo</t>
  </si>
  <si>
    <t>2.2. Prevención de nuevos riesgos a la salud</t>
  </si>
  <si>
    <t xml:space="preserve">Prevención de caídas al mismo nivel </t>
  </si>
  <si>
    <t>Sistema Globalmente Armonizado (Rotulado y etiquetado de sustancias quimicas)</t>
  </si>
  <si>
    <t>Buenas practicas de almacenamiento y manipulación de sustancias químicas</t>
  </si>
  <si>
    <t>Uso de herramientas manuales (Pulidoras, taladros u otras herramientas)</t>
  </si>
  <si>
    <t>Medidas de seguridad y buenas prácticas de equipos y EPP</t>
  </si>
  <si>
    <t>Manejo equipos de rescate industrial</t>
  </si>
  <si>
    <t xml:space="preserve">Cuales son y cómo evitar los principales riesgos laborales en manos </t>
  </si>
  <si>
    <t>Uso adecuado de EPP</t>
  </si>
  <si>
    <t>Conceptos Básicos sobre Electricidad y Riesgos Eléctricos</t>
  </si>
  <si>
    <t xml:space="preserve">Reglas de oro en la electricidad y procedimientos de maniobras en trabajos eléctricos </t>
  </si>
  <si>
    <t>Factores de riesgo eléctrico y afectaciones en el cuerpo humano</t>
  </si>
  <si>
    <t>Velocidad segura (factores que influyen en la velocidad segura - población</t>
  </si>
  <si>
    <t>Fatiga y conducción (higiene del sueño, periodods de descanso) - población</t>
  </si>
  <si>
    <t>Prevención de la distracción (Conciencia sobre los Riesgos Específicos de los PESV) -Población</t>
  </si>
  <si>
    <t>Protección Actores Viales Vulnerables  - Población</t>
  </si>
  <si>
    <t>Factor humano, vehículo y vía (factores clave, comportamiento, responsabilidad compartida) - Población</t>
  </si>
  <si>
    <t xml:space="preserve">Funciones y responsabilidades </t>
  </si>
  <si>
    <t>Primeros auxilios (anatomía, fisiología, valoración primaria y secundaria)</t>
  </si>
  <si>
    <t xml:space="preserve">Control de incendios  y evacuación </t>
  </si>
  <si>
    <t>Practica ante situaciones críticas (inmovilización, quemaduras, etc.)</t>
  </si>
  <si>
    <t xml:space="preserve">
MIGUEL ANDREZ SILVA MOYANO
Secretario General
Alcaldía Mayor de Bogotá, D.C.</t>
  </si>
  <si>
    <t xml:space="preserve">
HENRY HUMBERTO VILLAMARIN
Subsecretario Corporativo.</t>
  </si>
  <si>
    <t xml:space="preserve">
SERGIO FELIPE GALEANO GOMEZ
Director de Talento Humano</t>
  </si>
  <si>
    <t xml:space="preserve">
CAROLINA VILLAMIZAR ARTEAGA
Profesional Universitario - 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</si>
</sst>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0"/>
      <color theme="1"/>
      <name val="Arial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9" fontId="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10" fontId="6" fillId="0" borderId="1" xfId="2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10" fontId="4" fillId="0" borderId="1" xfId="2" applyNumberFormat="1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10" fontId="6" fillId="0" borderId="1" xfId="4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center" vertical="center"/>
    </xf>
    <xf numFmtId="9" fontId="4" fillId="0" borderId="1" xfId="4" applyFont="1" applyFill="1" applyBorder="1" applyAlignment="1">
      <alignment horizontal="center" vertical="center"/>
    </xf>
    <xf numFmtId="10" fontId="4" fillId="0" borderId="1" xfId="4" applyNumberFormat="1" applyFont="1" applyFill="1" applyBorder="1" applyAlignment="1">
      <alignment horizontal="center" vertical="center"/>
    </xf>
    <xf numFmtId="9" fontId="4" fillId="0" borderId="0" xfId="4" applyFont="1" applyFill="1" applyBorder="1" applyAlignment="1">
      <alignment horizontal="center" vertical="center"/>
    </xf>
    <xf numFmtId="10" fontId="4" fillId="0" borderId="0" xfId="4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5" xfId="1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5" xfId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0" fontId="6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4" fillId="2" borderId="5" xfId="1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3" borderId="6" xfId="0" applyFont="1" applyFill="1" applyBorder="1"/>
    <xf numFmtId="0" fontId="4" fillId="3" borderId="13" xfId="0" applyFont="1" applyFill="1" applyBorder="1"/>
    <xf numFmtId="0" fontId="9" fillId="6" borderId="1" xfId="0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textRotation="90"/>
    </xf>
    <xf numFmtId="0" fontId="7" fillId="0" borderId="0" xfId="0" applyFont="1" applyAlignment="1">
      <alignment horizontal="center" textRotation="90"/>
    </xf>
    <xf numFmtId="0" fontId="0" fillId="0" borderId="5" xfId="0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justify" vertical="center" wrapText="1"/>
    </xf>
    <xf numFmtId="0" fontId="19" fillId="0" borderId="5" xfId="1" applyFont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4" fillId="18" borderId="1" xfId="1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textRotation="90" wrapText="1"/>
    </xf>
    <xf numFmtId="0" fontId="7" fillId="12" borderId="7" xfId="0" applyFont="1" applyFill="1" applyBorder="1" applyAlignment="1">
      <alignment horizontal="center" vertical="center" textRotation="90" wrapText="1"/>
    </xf>
    <xf numFmtId="0" fontId="7" fillId="11" borderId="1" xfId="0" applyFont="1" applyFill="1" applyBorder="1" applyAlignment="1">
      <alignment horizontal="center" vertical="center" textRotation="90"/>
    </xf>
    <xf numFmtId="0" fontId="7" fillId="6" borderId="10" xfId="1" applyFont="1" applyFill="1" applyBorder="1" applyAlignment="1">
      <alignment horizontal="center" vertical="center" wrapText="1"/>
    </xf>
    <xf numFmtId="0" fontId="7" fillId="6" borderId="9" xfId="1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center" vertical="center" textRotation="90" wrapText="1"/>
    </xf>
    <xf numFmtId="0" fontId="7" fillId="15" borderId="7" xfId="0" applyFont="1" applyFill="1" applyBorder="1" applyAlignment="1">
      <alignment horizontal="center" vertical="center" textRotation="90" wrapText="1"/>
    </xf>
    <xf numFmtId="0" fontId="7" fillId="11" borderId="2" xfId="0" applyFont="1" applyFill="1" applyBorder="1" applyAlignment="1">
      <alignment horizontal="center" vertical="center" textRotation="90" wrapText="1"/>
    </xf>
    <xf numFmtId="0" fontId="7" fillId="11" borderId="7" xfId="0" applyFont="1" applyFill="1" applyBorder="1" applyAlignment="1">
      <alignment horizontal="center" vertical="center" textRotation="90" wrapText="1"/>
    </xf>
    <xf numFmtId="0" fontId="7" fillId="11" borderId="3" xfId="0" applyFont="1" applyFill="1" applyBorder="1" applyAlignment="1">
      <alignment horizontal="center" vertical="center" textRotation="90" wrapText="1"/>
    </xf>
    <xf numFmtId="0" fontId="7" fillId="12" borderId="3" xfId="0" applyFont="1" applyFill="1" applyBorder="1" applyAlignment="1">
      <alignment horizontal="center" vertical="center" textRotation="90" wrapText="1"/>
    </xf>
    <xf numFmtId="0" fontId="7" fillId="10" borderId="2" xfId="0" applyFont="1" applyFill="1" applyBorder="1" applyAlignment="1">
      <alignment horizontal="center" vertical="center" textRotation="90" wrapText="1"/>
    </xf>
    <xf numFmtId="0" fontId="7" fillId="10" borderId="7" xfId="0" applyFont="1" applyFill="1" applyBorder="1" applyAlignment="1">
      <alignment horizontal="center" vertical="center" textRotation="90" wrapText="1"/>
    </xf>
    <xf numFmtId="0" fontId="7" fillId="10" borderId="3" xfId="0" applyFont="1" applyFill="1" applyBorder="1" applyAlignment="1">
      <alignment horizontal="center" vertical="center" textRotation="90" wrapText="1"/>
    </xf>
    <xf numFmtId="0" fontId="7" fillId="7" borderId="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textRotation="90" wrapText="1"/>
    </xf>
    <xf numFmtId="0" fontId="7" fillId="14" borderId="7" xfId="0" applyFont="1" applyFill="1" applyBorder="1" applyAlignment="1">
      <alignment horizontal="center" vertical="center" textRotation="90" wrapText="1"/>
    </xf>
    <xf numFmtId="0" fontId="7" fillId="13" borderId="2" xfId="0" applyFont="1" applyFill="1" applyBorder="1" applyAlignment="1">
      <alignment horizontal="center" vertical="center" textRotation="90" wrapText="1"/>
    </xf>
    <xf numFmtId="0" fontId="7" fillId="13" borderId="7" xfId="0" applyFont="1" applyFill="1" applyBorder="1" applyAlignment="1">
      <alignment horizontal="center" vertical="center" textRotation="90" wrapText="1"/>
    </xf>
    <xf numFmtId="0" fontId="7" fillId="13" borderId="3" xfId="0" applyFont="1" applyFill="1" applyBorder="1" applyAlignment="1">
      <alignment horizontal="center" vertical="center" textRotation="90" wrapText="1"/>
    </xf>
    <xf numFmtId="0" fontId="7" fillId="17" borderId="2" xfId="0" applyFont="1" applyFill="1" applyBorder="1" applyAlignment="1">
      <alignment horizontal="center" vertical="center" textRotation="90" wrapText="1"/>
    </xf>
    <xf numFmtId="0" fontId="7" fillId="17" borderId="7" xfId="0" applyFont="1" applyFill="1" applyBorder="1" applyAlignment="1">
      <alignment horizontal="center" vertical="center" textRotation="90" wrapText="1"/>
    </xf>
    <xf numFmtId="0" fontId="7" fillId="17" borderId="3" xfId="0" applyFont="1" applyFill="1" applyBorder="1" applyAlignment="1">
      <alignment horizontal="center" vertical="center" textRotation="90" wrapText="1"/>
    </xf>
    <xf numFmtId="0" fontId="7" fillId="15" borderId="2" xfId="0" applyFont="1" applyFill="1" applyBorder="1" applyAlignment="1">
      <alignment horizontal="center" vertical="center" textRotation="90"/>
    </xf>
    <xf numFmtId="0" fontId="7" fillId="15" borderId="7" xfId="0" applyFont="1" applyFill="1" applyBorder="1" applyAlignment="1">
      <alignment horizontal="center" vertical="center" textRotation="90"/>
    </xf>
    <xf numFmtId="0" fontId="7" fillId="15" borderId="3" xfId="0" applyFont="1" applyFill="1" applyBorder="1" applyAlignment="1">
      <alignment horizontal="center" vertical="center" textRotation="90"/>
    </xf>
    <xf numFmtId="0" fontId="4" fillId="8" borderId="6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textRotation="90" wrapText="1"/>
    </xf>
    <xf numFmtId="0" fontId="7" fillId="9" borderId="7" xfId="0" applyFont="1" applyFill="1" applyBorder="1" applyAlignment="1">
      <alignment horizontal="center" vertical="center" textRotation="90" wrapText="1"/>
    </xf>
    <xf numFmtId="0" fontId="7" fillId="9" borderId="3" xfId="0" applyFont="1" applyFill="1" applyBorder="1" applyAlignment="1">
      <alignment horizontal="center" vertical="center" textRotation="90" wrapText="1"/>
    </xf>
    <xf numFmtId="0" fontId="7" fillId="14" borderId="3" xfId="0" applyFont="1" applyFill="1" applyBorder="1" applyAlignment="1">
      <alignment horizontal="center" vertical="center" textRotation="90" wrapText="1"/>
    </xf>
    <xf numFmtId="0" fontId="7" fillId="16" borderId="2" xfId="0" applyFont="1" applyFill="1" applyBorder="1" applyAlignment="1">
      <alignment horizontal="center" vertical="center" textRotation="90" wrapText="1"/>
    </xf>
    <xf numFmtId="0" fontId="7" fillId="16" borderId="3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textRotation="90" wrapText="1"/>
    </xf>
    <xf numFmtId="0" fontId="15" fillId="6" borderId="3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3"/>
    <cellStyle name="Normal 3 2" xfId="5"/>
    <cellStyle name="Porcentaje" xfId="2" builtinId="5"/>
    <cellStyle name="Porcentaje 2" xfId="4"/>
  </cellStyles>
  <dxfs count="22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002060"/>
      </font>
    </dxf>
    <dxf>
      <font>
        <b/>
        <i val="0"/>
        <color theme="1" tint="4.9989318521683403E-2"/>
      </font>
    </dxf>
    <dxf>
      <font>
        <b/>
        <i val="0"/>
        <color theme="9" tint="-0.24994659260841701"/>
      </font>
    </dxf>
    <dxf>
      <font>
        <b/>
        <i val="0"/>
        <color rgb="FF7030A0"/>
      </font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/>
        <i val="0"/>
        <color rgb="FF7030A0"/>
      </font>
    </dxf>
    <dxf>
      <font>
        <b/>
        <i val="0"/>
        <color theme="9" tint="-0.24994659260841701"/>
      </font>
    </dxf>
    <dxf>
      <font>
        <b/>
        <i val="0"/>
        <color theme="1" tint="4.9989318521683403E-2"/>
      </font>
    </dxf>
    <dxf>
      <font>
        <b/>
        <i val="0"/>
        <color rgb="FF00206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</dxfs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633479</xdr:colOff>
      <xdr:row>0</xdr:row>
      <xdr:rowOff>0</xdr:rowOff>
    </xdr:from>
    <xdr:to>
      <xdr:col>2</xdr:col>
      <xdr:colOff>2453015</xdr:colOff>
      <xdr:row>1</xdr:row>
      <xdr:rowOff>58920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79EF4F-82CE-48A1-9D8A-133ED2D25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205" y="0"/>
          <a:ext cx="2824228" cy="867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209550</xdr:colOff>
      <xdr:row>58</xdr:row>
      <xdr:rowOff>0</xdr:rowOff>
    </xdr:from>
    <xdr:to>
      <xdr:col>47</xdr:col>
      <xdr:colOff>2562225</xdr:colOff>
      <xdr:row>58</xdr:row>
      <xdr:rowOff>9525</xdr:rowOff>
    </xdr:to>
    <xdr:sp macro="" textlink="">
      <xdr:nvSpPr>
        <xdr:cNvPr id="2" name="Object 1" hidden="1">
          <a:extLst>
            <a:ext uri="{63B3BB69-23CF-44E3-9099-C40C66FF867C}">
              <a14:compatExt xmlns:a14="http://schemas.microsoft.com/office/drawing/2010/main" spid="_x0000_s9217"/>
            </a:ext>
            <a:ext uri="{FF2B5EF4-FFF2-40B4-BE49-F238E27FC236}">
              <a16:creationId xmlns:a16="http://schemas.microsoft.com/office/drawing/2014/main" id="{00000000-0008-0000-0400-000001240000}"/>
            </a:ext>
          </a:extLst>
        </xdr:cNvPr>
        <xdr:cNvSpPr/>
      </xdr:nvSpPr>
      <xdr:spPr bwMode="auto">
        <a:xfrm>
          <a:off x="19697700" y="22945725"/>
          <a:ext cx="21336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142875</xdr:colOff>
      <xdr:row>0</xdr:row>
      <xdr:rowOff>47625</xdr:rowOff>
    </xdr:from>
    <xdr:to>
      <xdr:col>8</xdr:col>
      <xdr:colOff>174625</xdr:colOff>
      <xdr:row>1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400-00000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47625"/>
          <a:ext cx="257175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/>
  </sheetPr>
  <dimension ref="A1:AI228"/>
  <sheetViews>
    <sheetView showGridLines="0" tabSelected="1" view="pageBreakPreview" zoomScale="73" zoomScaleNormal="73" zoomScaleSheetLayoutView="73" workbookViewId="0">
      <pane xSplit="3" ySplit="4" topLeftCell="H119" activePane="bottomRight" state="frozen"/>
      <selection pane="topRight" activeCell="D1" sqref="D1"/>
      <selection pane="bottomLeft" activeCell="A5" sqref="A5"/>
      <selection pane="bottomRight" activeCell="U72" sqref="U72"/>
    </sheetView>
  </sheetViews>
  <sheetFormatPr baseColWidth="10" defaultColWidth="11.42578125" defaultRowHeight="12.75" x14ac:dyDescent="0.2"/>
  <cols>
    <col min="1" max="1" width="7" style="36" customWidth="1"/>
    <col min="2" max="2" width="15" style="72" customWidth="1"/>
    <col min="3" max="3" width="76.140625" style="40" customWidth="1"/>
    <col min="4" max="4" width="38" style="40" customWidth="1"/>
    <col min="5" max="5" width="40.85546875" style="40" customWidth="1"/>
    <col min="6" max="6" width="32.28515625" style="38" customWidth="1"/>
    <col min="7" max="7" width="7.85546875" style="38" customWidth="1"/>
    <col min="8" max="8" width="11.28515625" style="38" customWidth="1"/>
    <col min="9" max="9" width="8.42578125" style="38" customWidth="1"/>
    <col min="10" max="14" width="8.5703125" style="34" customWidth="1"/>
    <col min="15" max="15" width="9.140625" style="34" customWidth="1"/>
    <col min="16" max="33" width="8.5703125" style="34" customWidth="1"/>
    <col min="34" max="34" width="28.5703125" style="43" customWidth="1"/>
    <col min="35" max="35" width="38.140625" style="27" customWidth="1"/>
    <col min="36" max="16384" width="11.42578125" style="16"/>
  </cols>
  <sheetData>
    <row r="1" spans="1:35" ht="63.75" customHeight="1" x14ac:dyDescent="0.2">
      <c r="A1" s="143"/>
      <c r="B1" s="144"/>
      <c r="C1" s="145"/>
      <c r="D1" s="146" t="s">
        <v>0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8"/>
    </row>
    <row r="2" spans="1:35" ht="15" customHeight="1" x14ac:dyDescent="0.2">
      <c r="A2" s="121" t="s">
        <v>1</v>
      </c>
      <c r="B2" s="122" t="s">
        <v>2</v>
      </c>
      <c r="C2" s="108" t="s">
        <v>3</v>
      </c>
      <c r="D2" s="118" t="s">
        <v>4</v>
      </c>
      <c r="E2" s="111" t="s">
        <v>5</v>
      </c>
      <c r="F2" s="114" t="s">
        <v>6</v>
      </c>
      <c r="G2" s="91" t="s">
        <v>7</v>
      </c>
      <c r="H2" s="92"/>
      <c r="I2" s="93"/>
      <c r="J2" s="97" t="s">
        <v>8</v>
      </c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8"/>
      <c r="AH2" s="81" t="s">
        <v>9</v>
      </c>
      <c r="AI2" s="81" t="s">
        <v>10</v>
      </c>
    </row>
    <row r="3" spans="1:35" ht="15" customHeight="1" x14ac:dyDescent="0.2">
      <c r="A3" s="121"/>
      <c r="B3" s="123"/>
      <c r="C3" s="109"/>
      <c r="D3" s="119"/>
      <c r="E3" s="112"/>
      <c r="F3" s="115"/>
      <c r="G3" s="94"/>
      <c r="H3" s="95"/>
      <c r="I3" s="96"/>
      <c r="J3" s="84" t="s">
        <v>11</v>
      </c>
      <c r="K3" s="84"/>
      <c r="L3" s="85" t="s">
        <v>12</v>
      </c>
      <c r="M3" s="86"/>
      <c r="N3" s="84" t="s">
        <v>13</v>
      </c>
      <c r="O3" s="84"/>
      <c r="P3" s="84" t="s">
        <v>14</v>
      </c>
      <c r="Q3" s="84"/>
      <c r="R3" s="84" t="s">
        <v>15</v>
      </c>
      <c r="S3" s="84"/>
      <c r="T3" s="84" t="s">
        <v>16</v>
      </c>
      <c r="U3" s="84"/>
      <c r="V3" s="84" t="s">
        <v>17</v>
      </c>
      <c r="W3" s="84"/>
      <c r="X3" s="84" t="s">
        <v>18</v>
      </c>
      <c r="Y3" s="84"/>
      <c r="Z3" s="84" t="s">
        <v>19</v>
      </c>
      <c r="AA3" s="84"/>
      <c r="AB3" s="84" t="s">
        <v>20</v>
      </c>
      <c r="AC3" s="84"/>
      <c r="AD3" s="84" t="s">
        <v>21</v>
      </c>
      <c r="AE3" s="84"/>
      <c r="AF3" s="84" t="s">
        <v>22</v>
      </c>
      <c r="AG3" s="85"/>
      <c r="AH3" s="82"/>
      <c r="AI3" s="82"/>
    </row>
    <row r="4" spans="1:35" s="27" customFormat="1" ht="15" customHeight="1" x14ac:dyDescent="0.2">
      <c r="A4" s="121"/>
      <c r="B4" s="124"/>
      <c r="C4" s="110"/>
      <c r="D4" s="120"/>
      <c r="E4" s="113"/>
      <c r="F4" s="116"/>
      <c r="G4" s="70" t="s">
        <v>23</v>
      </c>
      <c r="H4" s="70" t="s">
        <v>24</v>
      </c>
      <c r="I4" s="70" t="s">
        <v>25</v>
      </c>
      <c r="J4" s="71" t="s">
        <v>26</v>
      </c>
      <c r="K4" s="71" t="s">
        <v>27</v>
      </c>
      <c r="L4" s="71" t="s">
        <v>26</v>
      </c>
      <c r="M4" s="71" t="s">
        <v>27</v>
      </c>
      <c r="N4" s="71" t="s">
        <v>26</v>
      </c>
      <c r="O4" s="71" t="s">
        <v>27</v>
      </c>
      <c r="P4" s="71" t="s">
        <v>26</v>
      </c>
      <c r="Q4" s="71" t="s">
        <v>27</v>
      </c>
      <c r="R4" s="71" t="s">
        <v>26</v>
      </c>
      <c r="S4" s="71" t="s">
        <v>27</v>
      </c>
      <c r="T4" s="71" t="s">
        <v>26</v>
      </c>
      <c r="U4" s="71" t="s">
        <v>27</v>
      </c>
      <c r="V4" s="71" t="s">
        <v>26</v>
      </c>
      <c r="W4" s="71" t="s">
        <v>27</v>
      </c>
      <c r="X4" s="71" t="s">
        <v>26</v>
      </c>
      <c r="Y4" s="71" t="s">
        <v>27</v>
      </c>
      <c r="Z4" s="71" t="s">
        <v>26</v>
      </c>
      <c r="AA4" s="71" t="s">
        <v>27</v>
      </c>
      <c r="AB4" s="71" t="s">
        <v>26</v>
      </c>
      <c r="AC4" s="71" t="s">
        <v>27</v>
      </c>
      <c r="AD4" s="71" t="s">
        <v>26</v>
      </c>
      <c r="AE4" s="71" t="s">
        <v>27</v>
      </c>
      <c r="AF4" s="71" t="s">
        <v>26</v>
      </c>
      <c r="AG4" s="71" t="s">
        <v>27</v>
      </c>
      <c r="AH4" s="83"/>
      <c r="AI4" s="83"/>
    </row>
    <row r="5" spans="1:35" s="27" customFormat="1" ht="52.5" customHeight="1" x14ac:dyDescent="0.2">
      <c r="A5" s="125" t="s">
        <v>28</v>
      </c>
      <c r="B5" s="105" t="s">
        <v>28</v>
      </c>
      <c r="C5" s="57" t="s">
        <v>29</v>
      </c>
      <c r="D5" s="33" t="s">
        <v>30</v>
      </c>
      <c r="E5" s="30" t="s">
        <v>31</v>
      </c>
      <c r="F5" s="12" t="s">
        <v>32</v>
      </c>
      <c r="G5" s="13" t="s">
        <v>33</v>
      </c>
      <c r="H5" s="13"/>
      <c r="I5" s="13" t="s">
        <v>33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4">
        <v>1</v>
      </c>
      <c r="AG5" s="25"/>
      <c r="AH5" s="15" t="s">
        <v>34</v>
      </c>
      <c r="AI5" s="26"/>
    </row>
    <row r="6" spans="1:35" ht="52.5" customHeight="1" x14ac:dyDescent="0.2">
      <c r="A6" s="126"/>
      <c r="B6" s="106"/>
      <c r="C6" s="58" t="s">
        <v>35</v>
      </c>
      <c r="D6" s="33" t="s">
        <v>30</v>
      </c>
      <c r="E6" s="54" t="s">
        <v>31</v>
      </c>
      <c r="F6" s="12" t="s">
        <v>32</v>
      </c>
      <c r="G6" s="13" t="s">
        <v>33</v>
      </c>
      <c r="H6" s="13"/>
      <c r="I6" s="13" t="s">
        <v>33</v>
      </c>
      <c r="J6" s="23"/>
      <c r="K6" s="24"/>
      <c r="L6" s="14"/>
      <c r="M6" s="14"/>
      <c r="N6" s="14">
        <v>1</v>
      </c>
      <c r="O6" s="14">
        <v>1</v>
      </c>
      <c r="P6" s="14"/>
      <c r="Q6" s="14"/>
      <c r="R6" s="14"/>
      <c r="S6" s="14"/>
      <c r="T6" s="14"/>
      <c r="U6" s="14"/>
      <c r="V6" s="14"/>
      <c r="W6" s="14"/>
      <c r="X6" s="14">
        <v>1</v>
      </c>
      <c r="Y6" s="14"/>
      <c r="Z6" s="14"/>
      <c r="AA6" s="14"/>
      <c r="AB6" s="14"/>
      <c r="AC6" s="14"/>
      <c r="AD6" s="14"/>
      <c r="AE6" s="14"/>
      <c r="AF6" s="14"/>
      <c r="AG6" s="14"/>
      <c r="AH6" s="15" t="s">
        <v>34</v>
      </c>
      <c r="AI6" s="29"/>
    </row>
    <row r="7" spans="1:35" ht="52.5" customHeight="1" x14ac:dyDescent="0.2">
      <c r="A7" s="126"/>
      <c r="B7" s="106"/>
      <c r="C7" s="58" t="s">
        <v>36</v>
      </c>
      <c r="D7" s="33" t="s">
        <v>30</v>
      </c>
      <c r="E7" s="54" t="s">
        <v>31</v>
      </c>
      <c r="F7" s="12" t="s">
        <v>32</v>
      </c>
      <c r="G7" s="13" t="s">
        <v>33</v>
      </c>
      <c r="H7" s="13"/>
      <c r="I7" s="13" t="s">
        <v>33</v>
      </c>
      <c r="J7" s="14"/>
      <c r="K7" s="14"/>
      <c r="L7" s="14"/>
      <c r="M7" s="14"/>
      <c r="N7" s="14">
        <v>1</v>
      </c>
      <c r="O7" s="14">
        <v>1</v>
      </c>
      <c r="P7" s="14"/>
      <c r="Q7" s="14"/>
      <c r="R7" s="14"/>
      <c r="S7" s="14"/>
      <c r="T7" s="14"/>
      <c r="U7" s="14"/>
      <c r="V7" s="14"/>
      <c r="W7" s="14"/>
      <c r="X7" s="14">
        <v>1</v>
      </c>
      <c r="Y7" s="14"/>
      <c r="Z7" s="14"/>
      <c r="AA7" s="14"/>
      <c r="AB7" s="14"/>
      <c r="AC7" s="14"/>
      <c r="AD7" s="14"/>
      <c r="AE7" s="14"/>
      <c r="AF7" s="14"/>
      <c r="AG7" s="14"/>
      <c r="AH7" s="15" t="s">
        <v>34</v>
      </c>
      <c r="AI7" s="29"/>
    </row>
    <row r="8" spans="1:35" ht="52.5" customHeight="1" x14ac:dyDescent="0.2">
      <c r="A8" s="126"/>
      <c r="B8" s="106"/>
      <c r="C8" s="58" t="s">
        <v>37</v>
      </c>
      <c r="D8" s="33" t="s">
        <v>30</v>
      </c>
      <c r="E8" s="54" t="s">
        <v>31</v>
      </c>
      <c r="F8" s="12" t="s">
        <v>32</v>
      </c>
      <c r="G8" s="13" t="s">
        <v>33</v>
      </c>
      <c r="H8" s="13"/>
      <c r="I8" s="13" t="s">
        <v>33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>
        <v>1</v>
      </c>
      <c r="AG8" s="14"/>
      <c r="AH8" s="15" t="s">
        <v>34</v>
      </c>
      <c r="AI8" s="31"/>
    </row>
    <row r="9" spans="1:35" ht="52.5" customHeight="1" x14ac:dyDescent="0.2">
      <c r="A9" s="126"/>
      <c r="B9" s="106"/>
      <c r="C9" s="58" t="s">
        <v>38</v>
      </c>
      <c r="D9" s="33" t="s">
        <v>30</v>
      </c>
      <c r="E9" s="54" t="s">
        <v>31</v>
      </c>
      <c r="F9" s="12" t="s">
        <v>32</v>
      </c>
      <c r="G9" s="13" t="s">
        <v>33</v>
      </c>
      <c r="H9" s="13"/>
      <c r="I9" s="13" t="s">
        <v>33</v>
      </c>
      <c r="J9" s="14"/>
      <c r="K9" s="14"/>
      <c r="L9" s="14">
        <v>1</v>
      </c>
      <c r="M9" s="14">
        <v>1</v>
      </c>
      <c r="N9" s="14"/>
      <c r="O9" s="14"/>
      <c r="P9" s="14">
        <v>1</v>
      </c>
      <c r="Q9" s="14">
        <v>1</v>
      </c>
      <c r="R9" s="14"/>
      <c r="S9" s="14"/>
      <c r="T9" s="14">
        <v>1</v>
      </c>
      <c r="U9" s="14">
        <v>1</v>
      </c>
      <c r="V9" s="14"/>
      <c r="W9" s="14"/>
      <c r="X9" s="14">
        <v>1</v>
      </c>
      <c r="Y9" s="14"/>
      <c r="Z9" s="14"/>
      <c r="AA9" s="14"/>
      <c r="AB9" s="14">
        <v>1</v>
      </c>
      <c r="AC9" s="14"/>
      <c r="AD9" s="14"/>
      <c r="AE9" s="14"/>
      <c r="AF9" s="14">
        <v>1</v>
      </c>
      <c r="AG9" s="14"/>
      <c r="AH9" s="15" t="s">
        <v>34</v>
      </c>
      <c r="AI9" s="31"/>
    </row>
    <row r="10" spans="1:35" ht="52.5" customHeight="1" x14ac:dyDescent="0.2">
      <c r="A10" s="126"/>
      <c r="B10" s="106"/>
      <c r="C10" s="58" t="s">
        <v>39</v>
      </c>
      <c r="D10" s="33" t="s">
        <v>30</v>
      </c>
      <c r="E10" s="54" t="s">
        <v>31</v>
      </c>
      <c r="F10" s="12" t="s">
        <v>32</v>
      </c>
      <c r="G10" s="13" t="s">
        <v>33</v>
      </c>
      <c r="H10" s="13"/>
      <c r="I10" s="13" t="s">
        <v>33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>
        <v>1</v>
      </c>
      <c r="U10" s="14">
        <v>1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>
        <v>1</v>
      </c>
      <c r="AG10" s="14"/>
      <c r="AH10" s="15" t="s">
        <v>34</v>
      </c>
      <c r="AI10" s="31"/>
    </row>
    <row r="11" spans="1:35" ht="52.5" customHeight="1" x14ac:dyDescent="0.2">
      <c r="A11" s="126"/>
      <c r="B11" s="106"/>
      <c r="C11" s="59" t="s">
        <v>40</v>
      </c>
      <c r="D11" s="33" t="s">
        <v>30</v>
      </c>
      <c r="E11" s="54" t="s">
        <v>31</v>
      </c>
      <c r="F11" s="12" t="s">
        <v>32</v>
      </c>
      <c r="G11" s="13" t="s">
        <v>33</v>
      </c>
      <c r="H11" s="13"/>
      <c r="I11" s="13" t="s">
        <v>33</v>
      </c>
      <c r="J11" s="14"/>
      <c r="K11" s="14"/>
      <c r="L11" s="14">
        <v>1</v>
      </c>
      <c r="M11" s="14">
        <v>1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 t="s">
        <v>34</v>
      </c>
      <c r="AI11" s="31"/>
    </row>
    <row r="12" spans="1:35" ht="52.5" customHeight="1" x14ac:dyDescent="0.2">
      <c r="A12" s="126"/>
      <c r="B12" s="106"/>
      <c r="C12" s="59" t="s">
        <v>41</v>
      </c>
      <c r="D12" s="33" t="s">
        <v>30</v>
      </c>
      <c r="E12" s="54" t="s">
        <v>31</v>
      </c>
      <c r="F12" s="12" t="s">
        <v>32</v>
      </c>
      <c r="G12" s="13" t="s">
        <v>33</v>
      </c>
      <c r="H12" s="13"/>
      <c r="I12" s="13" t="s">
        <v>33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>
        <v>1</v>
      </c>
      <c r="Y12" s="14"/>
      <c r="Z12" s="14"/>
      <c r="AA12" s="14"/>
      <c r="AB12" s="14"/>
      <c r="AC12" s="14"/>
      <c r="AD12" s="14"/>
      <c r="AE12" s="14"/>
      <c r="AF12" s="14"/>
      <c r="AG12" s="14"/>
      <c r="AH12" s="15" t="s">
        <v>34</v>
      </c>
      <c r="AI12" s="31"/>
    </row>
    <row r="13" spans="1:35" ht="52.5" customHeight="1" x14ac:dyDescent="0.2">
      <c r="A13" s="126"/>
      <c r="B13" s="106"/>
      <c r="C13" s="59" t="s">
        <v>42</v>
      </c>
      <c r="D13" s="33" t="s">
        <v>30</v>
      </c>
      <c r="E13" s="54" t="s">
        <v>31</v>
      </c>
      <c r="F13" s="12" t="s">
        <v>32</v>
      </c>
      <c r="G13" s="13" t="s">
        <v>33</v>
      </c>
      <c r="H13" s="13"/>
      <c r="I13" s="13" t="s">
        <v>33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>
        <v>1</v>
      </c>
      <c r="Y13" s="14"/>
      <c r="Z13" s="14"/>
      <c r="AA13" s="14"/>
      <c r="AB13" s="14"/>
      <c r="AC13" s="14"/>
      <c r="AD13" s="14"/>
      <c r="AE13" s="14"/>
      <c r="AF13" s="14"/>
      <c r="AG13" s="14"/>
      <c r="AH13" s="15" t="s">
        <v>34</v>
      </c>
      <c r="AI13" s="31"/>
    </row>
    <row r="14" spans="1:35" ht="52.5" customHeight="1" x14ac:dyDescent="0.2">
      <c r="A14" s="126"/>
      <c r="B14" s="106"/>
      <c r="C14" s="59" t="s">
        <v>43</v>
      </c>
      <c r="D14" s="33" t="s">
        <v>30</v>
      </c>
      <c r="E14" s="54" t="s">
        <v>31</v>
      </c>
      <c r="F14" s="12" t="s">
        <v>32</v>
      </c>
      <c r="G14" s="13" t="s">
        <v>33</v>
      </c>
      <c r="H14" s="13"/>
      <c r="I14" s="13" t="s">
        <v>33</v>
      </c>
      <c r="J14" s="14"/>
      <c r="K14" s="14"/>
      <c r="L14" s="14"/>
      <c r="M14" s="14"/>
      <c r="N14" s="14"/>
      <c r="O14" s="14"/>
      <c r="P14" s="14">
        <v>1</v>
      </c>
      <c r="Q14" s="14">
        <v>1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5" t="s">
        <v>34</v>
      </c>
      <c r="AI14" s="31"/>
    </row>
    <row r="15" spans="1:35" ht="52.5" customHeight="1" x14ac:dyDescent="0.2">
      <c r="A15" s="126"/>
      <c r="B15" s="106"/>
      <c r="C15" s="59" t="s">
        <v>44</v>
      </c>
      <c r="D15" s="33" t="s">
        <v>30</v>
      </c>
      <c r="E15" s="54" t="s">
        <v>31</v>
      </c>
      <c r="F15" s="12" t="s">
        <v>32</v>
      </c>
      <c r="G15" s="13" t="s">
        <v>33</v>
      </c>
      <c r="H15" s="13"/>
      <c r="I15" s="13" t="s">
        <v>33</v>
      </c>
      <c r="J15" s="14"/>
      <c r="K15" s="14"/>
      <c r="L15" s="14"/>
      <c r="M15" s="14"/>
      <c r="N15" s="14"/>
      <c r="O15" s="14"/>
      <c r="P15" s="14">
        <v>1</v>
      </c>
      <c r="Q15" s="14">
        <v>1</v>
      </c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5" t="s">
        <v>34</v>
      </c>
      <c r="AI15" s="31"/>
    </row>
    <row r="16" spans="1:35" ht="52.5" customHeight="1" x14ac:dyDescent="0.2">
      <c r="A16" s="126"/>
      <c r="B16" s="106"/>
      <c r="C16" s="58" t="s">
        <v>45</v>
      </c>
      <c r="D16" s="33" t="s">
        <v>30</v>
      </c>
      <c r="E16" s="54" t="s">
        <v>31</v>
      </c>
      <c r="F16" s="12" t="s">
        <v>32</v>
      </c>
      <c r="G16" s="13" t="s">
        <v>33</v>
      </c>
      <c r="H16" s="13"/>
      <c r="I16" s="13" t="s">
        <v>33</v>
      </c>
      <c r="J16" s="14">
        <v>1</v>
      </c>
      <c r="K16" s="14">
        <v>1</v>
      </c>
      <c r="L16" s="14">
        <v>1</v>
      </c>
      <c r="M16" s="14">
        <v>1</v>
      </c>
      <c r="N16" s="14">
        <v>1</v>
      </c>
      <c r="O16" s="14">
        <v>1</v>
      </c>
      <c r="P16" s="14">
        <v>1</v>
      </c>
      <c r="Q16" s="14">
        <v>1</v>
      </c>
      <c r="R16" s="14">
        <v>1</v>
      </c>
      <c r="S16" s="14">
        <v>1</v>
      </c>
      <c r="T16" s="14">
        <v>1</v>
      </c>
      <c r="U16" s="14">
        <v>1</v>
      </c>
      <c r="V16" s="14">
        <v>1</v>
      </c>
      <c r="W16" s="14"/>
      <c r="X16" s="14">
        <v>1</v>
      </c>
      <c r="Y16" s="14"/>
      <c r="Z16" s="14">
        <v>1</v>
      </c>
      <c r="AA16" s="14"/>
      <c r="AB16" s="14">
        <v>1</v>
      </c>
      <c r="AC16" s="14"/>
      <c r="AD16" s="14">
        <v>1</v>
      </c>
      <c r="AE16" s="14"/>
      <c r="AF16" s="14">
        <v>1</v>
      </c>
      <c r="AG16" s="14"/>
      <c r="AH16" s="15" t="s">
        <v>34</v>
      </c>
      <c r="AI16" s="32"/>
    </row>
    <row r="17" spans="1:35" ht="52.5" customHeight="1" x14ac:dyDescent="0.2">
      <c r="A17" s="126"/>
      <c r="B17" s="106"/>
      <c r="C17" s="58" t="s">
        <v>46</v>
      </c>
      <c r="D17" s="33" t="s">
        <v>30</v>
      </c>
      <c r="E17" s="54" t="s">
        <v>31</v>
      </c>
      <c r="F17" s="12" t="s">
        <v>32</v>
      </c>
      <c r="G17" s="13" t="s">
        <v>33</v>
      </c>
      <c r="H17" s="13"/>
      <c r="I17" s="13" t="s">
        <v>33</v>
      </c>
      <c r="J17" s="14"/>
      <c r="K17" s="14"/>
      <c r="L17" s="14">
        <v>1</v>
      </c>
      <c r="M17" s="14">
        <v>1</v>
      </c>
      <c r="N17" s="14"/>
      <c r="O17" s="14"/>
      <c r="P17" s="14">
        <v>1</v>
      </c>
      <c r="Q17" s="14">
        <v>1</v>
      </c>
      <c r="R17" s="14"/>
      <c r="S17" s="14"/>
      <c r="T17" s="14">
        <v>1</v>
      </c>
      <c r="U17" s="14">
        <v>1</v>
      </c>
      <c r="V17" s="14"/>
      <c r="W17" s="14"/>
      <c r="X17" s="14">
        <v>1</v>
      </c>
      <c r="Y17" s="14"/>
      <c r="Z17" s="14"/>
      <c r="AA17" s="14"/>
      <c r="AB17" s="14">
        <v>1</v>
      </c>
      <c r="AC17" s="14"/>
      <c r="AD17" s="14"/>
      <c r="AE17" s="14"/>
      <c r="AF17" s="14">
        <v>1</v>
      </c>
      <c r="AG17" s="14"/>
      <c r="AH17" s="15" t="s">
        <v>34</v>
      </c>
      <c r="AI17" s="32"/>
    </row>
    <row r="18" spans="1:35" ht="52.5" customHeight="1" x14ac:dyDescent="0.2">
      <c r="A18" s="126"/>
      <c r="B18" s="106"/>
      <c r="C18" s="58" t="s">
        <v>47</v>
      </c>
      <c r="D18" s="33" t="s">
        <v>30</v>
      </c>
      <c r="E18" s="54" t="s">
        <v>31</v>
      </c>
      <c r="F18" s="12" t="s">
        <v>32</v>
      </c>
      <c r="G18" s="13" t="s">
        <v>33</v>
      </c>
      <c r="H18" s="13"/>
      <c r="I18" s="13" t="s">
        <v>33</v>
      </c>
      <c r="J18" s="14"/>
      <c r="K18" s="14"/>
      <c r="L18" s="14">
        <v>1</v>
      </c>
      <c r="M18" s="14">
        <v>1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5" t="s">
        <v>34</v>
      </c>
      <c r="AI18" s="32"/>
    </row>
    <row r="19" spans="1:35" ht="52.5" customHeight="1" x14ac:dyDescent="0.2">
      <c r="A19" s="126"/>
      <c r="B19" s="106"/>
      <c r="C19" s="58" t="s">
        <v>48</v>
      </c>
      <c r="D19" s="33" t="s">
        <v>30</v>
      </c>
      <c r="E19" s="54" t="s">
        <v>31</v>
      </c>
      <c r="F19" s="12" t="s">
        <v>49</v>
      </c>
      <c r="G19" s="13" t="s">
        <v>33</v>
      </c>
      <c r="H19" s="13"/>
      <c r="I19" s="13" t="s">
        <v>33</v>
      </c>
      <c r="J19" s="14"/>
      <c r="K19" s="14"/>
      <c r="L19" s="14">
        <v>1</v>
      </c>
      <c r="M19" s="14">
        <v>1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5" t="s">
        <v>34</v>
      </c>
      <c r="AI19" s="32"/>
    </row>
    <row r="20" spans="1:35" ht="52.5" customHeight="1" x14ac:dyDescent="0.2">
      <c r="A20" s="126"/>
      <c r="B20" s="106"/>
      <c r="C20" s="58" t="s">
        <v>50</v>
      </c>
      <c r="D20" s="33" t="s">
        <v>30</v>
      </c>
      <c r="E20" s="54" t="s">
        <v>31</v>
      </c>
      <c r="F20" s="12" t="s">
        <v>32</v>
      </c>
      <c r="G20" s="13" t="s">
        <v>33</v>
      </c>
      <c r="H20" s="13"/>
      <c r="I20" s="13" t="s">
        <v>33</v>
      </c>
      <c r="J20" s="14">
        <v>1</v>
      </c>
      <c r="K20" s="14">
        <v>1</v>
      </c>
      <c r="L20" s="14"/>
      <c r="M20" s="14"/>
      <c r="N20" s="14">
        <v>1</v>
      </c>
      <c r="O20" s="14">
        <v>1</v>
      </c>
      <c r="P20" s="14"/>
      <c r="Q20" s="14"/>
      <c r="R20" s="14">
        <v>1</v>
      </c>
      <c r="S20" s="14">
        <v>1</v>
      </c>
      <c r="T20" s="14"/>
      <c r="U20" s="14"/>
      <c r="V20" s="14">
        <v>1</v>
      </c>
      <c r="W20" s="14"/>
      <c r="X20" s="14"/>
      <c r="Y20" s="14"/>
      <c r="Z20" s="14">
        <v>1</v>
      </c>
      <c r="AA20" s="14"/>
      <c r="AB20" s="14"/>
      <c r="AC20" s="14"/>
      <c r="AD20" s="14">
        <v>1</v>
      </c>
      <c r="AE20" s="14"/>
      <c r="AF20" s="14"/>
      <c r="AG20" s="14"/>
      <c r="AH20" s="15" t="s">
        <v>34</v>
      </c>
      <c r="AI20" s="32"/>
    </row>
    <row r="21" spans="1:35" ht="52.5" customHeight="1" x14ac:dyDescent="0.2">
      <c r="A21" s="126"/>
      <c r="B21" s="106"/>
      <c r="C21" s="58" t="s">
        <v>51</v>
      </c>
      <c r="D21" s="33" t="s">
        <v>30</v>
      </c>
      <c r="E21" s="54" t="s">
        <v>31</v>
      </c>
      <c r="F21" s="12" t="s">
        <v>32</v>
      </c>
      <c r="G21" s="13" t="s">
        <v>33</v>
      </c>
      <c r="H21" s="13"/>
      <c r="I21" s="13" t="s">
        <v>33</v>
      </c>
      <c r="J21" s="14">
        <v>1</v>
      </c>
      <c r="K21" s="14">
        <v>1</v>
      </c>
      <c r="L21" s="14">
        <v>1</v>
      </c>
      <c r="M21" s="14">
        <v>1</v>
      </c>
      <c r="N21" s="14">
        <v>1</v>
      </c>
      <c r="O21" s="14">
        <v>1</v>
      </c>
      <c r="P21" s="14">
        <v>1</v>
      </c>
      <c r="Q21" s="14">
        <v>1</v>
      </c>
      <c r="R21" s="14">
        <v>1</v>
      </c>
      <c r="S21" s="14">
        <v>1</v>
      </c>
      <c r="T21" s="14">
        <v>1</v>
      </c>
      <c r="U21" s="14">
        <v>1</v>
      </c>
      <c r="V21" s="14">
        <v>1</v>
      </c>
      <c r="W21" s="14"/>
      <c r="X21" s="14">
        <v>1</v>
      </c>
      <c r="Y21" s="14"/>
      <c r="Z21" s="14">
        <v>1</v>
      </c>
      <c r="AA21" s="14"/>
      <c r="AB21" s="14">
        <v>1</v>
      </c>
      <c r="AC21" s="14"/>
      <c r="AD21" s="14">
        <v>1</v>
      </c>
      <c r="AE21" s="14"/>
      <c r="AF21" s="14">
        <v>1</v>
      </c>
      <c r="AG21" s="14"/>
      <c r="AH21" s="15" t="s">
        <v>34</v>
      </c>
      <c r="AI21" s="32"/>
    </row>
    <row r="22" spans="1:35" ht="52.5" customHeight="1" x14ac:dyDescent="0.2">
      <c r="A22" s="126"/>
      <c r="B22" s="107"/>
      <c r="C22" s="58" t="s">
        <v>52</v>
      </c>
      <c r="D22" s="33" t="s">
        <v>30</v>
      </c>
      <c r="E22" s="54" t="s">
        <v>31</v>
      </c>
      <c r="F22" s="12" t="s">
        <v>49</v>
      </c>
      <c r="G22" s="13" t="s">
        <v>33</v>
      </c>
      <c r="H22" s="13" t="s">
        <v>33</v>
      </c>
      <c r="I22" s="13" t="s">
        <v>33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>
        <v>1</v>
      </c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 t="s">
        <v>34</v>
      </c>
      <c r="AI22" s="32"/>
    </row>
    <row r="23" spans="1:35" ht="52.5" customHeight="1" x14ac:dyDescent="0.2">
      <c r="A23" s="126"/>
      <c r="B23" s="101" t="s">
        <v>53</v>
      </c>
      <c r="C23" s="58" t="s">
        <v>54</v>
      </c>
      <c r="D23" s="33" t="s">
        <v>55</v>
      </c>
      <c r="E23" s="33" t="s">
        <v>56</v>
      </c>
      <c r="F23" s="12" t="s">
        <v>32</v>
      </c>
      <c r="G23" s="13" t="s">
        <v>33</v>
      </c>
      <c r="H23" s="13"/>
      <c r="I23" s="13" t="s">
        <v>33</v>
      </c>
      <c r="J23" s="14"/>
      <c r="K23" s="14"/>
      <c r="L23" s="14">
        <v>1</v>
      </c>
      <c r="M23" s="14">
        <v>1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5"/>
      <c r="AI23" s="32"/>
    </row>
    <row r="24" spans="1:35" ht="52.5" customHeight="1" x14ac:dyDescent="0.2">
      <c r="A24" s="126"/>
      <c r="B24" s="102"/>
      <c r="C24" s="60" t="s">
        <v>57</v>
      </c>
      <c r="D24" s="33" t="s">
        <v>55</v>
      </c>
      <c r="E24" s="33" t="s">
        <v>56</v>
      </c>
      <c r="F24" s="12" t="s">
        <v>32</v>
      </c>
      <c r="G24" s="13" t="s">
        <v>33</v>
      </c>
      <c r="H24" s="13"/>
      <c r="I24" s="13" t="s">
        <v>33</v>
      </c>
      <c r="J24" s="14"/>
      <c r="K24" s="14"/>
      <c r="L24" s="14"/>
      <c r="M24" s="14"/>
      <c r="N24" s="14">
        <v>1</v>
      </c>
      <c r="O24" s="14">
        <v>1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66"/>
      <c r="AC24" s="14"/>
      <c r="AD24" s="14"/>
      <c r="AE24" s="14"/>
      <c r="AF24" s="14"/>
      <c r="AG24" s="14"/>
      <c r="AH24" s="15" t="s">
        <v>34</v>
      </c>
      <c r="AI24" s="32"/>
    </row>
    <row r="25" spans="1:35" ht="52.5" customHeight="1" x14ac:dyDescent="0.2">
      <c r="A25" s="126"/>
      <c r="B25" s="102"/>
      <c r="C25" s="60" t="s">
        <v>58</v>
      </c>
      <c r="D25" s="33" t="s">
        <v>55</v>
      </c>
      <c r="E25" s="33" t="s">
        <v>56</v>
      </c>
      <c r="F25" s="12" t="s">
        <v>32</v>
      </c>
      <c r="G25" s="13" t="s">
        <v>33</v>
      </c>
      <c r="H25" s="13"/>
      <c r="I25" s="13" t="s">
        <v>33</v>
      </c>
      <c r="J25" s="14"/>
      <c r="K25" s="14"/>
      <c r="L25" s="14"/>
      <c r="M25" s="14"/>
      <c r="N25" s="14">
        <v>1</v>
      </c>
      <c r="O25" s="14">
        <v>1</v>
      </c>
      <c r="P25" s="14"/>
      <c r="Q25" s="14"/>
      <c r="R25" s="14"/>
      <c r="S25" s="14"/>
      <c r="T25" s="14">
        <v>1</v>
      </c>
      <c r="U25" s="14">
        <v>1</v>
      </c>
      <c r="V25" s="14"/>
      <c r="W25" s="14"/>
      <c r="X25" s="14"/>
      <c r="Y25" s="14"/>
      <c r="Z25" s="14">
        <v>1</v>
      </c>
      <c r="AA25" s="14"/>
      <c r="AB25" s="66"/>
      <c r="AC25" s="14"/>
      <c r="AD25" s="14">
        <v>1</v>
      </c>
      <c r="AE25" s="14"/>
      <c r="AF25" s="14"/>
      <c r="AG25" s="14"/>
      <c r="AH25" s="15" t="s">
        <v>34</v>
      </c>
      <c r="AI25" s="32"/>
    </row>
    <row r="26" spans="1:35" ht="52.5" customHeight="1" x14ac:dyDescent="0.2">
      <c r="A26" s="126"/>
      <c r="B26" s="103"/>
      <c r="C26" s="60" t="s">
        <v>59</v>
      </c>
      <c r="D26" s="33" t="s">
        <v>55</v>
      </c>
      <c r="E26" s="33" t="s">
        <v>56</v>
      </c>
      <c r="F26" s="12" t="s">
        <v>32</v>
      </c>
      <c r="G26" s="13" t="s">
        <v>33</v>
      </c>
      <c r="H26" s="13"/>
      <c r="I26" s="13" t="s">
        <v>33</v>
      </c>
      <c r="J26" s="14"/>
      <c r="K26" s="14"/>
      <c r="L26" s="14"/>
      <c r="M26" s="14"/>
      <c r="N26" s="14"/>
      <c r="O26" s="14"/>
      <c r="P26" s="14">
        <v>1</v>
      </c>
      <c r="Q26" s="14">
        <v>1</v>
      </c>
      <c r="R26" s="14"/>
      <c r="S26" s="14"/>
      <c r="T26" s="14"/>
      <c r="U26" s="14"/>
      <c r="V26" s="14">
        <v>1</v>
      </c>
      <c r="W26" s="14"/>
      <c r="X26" s="14"/>
      <c r="Y26" s="14"/>
      <c r="Z26" s="14"/>
      <c r="AA26" s="14"/>
      <c r="AB26" s="14">
        <v>1</v>
      </c>
      <c r="AC26" s="14"/>
      <c r="AD26" s="14"/>
      <c r="AE26" s="14"/>
      <c r="AF26" s="14">
        <v>1</v>
      </c>
      <c r="AG26" s="14"/>
      <c r="AH26" s="15" t="s">
        <v>34</v>
      </c>
      <c r="AI26" s="29"/>
    </row>
    <row r="27" spans="1:35" ht="52.5" customHeight="1" x14ac:dyDescent="0.2">
      <c r="A27" s="126"/>
      <c r="B27" s="88" t="s">
        <v>60</v>
      </c>
      <c r="C27" s="58" t="s">
        <v>61</v>
      </c>
      <c r="D27" s="33" t="s">
        <v>62</v>
      </c>
      <c r="E27" s="33" t="s">
        <v>63</v>
      </c>
      <c r="F27" s="12" t="s">
        <v>32</v>
      </c>
      <c r="G27" s="13" t="s">
        <v>33</v>
      </c>
      <c r="H27" s="13"/>
      <c r="I27" s="13" t="s">
        <v>33</v>
      </c>
      <c r="J27" s="14"/>
      <c r="K27" s="14"/>
      <c r="L27" s="14"/>
      <c r="M27" s="14"/>
      <c r="N27" s="14"/>
      <c r="O27" s="14"/>
      <c r="P27" s="14">
        <v>1</v>
      </c>
      <c r="Q27" s="14">
        <v>1</v>
      </c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5"/>
      <c r="AI27" s="29"/>
    </row>
    <row r="28" spans="1:35" ht="52.5" customHeight="1" x14ac:dyDescent="0.2">
      <c r="A28" s="126"/>
      <c r="B28" s="89"/>
      <c r="C28" s="58" t="s">
        <v>64</v>
      </c>
      <c r="D28" s="33" t="s">
        <v>62</v>
      </c>
      <c r="E28" s="33" t="s">
        <v>63</v>
      </c>
      <c r="F28" s="12" t="s">
        <v>32</v>
      </c>
      <c r="G28" s="13"/>
      <c r="H28" s="13"/>
      <c r="I28" s="13"/>
      <c r="J28" s="14"/>
      <c r="K28" s="14"/>
      <c r="L28" s="14"/>
      <c r="M28" s="14"/>
      <c r="N28" s="14"/>
      <c r="O28" s="14"/>
      <c r="P28" s="14"/>
      <c r="Q28" s="14"/>
      <c r="R28" s="14">
        <v>1</v>
      </c>
      <c r="S28" s="14">
        <v>1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5"/>
      <c r="AI28" s="29"/>
    </row>
    <row r="29" spans="1:35" ht="52.5" customHeight="1" x14ac:dyDescent="0.2">
      <c r="A29" s="126"/>
      <c r="B29" s="89"/>
      <c r="C29" s="58" t="s">
        <v>65</v>
      </c>
      <c r="D29" s="33" t="s">
        <v>62</v>
      </c>
      <c r="E29" s="33" t="s">
        <v>63</v>
      </c>
      <c r="F29" s="12" t="s">
        <v>32</v>
      </c>
      <c r="G29" s="13" t="s">
        <v>33</v>
      </c>
      <c r="H29" s="13"/>
      <c r="I29" s="13" t="s">
        <v>33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14">
        <v>1</v>
      </c>
      <c r="P29" s="14">
        <v>1</v>
      </c>
      <c r="Q29" s="14">
        <v>1</v>
      </c>
      <c r="R29" s="14">
        <v>1</v>
      </c>
      <c r="S29" s="14">
        <v>1</v>
      </c>
      <c r="T29" s="14">
        <v>1</v>
      </c>
      <c r="U29" s="14">
        <v>1</v>
      </c>
      <c r="V29" s="14">
        <v>1</v>
      </c>
      <c r="W29" s="14"/>
      <c r="X29" s="14">
        <v>1</v>
      </c>
      <c r="Y29" s="14"/>
      <c r="Z29" s="14">
        <v>1</v>
      </c>
      <c r="AA29" s="14"/>
      <c r="AB29" s="14">
        <v>1</v>
      </c>
      <c r="AC29" s="14"/>
      <c r="AD29" s="14">
        <v>1</v>
      </c>
      <c r="AE29" s="14"/>
      <c r="AF29" s="14">
        <v>1</v>
      </c>
      <c r="AG29" s="14"/>
      <c r="AH29" s="15" t="s">
        <v>34</v>
      </c>
      <c r="AI29" s="29"/>
    </row>
    <row r="30" spans="1:35" ht="52.5" customHeight="1" x14ac:dyDescent="0.2">
      <c r="A30" s="127"/>
      <c r="B30" s="104"/>
      <c r="C30" s="60" t="s">
        <v>66</v>
      </c>
      <c r="D30" s="33" t="s">
        <v>62</v>
      </c>
      <c r="E30" s="33" t="s">
        <v>63</v>
      </c>
      <c r="F30" s="12" t="s">
        <v>49</v>
      </c>
      <c r="G30" s="13" t="s">
        <v>33</v>
      </c>
      <c r="H30" s="13"/>
      <c r="I30" s="13" t="s">
        <v>33</v>
      </c>
      <c r="J30" s="14"/>
      <c r="K30" s="14"/>
      <c r="L30" s="14"/>
      <c r="M30" s="14"/>
      <c r="N30" s="14">
        <v>1</v>
      </c>
      <c r="O30" s="14">
        <v>1</v>
      </c>
      <c r="P30" s="14"/>
      <c r="Q30" s="14"/>
      <c r="R30" s="14">
        <v>1</v>
      </c>
      <c r="S30" s="14">
        <v>1</v>
      </c>
      <c r="T30" s="14"/>
      <c r="U30" s="14"/>
      <c r="V30" s="14">
        <v>1</v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5" t="s">
        <v>34</v>
      </c>
      <c r="AI30" s="29"/>
    </row>
    <row r="31" spans="1:35" ht="52.5" customHeight="1" x14ac:dyDescent="0.2">
      <c r="A31" s="125" t="s">
        <v>67</v>
      </c>
      <c r="B31" s="134" t="s">
        <v>68</v>
      </c>
      <c r="C31" s="19" t="s">
        <v>69</v>
      </c>
      <c r="D31" s="33" t="s">
        <v>70</v>
      </c>
      <c r="E31" s="28" t="s">
        <v>71</v>
      </c>
      <c r="F31" s="12" t="s">
        <v>32</v>
      </c>
      <c r="G31" s="13" t="s">
        <v>33</v>
      </c>
      <c r="H31" s="13" t="s">
        <v>33</v>
      </c>
      <c r="I31" s="13" t="s">
        <v>33</v>
      </c>
      <c r="J31" s="14">
        <v>1</v>
      </c>
      <c r="K31" s="14">
        <v>1</v>
      </c>
      <c r="L31" s="14">
        <v>1</v>
      </c>
      <c r="M31" s="14">
        <v>1</v>
      </c>
      <c r="N31" s="14">
        <v>1</v>
      </c>
      <c r="O31" s="14">
        <v>1</v>
      </c>
      <c r="P31" s="14">
        <v>1</v>
      </c>
      <c r="Q31" s="14">
        <v>1</v>
      </c>
      <c r="R31" s="14">
        <v>1</v>
      </c>
      <c r="S31" s="14">
        <v>1</v>
      </c>
      <c r="T31" s="14">
        <v>1</v>
      </c>
      <c r="U31" s="14">
        <v>1</v>
      </c>
      <c r="V31" s="14">
        <v>1</v>
      </c>
      <c r="W31" s="14"/>
      <c r="X31" s="14">
        <v>1</v>
      </c>
      <c r="Y31" s="14"/>
      <c r="Z31" s="14">
        <v>1</v>
      </c>
      <c r="AA31" s="14"/>
      <c r="AB31" s="14">
        <v>1</v>
      </c>
      <c r="AC31" s="14"/>
      <c r="AD31" s="14">
        <v>1</v>
      </c>
      <c r="AE31" s="14"/>
      <c r="AF31" s="14">
        <v>1</v>
      </c>
      <c r="AG31" s="14"/>
      <c r="AH31" s="15" t="s">
        <v>34</v>
      </c>
      <c r="AI31" s="21"/>
    </row>
    <row r="32" spans="1:35" ht="52.5" customHeight="1" x14ac:dyDescent="0.2">
      <c r="A32" s="126"/>
      <c r="B32" s="135"/>
      <c r="C32" s="19" t="s">
        <v>72</v>
      </c>
      <c r="D32" s="33" t="s">
        <v>70</v>
      </c>
      <c r="E32" s="28" t="s">
        <v>71</v>
      </c>
      <c r="F32" s="12" t="s">
        <v>32</v>
      </c>
      <c r="G32" s="13" t="s">
        <v>33</v>
      </c>
      <c r="H32" s="13"/>
      <c r="I32" s="13" t="s">
        <v>33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>
        <v>1</v>
      </c>
      <c r="AA32" s="14"/>
      <c r="AB32" s="14"/>
      <c r="AC32" s="14"/>
      <c r="AD32" s="14"/>
      <c r="AE32" s="14"/>
      <c r="AF32" s="14"/>
      <c r="AG32" s="14"/>
      <c r="AH32" s="15" t="s">
        <v>34</v>
      </c>
      <c r="AI32" s="21"/>
    </row>
    <row r="33" spans="1:35" ht="52.5" customHeight="1" x14ac:dyDescent="0.2">
      <c r="A33" s="126"/>
      <c r="B33" s="135"/>
      <c r="C33" s="19" t="s">
        <v>73</v>
      </c>
      <c r="D33" s="33" t="s">
        <v>70</v>
      </c>
      <c r="E33" s="28" t="s">
        <v>71</v>
      </c>
      <c r="F33" s="12" t="s">
        <v>32</v>
      </c>
      <c r="G33" s="13" t="s">
        <v>33</v>
      </c>
      <c r="H33" s="13"/>
      <c r="I33" s="13" t="s">
        <v>33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>
        <v>1</v>
      </c>
      <c r="U33" s="14">
        <v>1</v>
      </c>
      <c r="V33" s="14"/>
      <c r="W33" s="14"/>
      <c r="X33" s="14"/>
      <c r="Y33" s="14"/>
      <c r="Z33" s="14"/>
      <c r="AA33" s="14"/>
      <c r="AB33" s="14"/>
      <c r="AC33" s="14"/>
      <c r="AD33" s="14">
        <v>1</v>
      </c>
      <c r="AE33" s="14"/>
      <c r="AF33" s="14"/>
      <c r="AG33" s="14"/>
      <c r="AH33" s="15" t="s">
        <v>34</v>
      </c>
      <c r="AI33" s="21"/>
    </row>
    <row r="34" spans="1:35" ht="52.5" customHeight="1" x14ac:dyDescent="0.2">
      <c r="A34" s="126"/>
      <c r="B34" s="135"/>
      <c r="C34" s="19" t="s">
        <v>74</v>
      </c>
      <c r="D34" s="33" t="s">
        <v>70</v>
      </c>
      <c r="E34" s="28" t="s">
        <v>71</v>
      </c>
      <c r="F34" s="12" t="s">
        <v>49</v>
      </c>
      <c r="G34" s="13" t="s">
        <v>33</v>
      </c>
      <c r="H34" s="13"/>
      <c r="I34" s="13" t="s">
        <v>33</v>
      </c>
      <c r="J34" s="14"/>
      <c r="K34" s="14"/>
      <c r="L34" s="14">
        <v>1</v>
      </c>
      <c r="M34" s="14">
        <v>1</v>
      </c>
      <c r="N34" s="14"/>
      <c r="O34" s="14"/>
      <c r="P34" s="14"/>
      <c r="Q34" s="14"/>
      <c r="R34" s="14">
        <v>1</v>
      </c>
      <c r="S34" s="14">
        <v>1</v>
      </c>
      <c r="T34" s="14"/>
      <c r="U34" s="14"/>
      <c r="V34" s="14"/>
      <c r="W34" s="14"/>
      <c r="X34" s="14">
        <v>1</v>
      </c>
      <c r="Y34" s="14"/>
      <c r="Z34" s="14"/>
      <c r="AA34" s="14"/>
      <c r="AB34" s="14"/>
      <c r="AC34" s="14"/>
      <c r="AD34" s="14"/>
      <c r="AE34" s="14"/>
      <c r="AF34" s="14"/>
      <c r="AG34" s="14"/>
      <c r="AH34" s="15" t="s">
        <v>34</v>
      </c>
      <c r="AI34" s="20"/>
    </row>
    <row r="35" spans="1:35" ht="52.5" customHeight="1" x14ac:dyDescent="0.2">
      <c r="A35" s="126"/>
      <c r="B35" s="135"/>
      <c r="C35" s="19" t="s">
        <v>75</v>
      </c>
      <c r="D35" s="33" t="s">
        <v>70</v>
      </c>
      <c r="E35" s="28" t="s">
        <v>71</v>
      </c>
      <c r="F35" s="12" t="s">
        <v>32</v>
      </c>
      <c r="G35" s="13" t="s">
        <v>33</v>
      </c>
      <c r="H35" s="13"/>
      <c r="I35" s="13" t="s">
        <v>33</v>
      </c>
      <c r="J35" s="14"/>
      <c r="K35" s="14"/>
      <c r="L35" s="14"/>
      <c r="M35" s="14"/>
      <c r="N35" s="14">
        <v>1</v>
      </c>
      <c r="O35" s="14">
        <v>1</v>
      </c>
      <c r="P35" s="14"/>
      <c r="Q35" s="14"/>
      <c r="R35" s="14"/>
      <c r="S35" s="14"/>
      <c r="T35" s="14">
        <v>1</v>
      </c>
      <c r="U35" s="14">
        <v>1</v>
      </c>
      <c r="V35" s="14"/>
      <c r="W35" s="14"/>
      <c r="X35" s="14"/>
      <c r="Y35" s="14"/>
      <c r="Z35" s="14">
        <v>1</v>
      </c>
      <c r="AA35" s="14"/>
      <c r="AB35" s="14"/>
      <c r="AC35" s="14"/>
      <c r="AD35" s="14"/>
      <c r="AE35" s="14"/>
      <c r="AF35" s="14">
        <v>1</v>
      </c>
      <c r="AG35" s="14"/>
      <c r="AH35" s="15" t="s">
        <v>34</v>
      </c>
      <c r="AI35" s="21"/>
    </row>
    <row r="36" spans="1:35" ht="52.5" customHeight="1" x14ac:dyDescent="0.2">
      <c r="A36" s="126"/>
      <c r="B36" s="135"/>
      <c r="C36" s="19" t="s">
        <v>76</v>
      </c>
      <c r="D36" s="33" t="s">
        <v>70</v>
      </c>
      <c r="E36" s="28" t="s">
        <v>71</v>
      </c>
      <c r="F36" s="12" t="s">
        <v>32</v>
      </c>
      <c r="G36" s="13" t="s">
        <v>33</v>
      </c>
      <c r="H36" s="13"/>
      <c r="I36" s="13" t="s">
        <v>33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>
        <v>1</v>
      </c>
      <c r="AC36" s="14"/>
      <c r="AD36" s="14"/>
      <c r="AE36" s="14"/>
      <c r="AF36" s="14"/>
      <c r="AG36" s="14"/>
      <c r="AH36" s="15" t="s">
        <v>34</v>
      </c>
      <c r="AI36" s="21"/>
    </row>
    <row r="37" spans="1:35" ht="52.5" customHeight="1" x14ac:dyDescent="0.2">
      <c r="A37" s="126"/>
      <c r="B37" s="136"/>
      <c r="C37" s="19" t="s">
        <v>77</v>
      </c>
      <c r="D37" s="33" t="s">
        <v>70</v>
      </c>
      <c r="E37" s="28" t="s">
        <v>71</v>
      </c>
      <c r="F37" s="12" t="s">
        <v>32</v>
      </c>
      <c r="G37" s="13" t="s">
        <v>33</v>
      </c>
      <c r="H37" s="13" t="s">
        <v>33</v>
      </c>
      <c r="I37" s="13" t="s">
        <v>33</v>
      </c>
      <c r="J37" s="14"/>
      <c r="K37" s="14"/>
      <c r="L37" s="14"/>
      <c r="M37" s="14"/>
      <c r="N37" s="14"/>
      <c r="O37" s="14"/>
      <c r="P37" s="14"/>
      <c r="Q37" s="14"/>
      <c r="R37" s="14">
        <v>1</v>
      </c>
      <c r="S37" s="14">
        <v>1</v>
      </c>
      <c r="T37" s="14"/>
      <c r="U37" s="14"/>
      <c r="V37" s="14"/>
      <c r="W37" s="14"/>
      <c r="X37" s="14"/>
      <c r="Y37" s="14"/>
      <c r="Z37" s="14">
        <v>1</v>
      </c>
      <c r="AA37" s="14"/>
      <c r="AB37" s="14"/>
      <c r="AC37" s="14"/>
      <c r="AD37" s="14"/>
      <c r="AE37" s="14"/>
      <c r="AF37" s="14"/>
      <c r="AG37" s="14"/>
      <c r="AH37" s="15" t="s">
        <v>34</v>
      </c>
      <c r="AI37" s="21"/>
    </row>
    <row r="38" spans="1:35" ht="52.5" customHeight="1" x14ac:dyDescent="0.2">
      <c r="A38" s="126"/>
      <c r="B38" s="132" t="s">
        <v>78</v>
      </c>
      <c r="C38" s="11" t="s">
        <v>79</v>
      </c>
      <c r="D38" s="33" t="s">
        <v>80</v>
      </c>
      <c r="E38" s="33" t="s">
        <v>81</v>
      </c>
      <c r="F38" s="12" t="s">
        <v>49</v>
      </c>
      <c r="G38" s="13" t="s">
        <v>33</v>
      </c>
      <c r="H38" s="13"/>
      <c r="I38" s="13" t="s">
        <v>33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>
        <v>1</v>
      </c>
      <c r="AC38" s="14"/>
      <c r="AD38" s="14"/>
      <c r="AE38" s="14"/>
      <c r="AF38" s="14"/>
      <c r="AG38" s="14"/>
      <c r="AH38" s="15" t="s">
        <v>34</v>
      </c>
      <c r="AI38" s="21"/>
    </row>
    <row r="39" spans="1:35" ht="52.5" customHeight="1" x14ac:dyDescent="0.2">
      <c r="A39" s="126"/>
      <c r="B39" s="133"/>
      <c r="C39" s="11" t="s">
        <v>82</v>
      </c>
      <c r="D39" s="33" t="s">
        <v>80</v>
      </c>
      <c r="E39" s="33" t="s">
        <v>81</v>
      </c>
      <c r="F39" s="12" t="s">
        <v>49</v>
      </c>
      <c r="G39" s="13" t="s">
        <v>33</v>
      </c>
      <c r="H39" s="13"/>
      <c r="I39" s="13" t="s">
        <v>33</v>
      </c>
      <c r="J39" s="14"/>
      <c r="K39" s="14"/>
      <c r="L39" s="14"/>
      <c r="M39" s="14"/>
      <c r="N39" s="14">
        <v>1</v>
      </c>
      <c r="O39" s="14">
        <v>1</v>
      </c>
      <c r="P39" s="14">
        <v>1</v>
      </c>
      <c r="Q39" s="14">
        <v>1</v>
      </c>
      <c r="R39" s="14">
        <v>1</v>
      </c>
      <c r="S39" s="14">
        <v>1</v>
      </c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5" t="s">
        <v>34</v>
      </c>
      <c r="AI39" s="21"/>
    </row>
    <row r="40" spans="1:35" ht="52.5" customHeight="1" x14ac:dyDescent="0.2">
      <c r="A40" s="126"/>
      <c r="B40" s="133"/>
      <c r="C40" s="17" t="s">
        <v>83</v>
      </c>
      <c r="D40" s="33" t="s">
        <v>80</v>
      </c>
      <c r="E40" s="33" t="s">
        <v>81</v>
      </c>
      <c r="F40" s="12" t="s">
        <v>49</v>
      </c>
      <c r="G40" s="13" t="s">
        <v>33</v>
      </c>
      <c r="H40" s="13"/>
      <c r="I40" s="13" t="s">
        <v>33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>
        <v>1</v>
      </c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5" t="s">
        <v>34</v>
      </c>
      <c r="AI40" s="21"/>
    </row>
    <row r="41" spans="1:35" ht="52.5" customHeight="1" x14ac:dyDescent="0.2">
      <c r="A41" s="126"/>
      <c r="B41" s="133"/>
      <c r="C41" s="17" t="s">
        <v>84</v>
      </c>
      <c r="D41" s="33" t="s">
        <v>80</v>
      </c>
      <c r="E41" s="33" t="s">
        <v>81</v>
      </c>
      <c r="F41" s="12" t="s">
        <v>49</v>
      </c>
      <c r="G41" s="13" t="s">
        <v>33</v>
      </c>
      <c r="H41" s="13"/>
      <c r="I41" s="13" t="s">
        <v>33</v>
      </c>
      <c r="J41" s="14"/>
      <c r="K41" s="14"/>
      <c r="L41" s="14">
        <v>1</v>
      </c>
      <c r="M41" s="14">
        <v>1</v>
      </c>
      <c r="N41" s="14">
        <v>1</v>
      </c>
      <c r="O41" s="14">
        <v>1</v>
      </c>
      <c r="P41" s="14">
        <v>1</v>
      </c>
      <c r="Q41" s="14">
        <v>1</v>
      </c>
      <c r="R41" s="14">
        <v>1</v>
      </c>
      <c r="S41" s="14">
        <v>1</v>
      </c>
      <c r="T41" s="14">
        <v>1</v>
      </c>
      <c r="U41" s="14">
        <v>1</v>
      </c>
      <c r="V41" s="14">
        <v>1</v>
      </c>
      <c r="W41" s="14"/>
      <c r="X41" s="14">
        <v>1</v>
      </c>
      <c r="Y41" s="14"/>
      <c r="Z41" s="14">
        <v>1</v>
      </c>
      <c r="AA41" s="14"/>
      <c r="AB41" s="14">
        <v>1</v>
      </c>
      <c r="AC41" s="14"/>
      <c r="AD41" s="14">
        <v>1</v>
      </c>
      <c r="AE41" s="14"/>
      <c r="AF41" s="14"/>
      <c r="AG41" s="14"/>
      <c r="AH41" s="15" t="s">
        <v>34</v>
      </c>
      <c r="AI41" s="12"/>
    </row>
    <row r="42" spans="1:35" ht="52.5" customHeight="1" x14ac:dyDescent="0.2">
      <c r="A42" s="126"/>
      <c r="B42" s="133"/>
      <c r="C42" s="17" t="s">
        <v>85</v>
      </c>
      <c r="D42" s="33" t="s">
        <v>80</v>
      </c>
      <c r="E42" s="33" t="s">
        <v>81</v>
      </c>
      <c r="F42" s="12" t="s">
        <v>49</v>
      </c>
      <c r="G42" s="13" t="s">
        <v>33</v>
      </c>
      <c r="H42" s="13"/>
      <c r="I42" s="13" t="s">
        <v>33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>
        <v>1</v>
      </c>
      <c r="AA42" s="14"/>
      <c r="AB42" s="14">
        <v>1</v>
      </c>
      <c r="AC42" s="14"/>
      <c r="AD42" s="14"/>
      <c r="AE42" s="14"/>
      <c r="AF42" s="14"/>
      <c r="AG42" s="14"/>
      <c r="AH42" s="15" t="s">
        <v>34</v>
      </c>
      <c r="AI42" s="12"/>
    </row>
    <row r="43" spans="1:35" ht="52.5" customHeight="1" x14ac:dyDescent="0.2">
      <c r="A43" s="126"/>
      <c r="B43" s="133"/>
      <c r="C43" s="17" t="s">
        <v>86</v>
      </c>
      <c r="D43" s="33" t="s">
        <v>80</v>
      </c>
      <c r="E43" s="33" t="s">
        <v>81</v>
      </c>
      <c r="F43" s="12" t="s">
        <v>49</v>
      </c>
      <c r="G43" s="13" t="s">
        <v>33</v>
      </c>
      <c r="H43" s="13"/>
      <c r="I43" s="13" t="s">
        <v>33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>
        <v>1</v>
      </c>
      <c r="AG43" s="14"/>
      <c r="AH43" s="15" t="s">
        <v>34</v>
      </c>
      <c r="AI43" s="12"/>
    </row>
    <row r="44" spans="1:35" ht="52.5" customHeight="1" x14ac:dyDescent="0.2">
      <c r="A44" s="126"/>
      <c r="B44" s="133"/>
      <c r="C44" s="17" t="s">
        <v>87</v>
      </c>
      <c r="D44" s="33" t="s">
        <v>80</v>
      </c>
      <c r="E44" s="33" t="s">
        <v>81</v>
      </c>
      <c r="F44" s="12" t="s">
        <v>49</v>
      </c>
      <c r="G44" s="13" t="s">
        <v>33</v>
      </c>
      <c r="H44" s="13"/>
      <c r="I44" s="13" t="s">
        <v>33</v>
      </c>
      <c r="J44" s="14"/>
      <c r="K44" s="14"/>
      <c r="L44" s="14"/>
      <c r="M44" s="14"/>
      <c r="N44" s="14">
        <v>1</v>
      </c>
      <c r="O44" s="14">
        <v>1</v>
      </c>
      <c r="P44" s="14"/>
      <c r="Q44" s="14"/>
      <c r="R44" s="14">
        <v>1</v>
      </c>
      <c r="S44" s="14">
        <v>1</v>
      </c>
      <c r="T44" s="14"/>
      <c r="U44" s="14"/>
      <c r="V44" s="14">
        <v>1</v>
      </c>
      <c r="W44" s="14"/>
      <c r="X44" s="14"/>
      <c r="Y44" s="14"/>
      <c r="Z44" s="14">
        <v>1</v>
      </c>
      <c r="AA44" s="14"/>
      <c r="AB44" s="14"/>
      <c r="AC44" s="14"/>
      <c r="AD44" s="14">
        <v>1</v>
      </c>
      <c r="AE44" s="14"/>
      <c r="AF44" s="14"/>
      <c r="AG44" s="14"/>
      <c r="AH44" s="15" t="s">
        <v>34</v>
      </c>
      <c r="AI44" s="12"/>
    </row>
    <row r="45" spans="1:35" ht="52.5" customHeight="1" x14ac:dyDescent="0.2">
      <c r="A45" s="126"/>
      <c r="B45" s="133"/>
      <c r="C45" s="17" t="s">
        <v>88</v>
      </c>
      <c r="D45" s="33" t="s">
        <v>80</v>
      </c>
      <c r="E45" s="33" t="s">
        <v>81</v>
      </c>
      <c r="F45" s="12" t="s">
        <v>49</v>
      </c>
      <c r="G45" s="13" t="s">
        <v>33</v>
      </c>
      <c r="H45" s="13"/>
      <c r="I45" s="13" t="s">
        <v>33</v>
      </c>
      <c r="J45" s="14"/>
      <c r="K45" s="14"/>
      <c r="L45" s="14">
        <v>1</v>
      </c>
      <c r="M45" s="14">
        <v>1</v>
      </c>
      <c r="N45" s="14">
        <v>1</v>
      </c>
      <c r="O45" s="14">
        <v>1</v>
      </c>
      <c r="P45" s="14">
        <v>1</v>
      </c>
      <c r="Q45" s="14">
        <v>1</v>
      </c>
      <c r="R45" s="14">
        <v>1</v>
      </c>
      <c r="S45" s="14">
        <v>1</v>
      </c>
      <c r="T45" s="14">
        <v>1</v>
      </c>
      <c r="U45" s="14">
        <v>1</v>
      </c>
      <c r="V45" s="14">
        <v>1</v>
      </c>
      <c r="W45" s="14"/>
      <c r="X45" s="14">
        <v>1</v>
      </c>
      <c r="Y45" s="14"/>
      <c r="Z45" s="14">
        <v>1</v>
      </c>
      <c r="AA45" s="14"/>
      <c r="AB45" s="14">
        <v>1</v>
      </c>
      <c r="AC45" s="14"/>
      <c r="AD45" s="14">
        <v>1</v>
      </c>
      <c r="AE45" s="14"/>
      <c r="AF45" s="14">
        <v>1</v>
      </c>
      <c r="AG45" s="14"/>
      <c r="AH45" s="15" t="s">
        <v>34</v>
      </c>
      <c r="AI45" s="21"/>
    </row>
    <row r="46" spans="1:35" ht="52.5" customHeight="1" x14ac:dyDescent="0.2">
      <c r="A46" s="126"/>
      <c r="B46" s="133"/>
      <c r="C46" s="17" t="s">
        <v>89</v>
      </c>
      <c r="D46" s="33" t="s">
        <v>80</v>
      </c>
      <c r="E46" s="33" t="s">
        <v>81</v>
      </c>
      <c r="F46" s="12" t="s">
        <v>49</v>
      </c>
      <c r="G46" s="13" t="s">
        <v>33</v>
      </c>
      <c r="H46" s="13"/>
      <c r="I46" s="13" t="s">
        <v>33</v>
      </c>
      <c r="J46" s="14"/>
      <c r="K46" s="14"/>
      <c r="L46" s="14">
        <v>1</v>
      </c>
      <c r="M46" s="14">
        <v>1</v>
      </c>
      <c r="N46" s="14"/>
      <c r="O46" s="14"/>
      <c r="P46" s="14">
        <v>1</v>
      </c>
      <c r="Q46" s="14">
        <v>1</v>
      </c>
      <c r="R46" s="14"/>
      <c r="S46" s="14"/>
      <c r="T46" s="14">
        <v>1</v>
      </c>
      <c r="U46" s="14">
        <v>1</v>
      </c>
      <c r="V46" s="14"/>
      <c r="W46" s="14"/>
      <c r="X46" s="14">
        <v>1</v>
      </c>
      <c r="Y46" s="14"/>
      <c r="Z46" s="14"/>
      <c r="AA46" s="14"/>
      <c r="AB46" s="14">
        <v>1</v>
      </c>
      <c r="AC46" s="14"/>
      <c r="AD46" s="14"/>
      <c r="AE46" s="14"/>
      <c r="AF46" s="14">
        <v>1</v>
      </c>
      <c r="AG46" s="14"/>
      <c r="AH46" s="15" t="s">
        <v>34</v>
      </c>
      <c r="AI46" s="21"/>
    </row>
    <row r="47" spans="1:35" ht="52.5" customHeight="1" x14ac:dyDescent="0.2">
      <c r="A47" s="126"/>
      <c r="B47" s="133"/>
      <c r="C47" s="17" t="s">
        <v>90</v>
      </c>
      <c r="D47" s="33" t="s">
        <v>80</v>
      </c>
      <c r="E47" s="33" t="s">
        <v>81</v>
      </c>
      <c r="F47" s="12" t="s">
        <v>49</v>
      </c>
      <c r="G47" s="13" t="s">
        <v>33</v>
      </c>
      <c r="H47" s="13"/>
      <c r="I47" s="13" t="s">
        <v>33</v>
      </c>
      <c r="J47" s="14"/>
      <c r="K47" s="14"/>
      <c r="L47" s="14">
        <v>1</v>
      </c>
      <c r="M47" s="14">
        <v>1</v>
      </c>
      <c r="N47" s="14">
        <v>1</v>
      </c>
      <c r="O47" s="14">
        <v>1</v>
      </c>
      <c r="P47" s="14">
        <v>1</v>
      </c>
      <c r="Q47" s="14">
        <v>1</v>
      </c>
      <c r="R47" s="14">
        <v>1</v>
      </c>
      <c r="S47" s="14">
        <v>1</v>
      </c>
      <c r="T47" s="14">
        <v>1</v>
      </c>
      <c r="U47" s="14">
        <v>1</v>
      </c>
      <c r="V47" s="14">
        <v>1</v>
      </c>
      <c r="W47" s="14"/>
      <c r="X47" s="14">
        <v>1</v>
      </c>
      <c r="Y47" s="14"/>
      <c r="Z47" s="14">
        <v>1</v>
      </c>
      <c r="AA47" s="14"/>
      <c r="AB47" s="14">
        <v>1</v>
      </c>
      <c r="AC47" s="14"/>
      <c r="AD47" s="14">
        <v>1</v>
      </c>
      <c r="AE47" s="14"/>
      <c r="AF47" s="14">
        <v>1</v>
      </c>
      <c r="AG47" s="14"/>
      <c r="AH47" s="15" t="s">
        <v>34</v>
      </c>
      <c r="AI47" s="21"/>
    </row>
    <row r="48" spans="1:35" ht="52.5" customHeight="1" x14ac:dyDescent="0.2">
      <c r="A48" s="126"/>
      <c r="B48" s="133"/>
      <c r="C48" s="17" t="s">
        <v>91</v>
      </c>
      <c r="D48" s="33" t="s">
        <v>80</v>
      </c>
      <c r="E48" s="33" t="s">
        <v>81</v>
      </c>
      <c r="F48" s="12" t="s">
        <v>49</v>
      </c>
      <c r="G48" s="13" t="s">
        <v>33</v>
      </c>
      <c r="H48" s="13"/>
      <c r="I48" s="13" t="s">
        <v>33</v>
      </c>
      <c r="J48" s="14"/>
      <c r="K48" s="14"/>
      <c r="L48" s="14">
        <v>1</v>
      </c>
      <c r="M48" s="14">
        <v>1</v>
      </c>
      <c r="N48" s="14">
        <v>1</v>
      </c>
      <c r="O48" s="14">
        <v>1</v>
      </c>
      <c r="P48" s="14">
        <v>1</v>
      </c>
      <c r="Q48" s="14">
        <v>1</v>
      </c>
      <c r="R48" s="14">
        <v>1</v>
      </c>
      <c r="S48" s="14">
        <v>1</v>
      </c>
      <c r="T48" s="14">
        <v>1</v>
      </c>
      <c r="U48" s="14">
        <v>1</v>
      </c>
      <c r="V48" s="14">
        <v>1</v>
      </c>
      <c r="W48" s="14"/>
      <c r="X48" s="14">
        <v>1</v>
      </c>
      <c r="Y48" s="14"/>
      <c r="Z48" s="14">
        <v>1</v>
      </c>
      <c r="AA48" s="14"/>
      <c r="AB48" s="14">
        <v>1</v>
      </c>
      <c r="AC48" s="14"/>
      <c r="AD48" s="14">
        <v>1</v>
      </c>
      <c r="AE48" s="14"/>
      <c r="AF48" s="14">
        <v>1</v>
      </c>
      <c r="AG48" s="14"/>
      <c r="AH48" s="15" t="s">
        <v>34</v>
      </c>
      <c r="AI48" s="21"/>
    </row>
    <row r="49" spans="1:35" ht="52.5" customHeight="1" x14ac:dyDescent="0.2">
      <c r="A49" s="126"/>
      <c r="B49" s="152"/>
      <c r="C49" s="17" t="s">
        <v>92</v>
      </c>
      <c r="D49" s="33" t="s">
        <v>80</v>
      </c>
      <c r="E49" s="33" t="s">
        <v>81</v>
      </c>
      <c r="F49" s="12" t="s">
        <v>49</v>
      </c>
      <c r="G49" s="13" t="s">
        <v>33</v>
      </c>
      <c r="H49" s="13"/>
      <c r="I49" s="13" t="s">
        <v>33</v>
      </c>
      <c r="J49" s="14"/>
      <c r="K49" s="14"/>
      <c r="L49" s="14"/>
      <c r="M49" s="14"/>
      <c r="N49" s="14"/>
      <c r="O49" s="14"/>
      <c r="P49" s="14"/>
      <c r="Q49" s="14"/>
      <c r="R49" s="14">
        <v>1</v>
      </c>
      <c r="S49" s="14">
        <v>1</v>
      </c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>
        <v>1</v>
      </c>
      <c r="AE49" s="14"/>
      <c r="AF49" s="14"/>
      <c r="AG49" s="14"/>
      <c r="AH49" s="15" t="s">
        <v>34</v>
      </c>
      <c r="AI49" s="21"/>
    </row>
    <row r="50" spans="1:35" ht="52.5" customHeight="1" x14ac:dyDescent="0.2">
      <c r="A50" s="126"/>
      <c r="B50" s="99" t="s">
        <v>93</v>
      </c>
      <c r="C50" s="11" t="s">
        <v>94</v>
      </c>
      <c r="D50" s="33" t="s">
        <v>80</v>
      </c>
      <c r="E50" s="33" t="s">
        <v>95</v>
      </c>
      <c r="F50" s="12" t="s">
        <v>96</v>
      </c>
      <c r="G50" s="13" t="s">
        <v>33</v>
      </c>
      <c r="H50" s="13"/>
      <c r="I50" s="13" t="s">
        <v>33</v>
      </c>
      <c r="J50" s="14"/>
      <c r="K50" s="14"/>
      <c r="L50" s="14">
        <v>1</v>
      </c>
      <c r="M50" s="14">
        <v>1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5" t="s">
        <v>34</v>
      </c>
      <c r="AI50" s="21"/>
    </row>
    <row r="51" spans="1:35" ht="52.5" customHeight="1" x14ac:dyDescent="0.2">
      <c r="A51" s="126"/>
      <c r="B51" s="100"/>
      <c r="C51" s="11" t="s">
        <v>97</v>
      </c>
      <c r="D51" s="33" t="s">
        <v>80</v>
      </c>
      <c r="E51" s="33" t="s">
        <v>95</v>
      </c>
      <c r="F51" s="12" t="s">
        <v>96</v>
      </c>
      <c r="G51" s="13" t="s">
        <v>33</v>
      </c>
      <c r="H51" s="13"/>
      <c r="I51" s="13" t="s">
        <v>33</v>
      </c>
      <c r="J51" s="14"/>
      <c r="K51" s="14"/>
      <c r="L51" s="14"/>
      <c r="M51" s="14"/>
      <c r="N51" s="14">
        <v>1</v>
      </c>
      <c r="O51" s="14">
        <v>1</v>
      </c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5" t="s">
        <v>34</v>
      </c>
      <c r="AI51" s="12"/>
    </row>
    <row r="52" spans="1:35" ht="52.5" customHeight="1" x14ac:dyDescent="0.2">
      <c r="A52" s="126"/>
      <c r="B52" s="100"/>
      <c r="C52" s="11" t="s">
        <v>98</v>
      </c>
      <c r="D52" s="33" t="s">
        <v>80</v>
      </c>
      <c r="E52" s="33" t="s">
        <v>95</v>
      </c>
      <c r="F52" s="12" t="s">
        <v>96</v>
      </c>
      <c r="G52" s="13" t="s">
        <v>33</v>
      </c>
      <c r="H52" s="13"/>
      <c r="I52" s="13" t="s">
        <v>33</v>
      </c>
      <c r="J52" s="14"/>
      <c r="K52" s="14"/>
      <c r="L52" s="14"/>
      <c r="M52" s="14"/>
      <c r="N52" s="14"/>
      <c r="O52" s="14"/>
      <c r="P52" s="14">
        <v>1</v>
      </c>
      <c r="Q52" s="14">
        <v>1</v>
      </c>
      <c r="R52" s="14">
        <v>1</v>
      </c>
      <c r="S52" s="14">
        <v>1</v>
      </c>
      <c r="T52" s="14">
        <v>1</v>
      </c>
      <c r="U52" s="14">
        <v>1</v>
      </c>
      <c r="V52" s="14"/>
      <c r="W52" s="14"/>
      <c r="X52" s="14"/>
      <c r="Y52" s="14"/>
      <c r="Z52" s="14">
        <v>1</v>
      </c>
      <c r="AA52" s="14"/>
      <c r="AB52" s="14">
        <v>1</v>
      </c>
      <c r="AC52" s="14"/>
      <c r="AD52" s="14">
        <v>1</v>
      </c>
      <c r="AE52" s="14"/>
      <c r="AF52" s="14"/>
      <c r="AG52" s="14"/>
      <c r="AH52" s="15" t="s">
        <v>34</v>
      </c>
      <c r="AI52" s="12"/>
    </row>
    <row r="53" spans="1:35" ht="52.5" customHeight="1" x14ac:dyDescent="0.2">
      <c r="A53" s="126"/>
      <c r="B53" s="100"/>
      <c r="C53" s="11" t="s">
        <v>99</v>
      </c>
      <c r="D53" s="33" t="s">
        <v>80</v>
      </c>
      <c r="E53" s="33" t="s">
        <v>95</v>
      </c>
      <c r="F53" s="12" t="s">
        <v>96</v>
      </c>
      <c r="G53" s="13" t="s">
        <v>33</v>
      </c>
      <c r="H53" s="13"/>
      <c r="I53" s="13" t="s">
        <v>33</v>
      </c>
      <c r="J53" s="14"/>
      <c r="K53" s="14"/>
      <c r="L53" s="14">
        <v>1</v>
      </c>
      <c r="M53" s="14">
        <v>1</v>
      </c>
      <c r="N53" s="14">
        <v>1</v>
      </c>
      <c r="O53" s="14">
        <v>1</v>
      </c>
      <c r="P53" s="14">
        <v>1</v>
      </c>
      <c r="Q53" s="14">
        <v>1</v>
      </c>
      <c r="R53" s="14">
        <v>1</v>
      </c>
      <c r="S53" s="14">
        <v>1</v>
      </c>
      <c r="T53" s="14">
        <v>1</v>
      </c>
      <c r="U53" s="14">
        <v>1</v>
      </c>
      <c r="V53" s="14">
        <v>1</v>
      </c>
      <c r="W53" s="14"/>
      <c r="X53" s="14">
        <v>1</v>
      </c>
      <c r="Y53" s="14"/>
      <c r="Z53" s="14">
        <v>1</v>
      </c>
      <c r="AA53" s="14"/>
      <c r="AB53" s="14">
        <v>1</v>
      </c>
      <c r="AC53" s="14"/>
      <c r="AD53" s="14">
        <v>1</v>
      </c>
      <c r="AE53" s="14"/>
      <c r="AF53" s="14">
        <v>1</v>
      </c>
      <c r="AG53" s="14"/>
      <c r="AH53" s="15" t="s">
        <v>34</v>
      </c>
      <c r="AI53" s="12"/>
    </row>
    <row r="54" spans="1:35" ht="52.5" customHeight="1" x14ac:dyDescent="0.2">
      <c r="A54" s="126"/>
      <c r="B54" s="100"/>
      <c r="C54" s="11" t="s">
        <v>100</v>
      </c>
      <c r="D54" s="33" t="s">
        <v>80</v>
      </c>
      <c r="E54" s="33" t="s">
        <v>95</v>
      </c>
      <c r="F54" s="12" t="s">
        <v>96</v>
      </c>
      <c r="G54" s="13" t="s">
        <v>33</v>
      </c>
      <c r="H54" s="13"/>
      <c r="I54" s="13" t="s">
        <v>33</v>
      </c>
      <c r="J54" s="14"/>
      <c r="K54" s="14"/>
      <c r="L54" s="14">
        <v>1</v>
      </c>
      <c r="M54" s="14">
        <v>1</v>
      </c>
      <c r="N54" s="14">
        <v>1</v>
      </c>
      <c r="O54" s="14">
        <v>1</v>
      </c>
      <c r="P54" s="14">
        <v>1</v>
      </c>
      <c r="Q54" s="14">
        <v>1</v>
      </c>
      <c r="R54" s="14">
        <v>1</v>
      </c>
      <c r="S54" s="14">
        <v>1</v>
      </c>
      <c r="T54" s="14">
        <v>1</v>
      </c>
      <c r="U54" s="14">
        <v>1</v>
      </c>
      <c r="V54" s="14">
        <v>1</v>
      </c>
      <c r="W54" s="14"/>
      <c r="X54" s="14">
        <v>1</v>
      </c>
      <c r="Y54" s="14"/>
      <c r="Z54" s="14">
        <v>1</v>
      </c>
      <c r="AA54" s="14"/>
      <c r="AB54" s="14">
        <v>1</v>
      </c>
      <c r="AC54" s="14"/>
      <c r="AD54" s="14">
        <v>1</v>
      </c>
      <c r="AE54" s="14"/>
      <c r="AF54" s="14"/>
      <c r="AG54" s="14"/>
      <c r="AH54" s="15" t="s">
        <v>34</v>
      </c>
      <c r="AI54" s="12"/>
    </row>
    <row r="55" spans="1:35" ht="52.5" customHeight="1" x14ac:dyDescent="0.2">
      <c r="A55" s="126"/>
      <c r="B55" s="100"/>
      <c r="C55" s="11" t="s">
        <v>101</v>
      </c>
      <c r="D55" s="33" t="s">
        <v>80</v>
      </c>
      <c r="E55" s="33" t="s">
        <v>95</v>
      </c>
      <c r="F55" s="12" t="s">
        <v>96</v>
      </c>
      <c r="G55" s="13" t="s">
        <v>33</v>
      </c>
      <c r="H55" s="13"/>
      <c r="I55" s="13" t="s">
        <v>33</v>
      </c>
      <c r="J55" s="14"/>
      <c r="K55" s="14"/>
      <c r="L55" s="14"/>
      <c r="M55" s="14"/>
      <c r="N55" s="14">
        <v>1</v>
      </c>
      <c r="O55" s="14">
        <v>1</v>
      </c>
      <c r="P55" s="14"/>
      <c r="Q55" s="14"/>
      <c r="R55" s="14"/>
      <c r="S55" s="14"/>
      <c r="T55" s="14">
        <v>1</v>
      </c>
      <c r="U55" s="14">
        <v>1</v>
      </c>
      <c r="V55" s="14"/>
      <c r="W55" s="14"/>
      <c r="X55" s="14"/>
      <c r="Y55" s="14"/>
      <c r="Z55" s="14">
        <v>1</v>
      </c>
      <c r="AA55" s="14"/>
      <c r="AB55" s="14"/>
      <c r="AC55" s="14"/>
      <c r="AD55" s="14"/>
      <c r="AE55" s="14"/>
      <c r="AF55" s="14">
        <v>1</v>
      </c>
      <c r="AG55" s="14"/>
      <c r="AH55" s="15" t="s">
        <v>34</v>
      </c>
      <c r="AI55" s="12"/>
    </row>
    <row r="56" spans="1:35" ht="52.5" customHeight="1" x14ac:dyDescent="0.2">
      <c r="A56" s="126"/>
      <c r="B56" s="100"/>
      <c r="C56" s="11" t="s">
        <v>102</v>
      </c>
      <c r="D56" s="33" t="s">
        <v>80</v>
      </c>
      <c r="E56" s="33" t="s">
        <v>95</v>
      </c>
      <c r="F56" s="12" t="s">
        <v>96</v>
      </c>
      <c r="G56" s="13" t="s">
        <v>33</v>
      </c>
      <c r="H56" s="13"/>
      <c r="I56" s="13" t="s">
        <v>33</v>
      </c>
      <c r="J56" s="14"/>
      <c r="K56" s="14"/>
      <c r="L56" s="14">
        <v>1</v>
      </c>
      <c r="M56" s="14">
        <v>1</v>
      </c>
      <c r="N56" s="14">
        <v>1</v>
      </c>
      <c r="O56" s="14">
        <v>1</v>
      </c>
      <c r="P56" s="14">
        <v>1</v>
      </c>
      <c r="Q56" s="14">
        <v>1</v>
      </c>
      <c r="R56" s="14">
        <v>1</v>
      </c>
      <c r="S56" s="14">
        <v>1</v>
      </c>
      <c r="T56" s="14">
        <v>1</v>
      </c>
      <c r="U56" s="14">
        <v>1</v>
      </c>
      <c r="V56" s="14">
        <v>1</v>
      </c>
      <c r="W56" s="14"/>
      <c r="X56" s="14">
        <v>1</v>
      </c>
      <c r="Y56" s="14"/>
      <c r="Z56" s="14">
        <v>1</v>
      </c>
      <c r="AA56" s="14"/>
      <c r="AB56" s="14">
        <v>1</v>
      </c>
      <c r="AC56" s="14"/>
      <c r="AD56" s="14">
        <v>1</v>
      </c>
      <c r="AE56" s="14"/>
      <c r="AF56" s="14">
        <v>1</v>
      </c>
      <c r="AG56" s="14"/>
      <c r="AH56" s="15" t="s">
        <v>34</v>
      </c>
      <c r="AI56" s="12"/>
    </row>
    <row r="57" spans="1:35" ht="52.5" customHeight="1" x14ac:dyDescent="0.2">
      <c r="A57" s="126"/>
      <c r="B57" s="153" t="s">
        <v>103</v>
      </c>
      <c r="C57" s="11" t="s">
        <v>104</v>
      </c>
      <c r="D57" s="33" t="s">
        <v>80</v>
      </c>
      <c r="E57" s="33" t="s">
        <v>81</v>
      </c>
      <c r="F57" s="11" t="s">
        <v>49</v>
      </c>
      <c r="G57" s="13"/>
      <c r="H57" s="13"/>
      <c r="I57" s="13"/>
      <c r="J57" s="11"/>
      <c r="K57" s="11"/>
      <c r="L57" s="11"/>
      <c r="M57" s="11"/>
      <c r="N57" s="14"/>
      <c r="O57" s="14"/>
      <c r="P57" s="14">
        <v>1</v>
      </c>
      <c r="Q57" s="14">
        <v>1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5" t="s">
        <v>34</v>
      </c>
      <c r="AI57" s="12"/>
    </row>
    <row r="58" spans="1:35" ht="52.5" customHeight="1" x14ac:dyDescent="0.2">
      <c r="A58" s="126"/>
      <c r="B58" s="154"/>
      <c r="C58" s="11" t="s">
        <v>105</v>
      </c>
      <c r="D58" s="33" t="s">
        <v>80</v>
      </c>
      <c r="E58" s="33" t="s">
        <v>81</v>
      </c>
      <c r="F58" s="11" t="s">
        <v>49</v>
      </c>
      <c r="G58" s="13"/>
      <c r="H58" s="13"/>
      <c r="I58" s="13"/>
      <c r="J58" s="11"/>
      <c r="K58" s="11"/>
      <c r="L58" s="11"/>
      <c r="M58" s="11"/>
      <c r="N58" s="14"/>
      <c r="O58" s="14"/>
      <c r="P58" s="14"/>
      <c r="Q58" s="14"/>
      <c r="R58" s="14"/>
      <c r="S58" s="14"/>
      <c r="T58" s="14"/>
      <c r="U58" s="14"/>
      <c r="V58" s="14">
        <v>1</v>
      </c>
      <c r="W58" s="14"/>
      <c r="X58" s="14"/>
      <c r="Y58" s="14"/>
      <c r="Z58" s="14"/>
      <c r="AA58" s="14"/>
      <c r="AB58" s="14"/>
      <c r="AC58" s="14"/>
      <c r="AD58" s="14">
        <v>1</v>
      </c>
      <c r="AE58" s="14"/>
      <c r="AF58" s="14"/>
      <c r="AG58" s="14"/>
      <c r="AH58" s="15" t="s">
        <v>34</v>
      </c>
      <c r="AI58" s="12"/>
    </row>
    <row r="59" spans="1:35" ht="52.5" customHeight="1" x14ac:dyDescent="0.2">
      <c r="A59" s="126"/>
      <c r="B59" s="88" t="s">
        <v>106</v>
      </c>
      <c r="C59" s="55" t="s">
        <v>107</v>
      </c>
      <c r="D59" s="33" t="s">
        <v>80</v>
      </c>
      <c r="E59" s="33" t="s">
        <v>95</v>
      </c>
      <c r="F59" s="12" t="s">
        <v>49</v>
      </c>
      <c r="G59" s="13" t="s">
        <v>33</v>
      </c>
      <c r="H59" s="13"/>
      <c r="I59" s="13" t="s">
        <v>33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>
        <v>1</v>
      </c>
      <c r="AC59" s="14"/>
      <c r="AD59" s="14"/>
      <c r="AE59" s="14"/>
      <c r="AF59" s="14"/>
      <c r="AG59" s="14"/>
      <c r="AH59" s="15" t="s">
        <v>34</v>
      </c>
      <c r="AI59" s="12"/>
    </row>
    <row r="60" spans="1:35" ht="52.5" customHeight="1" x14ac:dyDescent="0.2">
      <c r="A60" s="126"/>
      <c r="B60" s="89"/>
      <c r="C60" s="56" t="s">
        <v>108</v>
      </c>
      <c r="D60" s="33" t="s">
        <v>80</v>
      </c>
      <c r="E60" s="33" t="s">
        <v>95</v>
      </c>
      <c r="F60" s="12" t="s">
        <v>49</v>
      </c>
      <c r="G60" s="13" t="s">
        <v>33</v>
      </c>
      <c r="H60" s="13"/>
      <c r="I60" s="13" t="s">
        <v>33</v>
      </c>
      <c r="J60" s="14"/>
      <c r="K60" s="14"/>
      <c r="L60" s="14">
        <v>1</v>
      </c>
      <c r="M60" s="14">
        <v>1</v>
      </c>
      <c r="N60" s="14"/>
      <c r="O60" s="14"/>
      <c r="P60" s="14"/>
      <c r="Q60" s="14"/>
      <c r="R60" s="14"/>
      <c r="S60" s="14"/>
      <c r="T60" s="14">
        <v>1</v>
      </c>
      <c r="U60" s="14">
        <v>1</v>
      </c>
      <c r="V60" s="14"/>
      <c r="W60" s="14"/>
      <c r="X60" s="14"/>
      <c r="Y60" s="14"/>
      <c r="Z60" s="14"/>
      <c r="AA60" s="14"/>
      <c r="AB60" s="14">
        <v>1</v>
      </c>
      <c r="AC60" s="14"/>
      <c r="AD60" s="14"/>
      <c r="AE60" s="14"/>
      <c r="AF60" s="14"/>
      <c r="AG60" s="14"/>
      <c r="AH60" s="15" t="s">
        <v>34</v>
      </c>
      <c r="AI60" s="12"/>
    </row>
    <row r="61" spans="1:35" ht="52.5" customHeight="1" x14ac:dyDescent="0.2">
      <c r="A61" s="126"/>
      <c r="B61" s="89"/>
      <c r="C61" s="35" t="s">
        <v>109</v>
      </c>
      <c r="D61" s="33" t="s">
        <v>80</v>
      </c>
      <c r="E61" s="33" t="s">
        <v>95</v>
      </c>
      <c r="F61" s="12" t="s">
        <v>49</v>
      </c>
      <c r="G61" s="13" t="s">
        <v>33</v>
      </c>
      <c r="H61" s="13"/>
      <c r="I61" s="13" t="s">
        <v>33</v>
      </c>
      <c r="J61" s="14"/>
      <c r="K61" s="14"/>
      <c r="L61" s="14"/>
      <c r="M61" s="14"/>
      <c r="N61" s="14"/>
      <c r="O61" s="14"/>
      <c r="P61" s="14">
        <v>1</v>
      </c>
      <c r="Q61" s="14">
        <v>1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>
        <v>1</v>
      </c>
      <c r="AC61" s="14"/>
      <c r="AD61" s="14"/>
      <c r="AE61" s="14"/>
      <c r="AF61" s="14"/>
      <c r="AG61" s="14"/>
      <c r="AH61" s="15" t="s">
        <v>34</v>
      </c>
      <c r="AI61" s="12"/>
    </row>
    <row r="62" spans="1:35" ht="52.5" customHeight="1" x14ac:dyDescent="0.2">
      <c r="A62" s="126"/>
      <c r="B62" s="89"/>
      <c r="C62" s="35" t="s">
        <v>110</v>
      </c>
      <c r="D62" s="33" t="s">
        <v>80</v>
      </c>
      <c r="E62" s="33" t="s">
        <v>95</v>
      </c>
      <c r="F62" s="12" t="s">
        <v>49</v>
      </c>
      <c r="G62" s="13" t="s">
        <v>33</v>
      </c>
      <c r="H62" s="13"/>
      <c r="I62" s="13" t="s">
        <v>33</v>
      </c>
      <c r="J62" s="14"/>
      <c r="K62" s="14"/>
      <c r="L62" s="14"/>
      <c r="M62" s="14"/>
      <c r="N62" s="14">
        <v>1</v>
      </c>
      <c r="O62" s="14">
        <v>1</v>
      </c>
      <c r="P62" s="14">
        <v>1</v>
      </c>
      <c r="Q62" s="14">
        <v>1</v>
      </c>
      <c r="R62" s="14">
        <v>1</v>
      </c>
      <c r="S62" s="14">
        <v>1</v>
      </c>
      <c r="T62" s="14">
        <v>1</v>
      </c>
      <c r="U62" s="14">
        <v>1</v>
      </c>
      <c r="V62" s="14">
        <v>1</v>
      </c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5" t="s">
        <v>34</v>
      </c>
      <c r="AI62" s="21"/>
    </row>
    <row r="63" spans="1:35" ht="52.5" customHeight="1" x14ac:dyDescent="0.2">
      <c r="A63" s="126"/>
      <c r="B63" s="104"/>
      <c r="C63" s="56" t="s">
        <v>111</v>
      </c>
      <c r="D63" s="33" t="s">
        <v>80</v>
      </c>
      <c r="E63" s="33" t="s">
        <v>95</v>
      </c>
      <c r="F63" s="12" t="s">
        <v>96</v>
      </c>
      <c r="G63" s="13" t="s">
        <v>33</v>
      </c>
      <c r="H63" s="13"/>
      <c r="I63" s="13" t="s">
        <v>33</v>
      </c>
      <c r="J63" s="14"/>
      <c r="K63" s="14"/>
      <c r="L63" s="14"/>
      <c r="M63" s="14"/>
      <c r="N63" s="14">
        <v>1</v>
      </c>
      <c r="O63" s="14">
        <v>1</v>
      </c>
      <c r="P63" s="14"/>
      <c r="Q63" s="14"/>
      <c r="R63" s="14"/>
      <c r="S63" s="14"/>
      <c r="T63" s="14"/>
      <c r="U63" s="14"/>
      <c r="V63" s="14">
        <v>1</v>
      </c>
      <c r="W63" s="14"/>
      <c r="X63" s="14"/>
      <c r="Y63" s="14"/>
      <c r="Z63" s="14"/>
      <c r="AA63" s="14"/>
      <c r="AB63" s="14"/>
      <c r="AC63" s="14"/>
      <c r="AD63" s="14">
        <v>1</v>
      </c>
      <c r="AE63" s="14"/>
      <c r="AF63" s="14"/>
      <c r="AG63" s="14"/>
      <c r="AH63" s="15" t="s">
        <v>34</v>
      </c>
      <c r="AI63" s="21"/>
    </row>
    <row r="64" spans="1:35" ht="52.5" customHeight="1" x14ac:dyDescent="0.2">
      <c r="A64" s="126"/>
      <c r="B64" s="101" t="s">
        <v>112</v>
      </c>
      <c r="C64" s="28" t="s">
        <v>113</v>
      </c>
      <c r="D64" s="33" t="s">
        <v>80</v>
      </c>
      <c r="E64" s="33" t="s">
        <v>114</v>
      </c>
      <c r="F64" s="12" t="s">
        <v>49</v>
      </c>
      <c r="G64" s="13" t="s">
        <v>33</v>
      </c>
      <c r="H64" s="13"/>
      <c r="I64" s="13" t="s">
        <v>33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>
        <v>1</v>
      </c>
      <c r="AC64" s="14"/>
      <c r="AD64" s="14"/>
      <c r="AE64" s="14"/>
      <c r="AF64" s="14"/>
      <c r="AG64" s="14"/>
      <c r="AH64" s="15" t="s">
        <v>34</v>
      </c>
      <c r="AI64" s="21"/>
    </row>
    <row r="65" spans="1:35" ht="52.5" customHeight="1" x14ac:dyDescent="0.2">
      <c r="A65" s="126"/>
      <c r="B65" s="102"/>
      <c r="C65" s="55" t="s">
        <v>115</v>
      </c>
      <c r="D65" s="33" t="s">
        <v>80</v>
      </c>
      <c r="E65" s="33" t="s">
        <v>114</v>
      </c>
      <c r="F65" s="12" t="s">
        <v>49</v>
      </c>
      <c r="G65" s="13" t="s">
        <v>33</v>
      </c>
      <c r="H65" s="13"/>
      <c r="I65" s="13" t="s">
        <v>33</v>
      </c>
      <c r="J65" s="14"/>
      <c r="K65" s="14"/>
      <c r="L65" s="14"/>
      <c r="M65" s="14"/>
      <c r="N65" s="14"/>
      <c r="O65" s="14"/>
      <c r="P65" s="14">
        <v>1</v>
      </c>
      <c r="Q65" s="14">
        <v>1</v>
      </c>
      <c r="R65" s="14"/>
      <c r="S65" s="14"/>
      <c r="T65" s="14"/>
      <c r="U65" s="14"/>
      <c r="V65" s="14">
        <v>1</v>
      </c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5" t="s">
        <v>34</v>
      </c>
      <c r="AI65" s="21"/>
    </row>
    <row r="66" spans="1:35" ht="52.5" customHeight="1" x14ac:dyDescent="0.2">
      <c r="A66" s="126"/>
      <c r="B66" s="103"/>
      <c r="C66" s="56" t="s">
        <v>116</v>
      </c>
      <c r="D66" s="33" t="s">
        <v>80</v>
      </c>
      <c r="E66" s="33" t="s">
        <v>114</v>
      </c>
      <c r="F66" s="12" t="s">
        <v>49</v>
      </c>
      <c r="G66" s="13" t="s">
        <v>33</v>
      </c>
      <c r="H66" s="13"/>
      <c r="I66" s="13" t="s">
        <v>33</v>
      </c>
      <c r="J66" s="14"/>
      <c r="K66" s="14"/>
      <c r="L66" s="14"/>
      <c r="M66" s="14"/>
      <c r="N66" s="14"/>
      <c r="O66" s="14"/>
      <c r="P66" s="14"/>
      <c r="Q66" s="14"/>
      <c r="S66" s="14"/>
      <c r="T66" s="14"/>
      <c r="U66" s="14"/>
      <c r="V66" s="14"/>
      <c r="W66" s="14"/>
      <c r="X66" s="14"/>
      <c r="Y66" s="14"/>
      <c r="Z66" s="14">
        <v>1</v>
      </c>
      <c r="AA66" s="14"/>
      <c r="AB66" s="14"/>
      <c r="AC66" s="14"/>
      <c r="AD66" s="14"/>
      <c r="AE66" s="14"/>
      <c r="AF66" s="14"/>
      <c r="AG66" s="14"/>
      <c r="AH66" s="15" t="s">
        <v>34</v>
      </c>
      <c r="AI66" s="21"/>
    </row>
    <row r="67" spans="1:35" ht="52.5" customHeight="1" x14ac:dyDescent="0.2">
      <c r="A67" s="126"/>
      <c r="B67" s="149" t="s">
        <v>117</v>
      </c>
      <c r="C67" s="28" t="s">
        <v>118</v>
      </c>
      <c r="D67" s="33" t="s">
        <v>80</v>
      </c>
      <c r="E67" s="33" t="s">
        <v>119</v>
      </c>
      <c r="F67" s="12" t="s">
        <v>49</v>
      </c>
      <c r="G67" s="13" t="s">
        <v>33</v>
      </c>
      <c r="H67" s="13"/>
      <c r="I67" s="13" t="s">
        <v>33</v>
      </c>
      <c r="J67" s="14"/>
      <c r="K67" s="14"/>
      <c r="L67" s="14"/>
      <c r="M67" s="14"/>
      <c r="N67" s="14">
        <v>1</v>
      </c>
      <c r="O67" s="14">
        <v>1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5" t="s">
        <v>34</v>
      </c>
      <c r="AI67" s="20"/>
    </row>
    <row r="68" spans="1:35" ht="52.5" customHeight="1" x14ac:dyDescent="0.2">
      <c r="A68" s="126"/>
      <c r="B68" s="150"/>
      <c r="C68" s="62" t="s">
        <v>120</v>
      </c>
      <c r="D68" s="33" t="s">
        <v>80</v>
      </c>
      <c r="E68" s="33" t="s">
        <v>119</v>
      </c>
      <c r="F68" s="12" t="s">
        <v>49</v>
      </c>
      <c r="G68" s="13" t="s">
        <v>33</v>
      </c>
      <c r="H68" s="13"/>
      <c r="I68" s="13" t="s">
        <v>33</v>
      </c>
      <c r="J68" s="14"/>
      <c r="K68" s="14"/>
      <c r="L68" s="14"/>
      <c r="M68" s="14"/>
      <c r="N68" s="14"/>
      <c r="O68" s="14"/>
      <c r="P68" s="14">
        <v>1</v>
      </c>
      <c r="Q68" s="14">
        <v>1</v>
      </c>
      <c r="R68" s="14"/>
      <c r="S68" s="14"/>
      <c r="T68" s="14"/>
      <c r="U68" s="14"/>
      <c r="V68" s="14">
        <v>1</v>
      </c>
      <c r="W68" s="14"/>
      <c r="X68" s="14"/>
      <c r="Y68" s="14"/>
      <c r="Z68" s="14"/>
      <c r="AA68" s="14"/>
      <c r="AB68" s="14"/>
      <c r="AC68" s="14"/>
      <c r="AD68" s="14">
        <v>1</v>
      </c>
      <c r="AE68" s="14"/>
      <c r="AF68" s="14"/>
      <c r="AG68" s="14"/>
      <c r="AH68" s="15" t="s">
        <v>34</v>
      </c>
      <c r="AI68" s="20"/>
    </row>
    <row r="69" spans="1:35" ht="52.5" customHeight="1" x14ac:dyDescent="0.2">
      <c r="A69" s="126"/>
      <c r="B69" s="151"/>
      <c r="C69" s="62" t="s">
        <v>121</v>
      </c>
      <c r="D69" s="33" t="s">
        <v>80</v>
      </c>
      <c r="E69" s="33" t="s">
        <v>119</v>
      </c>
      <c r="F69" s="12" t="s">
        <v>32</v>
      </c>
      <c r="G69" s="13" t="s">
        <v>33</v>
      </c>
      <c r="H69" s="13"/>
      <c r="I69" s="13" t="s">
        <v>33</v>
      </c>
      <c r="J69" s="14"/>
      <c r="K69" s="14"/>
      <c r="L69" s="14"/>
      <c r="M69" s="14"/>
      <c r="N69" s="14">
        <v>1</v>
      </c>
      <c r="O69" s="14">
        <v>1</v>
      </c>
      <c r="P69" s="14"/>
      <c r="Q69" s="14"/>
      <c r="R69" s="14"/>
      <c r="S69" s="14"/>
      <c r="T69" s="14"/>
      <c r="U69" s="14"/>
      <c r="V69" s="14"/>
      <c r="W69" s="14"/>
      <c r="X69" s="14">
        <v>1</v>
      </c>
      <c r="Y69" s="14"/>
      <c r="Z69" s="14"/>
      <c r="AA69" s="14"/>
      <c r="AB69" s="14"/>
      <c r="AC69" s="14"/>
      <c r="AD69" s="14"/>
      <c r="AE69" s="14"/>
      <c r="AF69" s="14"/>
      <c r="AG69" s="14"/>
      <c r="AH69" s="15" t="s">
        <v>34</v>
      </c>
      <c r="AI69" s="20"/>
    </row>
    <row r="70" spans="1:35" ht="52.5" customHeight="1" x14ac:dyDescent="0.2">
      <c r="A70" s="126"/>
      <c r="B70" s="134" t="s">
        <v>122</v>
      </c>
      <c r="C70" s="62" t="s">
        <v>123</v>
      </c>
      <c r="D70" s="33" t="s">
        <v>80</v>
      </c>
      <c r="E70" s="33" t="s">
        <v>119</v>
      </c>
      <c r="F70" s="12" t="s">
        <v>49</v>
      </c>
      <c r="G70" s="13" t="s">
        <v>33</v>
      </c>
      <c r="H70" s="13"/>
      <c r="I70" s="13" t="s">
        <v>33</v>
      </c>
      <c r="J70" s="14"/>
      <c r="K70" s="14"/>
      <c r="L70" s="14"/>
      <c r="M70" s="14"/>
      <c r="N70" s="14">
        <v>1</v>
      </c>
      <c r="O70" s="14">
        <v>1</v>
      </c>
      <c r="P70" s="14">
        <v>1</v>
      </c>
      <c r="Q70" s="14">
        <v>1</v>
      </c>
      <c r="R70" s="14">
        <v>1</v>
      </c>
      <c r="S70" s="14">
        <v>1</v>
      </c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5" t="s">
        <v>34</v>
      </c>
      <c r="AI70" s="20"/>
    </row>
    <row r="71" spans="1:35" ht="52.5" customHeight="1" x14ac:dyDescent="0.2">
      <c r="A71" s="126"/>
      <c r="B71" s="135"/>
      <c r="C71" s="28" t="s">
        <v>124</v>
      </c>
      <c r="D71" s="33" t="s">
        <v>80</v>
      </c>
      <c r="E71" s="33" t="s">
        <v>119</v>
      </c>
      <c r="F71" s="12" t="s">
        <v>49</v>
      </c>
      <c r="G71" s="13" t="s">
        <v>33</v>
      </c>
      <c r="H71" s="13"/>
      <c r="I71" s="13" t="s">
        <v>33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>
        <v>1</v>
      </c>
      <c r="W71" s="14"/>
      <c r="X71" s="14"/>
      <c r="Y71" s="14"/>
      <c r="Z71" s="14">
        <v>1</v>
      </c>
      <c r="AA71" s="14"/>
      <c r="AB71" s="14"/>
      <c r="AC71" s="14"/>
      <c r="AD71" s="14"/>
      <c r="AE71" s="14"/>
      <c r="AF71" s="14"/>
      <c r="AG71" s="14"/>
      <c r="AH71" s="15" t="s">
        <v>34</v>
      </c>
      <c r="AI71" s="20"/>
    </row>
    <row r="72" spans="1:35" ht="52.5" customHeight="1" x14ac:dyDescent="0.2">
      <c r="A72" s="126"/>
      <c r="B72" s="136"/>
      <c r="C72" s="28" t="s">
        <v>125</v>
      </c>
      <c r="D72" s="33" t="s">
        <v>80</v>
      </c>
      <c r="E72" s="33" t="s">
        <v>119</v>
      </c>
      <c r="F72" s="12" t="s">
        <v>32</v>
      </c>
      <c r="G72" s="13" t="s">
        <v>33</v>
      </c>
      <c r="H72" s="13"/>
      <c r="I72" s="13" t="s">
        <v>33</v>
      </c>
      <c r="J72" s="14"/>
      <c r="K72" s="14"/>
      <c r="L72" s="14"/>
      <c r="M72" s="14"/>
      <c r="N72" s="14">
        <v>1</v>
      </c>
      <c r="O72" s="14">
        <v>1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>
        <v>1</v>
      </c>
      <c r="AC72" s="14"/>
      <c r="AD72" s="14"/>
      <c r="AE72" s="14"/>
      <c r="AF72" s="14"/>
      <c r="AG72" s="14"/>
      <c r="AH72" s="15" t="s">
        <v>34</v>
      </c>
      <c r="AI72" s="20"/>
    </row>
    <row r="73" spans="1:35" ht="52.5" customHeight="1" x14ac:dyDescent="0.2">
      <c r="A73" s="126"/>
      <c r="B73" s="132" t="s">
        <v>126</v>
      </c>
      <c r="C73" s="28" t="s">
        <v>127</v>
      </c>
      <c r="D73" s="33" t="s">
        <v>62</v>
      </c>
      <c r="E73" s="33" t="s">
        <v>63</v>
      </c>
      <c r="F73" s="12" t="s">
        <v>32</v>
      </c>
      <c r="G73" s="13" t="s">
        <v>33</v>
      </c>
      <c r="H73" s="13"/>
      <c r="I73" s="13" t="s">
        <v>33</v>
      </c>
      <c r="J73" s="14">
        <v>1</v>
      </c>
      <c r="K73" s="14">
        <v>1</v>
      </c>
      <c r="L73" s="14">
        <v>1</v>
      </c>
      <c r="M73" s="14">
        <v>1</v>
      </c>
      <c r="N73" s="14">
        <v>1</v>
      </c>
      <c r="O73" s="14">
        <v>1</v>
      </c>
      <c r="P73" s="14">
        <v>1</v>
      </c>
      <c r="Q73" s="14">
        <v>1</v>
      </c>
      <c r="R73" s="14">
        <v>1</v>
      </c>
      <c r="S73" s="14">
        <v>1</v>
      </c>
      <c r="T73" s="14">
        <v>1</v>
      </c>
      <c r="U73" s="14">
        <v>1</v>
      </c>
      <c r="V73" s="14">
        <v>1</v>
      </c>
      <c r="W73" s="14"/>
      <c r="X73" s="14">
        <v>1</v>
      </c>
      <c r="Y73" s="14"/>
      <c r="Z73" s="14">
        <v>1</v>
      </c>
      <c r="AA73" s="14"/>
      <c r="AB73" s="14">
        <v>1</v>
      </c>
      <c r="AC73" s="14"/>
      <c r="AD73" s="14">
        <v>1</v>
      </c>
      <c r="AE73" s="14"/>
      <c r="AF73" s="14">
        <v>1</v>
      </c>
      <c r="AG73" s="14"/>
      <c r="AH73" s="15" t="s">
        <v>34</v>
      </c>
      <c r="AI73" s="21"/>
    </row>
    <row r="74" spans="1:35" ht="52.5" customHeight="1" x14ac:dyDescent="0.2">
      <c r="A74" s="126"/>
      <c r="B74" s="133"/>
      <c r="C74" s="28" t="s">
        <v>128</v>
      </c>
      <c r="D74" s="33" t="s">
        <v>62</v>
      </c>
      <c r="E74" s="33" t="s">
        <v>63</v>
      </c>
      <c r="F74" s="12" t="s">
        <v>32</v>
      </c>
      <c r="G74" s="13" t="s">
        <v>33</v>
      </c>
      <c r="H74" s="13"/>
      <c r="I74" s="13" t="s">
        <v>33</v>
      </c>
      <c r="J74" s="14">
        <v>1</v>
      </c>
      <c r="K74" s="14">
        <v>1</v>
      </c>
      <c r="L74" s="14">
        <v>1</v>
      </c>
      <c r="M74" s="14">
        <v>1</v>
      </c>
      <c r="N74" s="14">
        <v>1</v>
      </c>
      <c r="O74" s="14">
        <v>1</v>
      </c>
      <c r="P74" s="14">
        <v>1</v>
      </c>
      <c r="Q74" s="14">
        <v>1</v>
      </c>
      <c r="R74" s="14">
        <v>1</v>
      </c>
      <c r="S74" s="14">
        <v>1</v>
      </c>
      <c r="T74" s="14">
        <v>1</v>
      </c>
      <c r="U74" s="14">
        <v>1</v>
      </c>
      <c r="V74" s="14">
        <v>1</v>
      </c>
      <c r="W74" s="14"/>
      <c r="X74" s="14">
        <v>1</v>
      </c>
      <c r="Y74" s="14"/>
      <c r="Z74" s="14">
        <v>1</v>
      </c>
      <c r="AA74" s="14"/>
      <c r="AB74" s="14">
        <v>1</v>
      </c>
      <c r="AC74" s="14"/>
      <c r="AD74" s="14">
        <v>1</v>
      </c>
      <c r="AE74" s="14"/>
      <c r="AF74" s="14">
        <v>1</v>
      </c>
      <c r="AG74" s="14"/>
      <c r="AH74" s="15" t="s">
        <v>34</v>
      </c>
      <c r="AI74" s="21"/>
    </row>
    <row r="75" spans="1:35" ht="52.5" customHeight="1" x14ac:dyDescent="0.2">
      <c r="A75" s="126"/>
      <c r="B75" s="133"/>
      <c r="C75" s="28" t="s">
        <v>129</v>
      </c>
      <c r="D75" s="33" t="s">
        <v>62</v>
      </c>
      <c r="E75" s="33" t="s">
        <v>63</v>
      </c>
      <c r="F75" s="12" t="s">
        <v>32</v>
      </c>
      <c r="G75" s="13" t="s">
        <v>33</v>
      </c>
      <c r="H75" s="13"/>
      <c r="I75" s="13" t="s">
        <v>33</v>
      </c>
      <c r="J75" s="14">
        <v>1</v>
      </c>
      <c r="K75" s="14">
        <v>1</v>
      </c>
      <c r="L75" s="14">
        <v>1</v>
      </c>
      <c r="M75" s="14">
        <v>1</v>
      </c>
      <c r="N75" s="14">
        <v>1</v>
      </c>
      <c r="O75" s="14">
        <v>1</v>
      </c>
      <c r="P75" s="14">
        <v>1</v>
      </c>
      <c r="Q75" s="14">
        <v>1</v>
      </c>
      <c r="R75" s="14">
        <v>1</v>
      </c>
      <c r="S75" s="14">
        <v>1</v>
      </c>
      <c r="T75" s="14">
        <v>1</v>
      </c>
      <c r="U75" s="14">
        <v>1</v>
      </c>
      <c r="V75" s="14">
        <v>1</v>
      </c>
      <c r="W75" s="14"/>
      <c r="X75" s="14">
        <v>1</v>
      </c>
      <c r="Y75" s="14"/>
      <c r="Z75" s="14">
        <v>1</v>
      </c>
      <c r="AA75" s="14"/>
      <c r="AB75" s="14">
        <v>1</v>
      </c>
      <c r="AC75" s="14"/>
      <c r="AD75" s="14">
        <v>1</v>
      </c>
      <c r="AE75" s="14"/>
      <c r="AF75" s="14">
        <v>1</v>
      </c>
      <c r="AG75" s="14"/>
      <c r="AH75" s="15" t="s">
        <v>34</v>
      </c>
      <c r="AI75" s="21"/>
    </row>
    <row r="76" spans="1:35" ht="52.5" customHeight="1" x14ac:dyDescent="0.2">
      <c r="A76" s="126"/>
      <c r="B76" s="133"/>
      <c r="C76" s="56" t="s">
        <v>130</v>
      </c>
      <c r="D76" s="33" t="s">
        <v>62</v>
      </c>
      <c r="E76" s="33" t="s">
        <v>63</v>
      </c>
      <c r="F76" s="12" t="s">
        <v>32</v>
      </c>
      <c r="G76" s="13" t="s">
        <v>33</v>
      </c>
      <c r="H76" s="13"/>
      <c r="I76" s="13" t="s">
        <v>33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>
        <v>1</v>
      </c>
      <c r="U76" s="14">
        <v>1</v>
      </c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>
        <v>1</v>
      </c>
      <c r="AG76" s="14"/>
      <c r="AH76" s="15" t="s">
        <v>34</v>
      </c>
      <c r="AI76" s="21"/>
    </row>
    <row r="77" spans="1:35" ht="52.5" customHeight="1" x14ac:dyDescent="0.2">
      <c r="A77" s="126"/>
      <c r="B77" s="133"/>
      <c r="C77" s="56" t="s">
        <v>131</v>
      </c>
      <c r="D77" s="33" t="s">
        <v>62</v>
      </c>
      <c r="E77" s="33" t="s">
        <v>63</v>
      </c>
      <c r="F77" s="12" t="s">
        <v>32</v>
      </c>
      <c r="G77" s="13" t="s">
        <v>33</v>
      </c>
      <c r="H77" s="13"/>
      <c r="I77" s="13" t="s">
        <v>33</v>
      </c>
      <c r="J77" s="14"/>
      <c r="K77" s="14"/>
      <c r="L77" s="14">
        <v>1</v>
      </c>
      <c r="M77" s="14">
        <v>1</v>
      </c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5" t="s">
        <v>34</v>
      </c>
      <c r="AI77" s="18"/>
    </row>
    <row r="78" spans="1:35" ht="52.5" customHeight="1" x14ac:dyDescent="0.2">
      <c r="A78" s="127"/>
      <c r="B78" s="152"/>
      <c r="C78" s="56" t="s">
        <v>132</v>
      </c>
      <c r="D78" s="33" t="s">
        <v>62</v>
      </c>
      <c r="E78" s="33" t="s">
        <v>63</v>
      </c>
      <c r="F78" s="12" t="s">
        <v>49</v>
      </c>
      <c r="G78" s="13" t="s">
        <v>33</v>
      </c>
      <c r="H78" s="13"/>
      <c r="I78" s="13" t="s">
        <v>33</v>
      </c>
      <c r="J78" s="14"/>
      <c r="K78" s="14"/>
      <c r="L78" s="14"/>
      <c r="M78" s="14"/>
      <c r="N78" s="14">
        <v>1</v>
      </c>
      <c r="O78" s="14">
        <v>1</v>
      </c>
      <c r="P78" s="14"/>
      <c r="Q78" s="14"/>
      <c r="R78" s="14"/>
      <c r="S78" s="14"/>
      <c r="T78" s="14"/>
      <c r="U78" s="14"/>
      <c r="V78" s="14">
        <v>1</v>
      </c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5" t="s">
        <v>34</v>
      </c>
      <c r="AI78" s="18"/>
    </row>
    <row r="79" spans="1:35" ht="52.5" customHeight="1" x14ac:dyDescent="0.2">
      <c r="A79" s="125" t="s">
        <v>133</v>
      </c>
      <c r="B79" s="140" t="s">
        <v>134</v>
      </c>
      <c r="C79" s="28" t="s">
        <v>135</v>
      </c>
      <c r="D79" s="33" t="s">
        <v>62</v>
      </c>
      <c r="E79" s="33" t="s">
        <v>63</v>
      </c>
      <c r="F79" s="12" t="s">
        <v>49</v>
      </c>
      <c r="G79" s="13" t="s">
        <v>33</v>
      </c>
      <c r="H79" s="13"/>
      <c r="I79" s="13" t="s">
        <v>33</v>
      </c>
      <c r="J79" s="14"/>
      <c r="K79" s="14"/>
      <c r="L79" s="14">
        <v>1</v>
      </c>
      <c r="M79" s="14">
        <v>1</v>
      </c>
      <c r="N79" s="14">
        <v>1</v>
      </c>
      <c r="O79" s="14">
        <v>1</v>
      </c>
      <c r="P79" s="14">
        <v>1</v>
      </c>
      <c r="Q79" s="14">
        <v>1</v>
      </c>
      <c r="R79" s="14">
        <v>1</v>
      </c>
      <c r="S79" s="14">
        <v>1</v>
      </c>
      <c r="T79" s="14">
        <v>1</v>
      </c>
      <c r="U79" s="14">
        <v>1</v>
      </c>
      <c r="V79" s="14">
        <v>1</v>
      </c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5" t="s">
        <v>34</v>
      </c>
      <c r="AI79" s="18"/>
    </row>
    <row r="80" spans="1:35" ht="52.5" customHeight="1" x14ac:dyDescent="0.2">
      <c r="A80" s="126"/>
      <c r="B80" s="141"/>
      <c r="C80" s="28" t="s">
        <v>136</v>
      </c>
      <c r="D80" s="33" t="s">
        <v>62</v>
      </c>
      <c r="E80" s="33" t="s">
        <v>63</v>
      </c>
      <c r="F80" s="12" t="s">
        <v>49</v>
      </c>
      <c r="G80" s="13" t="s">
        <v>33</v>
      </c>
      <c r="H80" s="13"/>
      <c r="I80" s="13" t="s">
        <v>33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>
        <v>1</v>
      </c>
      <c r="Y80" s="14"/>
      <c r="Z80" s="14"/>
      <c r="AA80" s="14"/>
      <c r="AB80" s="14"/>
      <c r="AC80" s="14"/>
      <c r="AD80" s="14">
        <v>1</v>
      </c>
      <c r="AE80" s="14"/>
      <c r="AF80" s="14"/>
      <c r="AG80" s="14"/>
      <c r="AH80" s="15" t="s">
        <v>34</v>
      </c>
      <c r="AI80" s="18"/>
    </row>
    <row r="81" spans="1:35" ht="52.5" customHeight="1" x14ac:dyDescent="0.2">
      <c r="A81" s="126"/>
      <c r="B81" s="142"/>
      <c r="C81" s="28" t="s">
        <v>137</v>
      </c>
      <c r="D81" s="33" t="s">
        <v>62</v>
      </c>
      <c r="E81" s="33" t="s">
        <v>63</v>
      </c>
      <c r="F81" s="12" t="s">
        <v>32</v>
      </c>
      <c r="G81" s="13" t="s">
        <v>33</v>
      </c>
      <c r="H81" s="13"/>
      <c r="I81" s="13" t="s">
        <v>33</v>
      </c>
      <c r="J81" s="14"/>
      <c r="K81" s="14"/>
      <c r="L81" s="14">
        <v>1</v>
      </c>
      <c r="M81" s="14">
        <v>1</v>
      </c>
      <c r="N81" s="14">
        <v>1</v>
      </c>
      <c r="O81" s="14">
        <v>1</v>
      </c>
      <c r="P81" s="14">
        <v>1</v>
      </c>
      <c r="Q81" s="14">
        <v>1</v>
      </c>
      <c r="R81" s="14">
        <v>1</v>
      </c>
      <c r="S81" s="14">
        <v>1</v>
      </c>
      <c r="T81" s="14">
        <v>1</v>
      </c>
      <c r="U81" s="14">
        <v>1</v>
      </c>
      <c r="V81" s="14">
        <v>1</v>
      </c>
      <c r="W81" s="14"/>
      <c r="X81" s="14">
        <v>1</v>
      </c>
      <c r="Y81" s="14"/>
      <c r="Z81" s="14">
        <v>1</v>
      </c>
      <c r="AA81" s="14"/>
      <c r="AB81" s="14">
        <v>1</v>
      </c>
      <c r="AC81" s="14"/>
      <c r="AD81" s="14">
        <v>1</v>
      </c>
      <c r="AE81" s="14"/>
      <c r="AF81" s="14">
        <v>1</v>
      </c>
      <c r="AG81" s="14"/>
      <c r="AH81" s="15" t="s">
        <v>34</v>
      </c>
      <c r="AI81" s="18"/>
    </row>
    <row r="82" spans="1:35" ht="52.5" customHeight="1" x14ac:dyDescent="0.2">
      <c r="A82" s="126"/>
      <c r="B82" s="134" t="s">
        <v>138</v>
      </c>
      <c r="C82" s="28" t="s">
        <v>139</v>
      </c>
      <c r="D82" s="33" t="s">
        <v>62</v>
      </c>
      <c r="E82" s="33" t="s">
        <v>63</v>
      </c>
      <c r="F82" s="12" t="s">
        <v>49</v>
      </c>
      <c r="G82" s="13" t="s">
        <v>33</v>
      </c>
      <c r="H82" s="13"/>
      <c r="I82" s="13" t="s">
        <v>33</v>
      </c>
      <c r="J82" s="14"/>
      <c r="K82" s="14"/>
      <c r="L82" s="14"/>
      <c r="M82" s="14"/>
      <c r="N82" s="14"/>
      <c r="O82" s="14"/>
      <c r="P82" s="14">
        <v>1</v>
      </c>
      <c r="Q82" s="14">
        <v>1</v>
      </c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5" t="s">
        <v>34</v>
      </c>
      <c r="AI82" s="18"/>
    </row>
    <row r="83" spans="1:35" ht="52.5" customHeight="1" x14ac:dyDescent="0.2">
      <c r="A83" s="126"/>
      <c r="B83" s="135"/>
      <c r="C83" s="80" t="s">
        <v>140</v>
      </c>
      <c r="D83" s="33" t="s">
        <v>62</v>
      </c>
      <c r="E83" s="33" t="s">
        <v>63</v>
      </c>
      <c r="F83" s="12" t="s">
        <v>49</v>
      </c>
      <c r="G83" s="13" t="s">
        <v>33</v>
      </c>
      <c r="H83" s="13"/>
      <c r="I83" s="13" t="s">
        <v>33</v>
      </c>
      <c r="J83" s="14"/>
      <c r="K83" s="14"/>
      <c r="L83" s="14"/>
      <c r="M83" s="14"/>
      <c r="N83" s="14"/>
      <c r="O83" s="14"/>
      <c r="P83" s="14">
        <v>1</v>
      </c>
      <c r="Q83" s="14">
        <v>1</v>
      </c>
      <c r="R83" s="14"/>
      <c r="S83" s="14"/>
      <c r="T83" s="14"/>
      <c r="U83" s="14"/>
      <c r="V83" s="14"/>
      <c r="W83" s="14"/>
      <c r="X83" s="14">
        <v>1</v>
      </c>
      <c r="Y83" s="14"/>
      <c r="Z83" s="14"/>
      <c r="AA83" s="14"/>
      <c r="AB83" s="14"/>
      <c r="AC83" s="14"/>
      <c r="AD83" s="14"/>
      <c r="AE83" s="14"/>
      <c r="AF83" s="14"/>
      <c r="AG83" s="14"/>
      <c r="AH83" s="15" t="s">
        <v>34</v>
      </c>
      <c r="AI83" s="21"/>
    </row>
    <row r="84" spans="1:35" ht="52.5" customHeight="1" x14ac:dyDescent="0.2">
      <c r="A84" s="126"/>
      <c r="B84" s="135"/>
      <c r="C84" s="28" t="s">
        <v>141</v>
      </c>
      <c r="D84" s="33" t="s">
        <v>62</v>
      </c>
      <c r="E84" s="33" t="s">
        <v>63</v>
      </c>
      <c r="F84" s="12" t="s">
        <v>49</v>
      </c>
      <c r="G84" s="13" t="s">
        <v>33</v>
      </c>
      <c r="H84" s="13"/>
      <c r="I84" s="13" t="s">
        <v>33</v>
      </c>
      <c r="J84" s="14"/>
      <c r="K84" s="14"/>
      <c r="L84" s="14"/>
      <c r="M84" s="14"/>
      <c r="N84" s="14"/>
      <c r="O84" s="14"/>
      <c r="P84" s="14"/>
      <c r="Q84" s="14"/>
      <c r="R84" s="14">
        <v>1</v>
      </c>
      <c r="S84" s="14">
        <v>1</v>
      </c>
      <c r="T84" s="14"/>
      <c r="U84" s="14"/>
      <c r="V84" s="14"/>
      <c r="W84" s="14"/>
      <c r="X84" s="14"/>
      <c r="Y84" s="14"/>
      <c r="Z84" s="14"/>
      <c r="AA84" s="14"/>
      <c r="AB84" s="14">
        <v>1</v>
      </c>
      <c r="AC84" s="14"/>
      <c r="AD84" s="14"/>
      <c r="AE84" s="14"/>
      <c r="AF84" s="14"/>
      <c r="AG84" s="14"/>
      <c r="AH84" s="15" t="s">
        <v>34</v>
      </c>
      <c r="AI84" s="21"/>
    </row>
    <row r="85" spans="1:35" ht="52.5" customHeight="1" x14ac:dyDescent="0.2">
      <c r="A85" s="126"/>
      <c r="B85" s="135"/>
      <c r="C85" s="28" t="s">
        <v>142</v>
      </c>
      <c r="D85" s="33" t="s">
        <v>62</v>
      </c>
      <c r="E85" s="33" t="s">
        <v>63</v>
      </c>
      <c r="F85" s="12" t="s">
        <v>49</v>
      </c>
      <c r="G85" s="13" t="s">
        <v>33</v>
      </c>
      <c r="H85" s="13"/>
      <c r="I85" s="13" t="s">
        <v>33</v>
      </c>
      <c r="J85" s="14"/>
      <c r="K85" s="14"/>
      <c r="L85" s="14"/>
      <c r="M85" s="14"/>
      <c r="N85" s="14"/>
      <c r="O85" s="14"/>
      <c r="P85" s="14">
        <v>1</v>
      </c>
      <c r="Q85" s="14">
        <v>1</v>
      </c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5" t="s">
        <v>34</v>
      </c>
      <c r="AI85" s="21"/>
    </row>
    <row r="86" spans="1:35" ht="52.5" customHeight="1" x14ac:dyDescent="0.2">
      <c r="A86" s="126"/>
      <c r="B86" s="135"/>
      <c r="C86" s="28" t="s">
        <v>143</v>
      </c>
      <c r="D86" s="33" t="s">
        <v>62</v>
      </c>
      <c r="E86" s="33" t="s">
        <v>63</v>
      </c>
      <c r="F86" s="12" t="s">
        <v>49</v>
      </c>
      <c r="G86" s="13" t="s">
        <v>33</v>
      </c>
      <c r="H86" s="13"/>
      <c r="I86" s="13" t="s">
        <v>33</v>
      </c>
      <c r="J86" s="14"/>
      <c r="K86" s="14"/>
      <c r="L86" s="14"/>
      <c r="M86" s="14"/>
      <c r="N86" s="14"/>
      <c r="O86" s="14"/>
      <c r="P86" s="14">
        <v>1</v>
      </c>
      <c r="Q86" s="14">
        <v>1</v>
      </c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5" t="s">
        <v>34</v>
      </c>
      <c r="AI86" s="21"/>
    </row>
    <row r="87" spans="1:35" ht="52.5" customHeight="1" x14ac:dyDescent="0.2">
      <c r="A87" s="126"/>
      <c r="B87" s="135"/>
      <c r="C87" s="28" t="s">
        <v>144</v>
      </c>
      <c r="D87" s="33" t="s">
        <v>62</v>
      </c>
      <c r="E87" s="33" t="s">
        <v>63</v>
      </c>
      <c r="F87" s="12" t="s">
        <v>49</v>
      </c>
      <c r="G87" s="13" t="s">
        <v>33</v>
      </c>
      <c r="H87" s="13"/>
      <c r="I87" s="13" t="s">
        <v>33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>
        <v>1</v>
      </c>
      <c r="AA87" s="14"/>
      <c r="AB87" s="14"/>
      <c r="AC87" s="14"/>
      <c r="AD87" s="14"/>
      <c r="AE87" s="14"/>
      <c r="AF87" s="14"/>
      <c r="AG87" s="14"/>
      <c r="AH87" s="15"/>
      <c r="AI87" s="21"/>
    </row>
    <row r="88" spans="1:35" ht="52.5" customHeight="1" x14ac:dyDescent="0.2">
      <c r="A88" s="126"/>
      <c r="B88" s="136"/>
      <c r="C88" s="62" t="s">
        <v>145</v>
      </c>
      <c r="D88" s="33" t="s">
        <v>62</v>
      </c>
      <c r="E88" s="33" t="s">
        <v>63</v>
      </c>
      <c r="F88" s="12" t="s">
        <v>32</v>
      </c>
      <c r="G88" s="13" t="s">
        <v>33</v>
      </c>
      <c r="H88" s="13"/>
      <c r="I88" s="13" t="s">
        <v>33</v>
      </c>
      <c r="J88" s="14"/>
      <c r="K88" s="14"/>
      <c r="L88" s="14"/>
      <c r="M88" s="14"/>
      <c r="N88" s="14"/>
      <c r="O88" s="14"/>
      <c r="P88" s="14"/>
      <c r="Q88" s="14"/>
      <c r="R88" s="14">
        <v>1</v>
      </c>
      <c r="S88" s="14">
        <v>1</v>
      </c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>
        <v>1</v>
      </c>
      <c r="AE88" s="14"/>
      <c r="AF88" s="14"/>
      <c r="AG88" s="14"/>
      <c r="AH88" s="15" t="s">
        <v>34</v>
      </c>
      <c r="AI88" s="21"/>
    </row>
    <row r="89" spans="1:35" ht="52.5" customHeight="1" x14ac:dyDescent="0.2">
      <c r="A89" s="126"/>
      <c r="B89" s="137" t="s">
        <v>146</v>
      </c>
      <c r="C89" s="28" t="s">
        <v>147</v>
      </c>
      <c r="D89" s="33" t="s">
        <v>80</v>
      </c>
      <c r="E89" s="33" t="s">
        <v>95</v>
      </c>
      <c r="F89" s="12" t="s">
        <v>49</v>
      </c>
      <c r="G89" s="13" t="s">
        <v>33</v>
      </c>
      <c r="H89" s="13"/>
      <c r="I89" s="13" t="s">
        <v>33</v>
      </c>
      <c r="J89" s="14"/>
      <c r="K89" s="14"/>
      <c r="L89" s="14"/>
      <c r="M89" s="14"/>
      <c r="N89" s="14"/>
      <c r="O89" s="14"/>
      <c r="P89" s="14">
        <v>1</v>
      </c>
      <c r="Q89" s="14">
        <v>1</v>
      </c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5" t="s">
        <v>34</v>
      </c>
      <c r="AI89" s="18"/>
    </row>
    <row r="90" spans="1:35" ht="52.5" customHeight="1" x14ac:dyDescent="0.2">
      <c r="A90" s="126"/>
      <c r="B90" s="138"/>
      <c r="C90" s="28" t="s">
        <v>148</v>
      </c>
      <c r="D90" s="33" t="s">
        <v>80</v>
      </c>
      <c r="E90" s="33" t="s">
        <v>95</v>
      </c>
      <c r="F90" s="12" t="s">
        <v>49</v>
      </c>
      <c r="G90" s="13" t="s">
        <v>33</v>
      </c>
      <c r="H90" s="13"/>
      <c r="I90" s="13" t="s">
        <v>33</v>
      </c>
      <c r="J90" s="14"/>
      <c r="K90" s="14"/>
      <c r="L90" s="14">
        <v>1</v>
      </c>
      <c r="M90" s="14">
        <v>1</v>
      </c>
      <c r="N90" s="14"/>
      <c r="O90" s="14"/>
      <c r="P90" s="14"/>
      <c r="Q90" s="14"/>
      <c r="R90" s="14"/>
      <c r="S90" s="14"/>
      <c r="T90" s="14">
        <v>1</v>
      </c>
      <c r="U90" s="14">
        <v>1</v>
      </c>
      <c r="V90" s="14"/>
      <c r="W90" s="14"/>
      <c r="X90" s="14"/>
      <c r="Y90" s="14"/>
      <c r="Z90" s="14">
        <v>1</v>
      </c>
      <c r="AA90" s="14"/>
      <c r="AB90" s="14"/>
      <c r="AC90" s="14"/>
      <c r="AD90" s="14"/>
      <c r="AE90" s="14"/>
      <c r="AF90" s="14"/>
      <c r="AG90" s="14"/>
      <c r="AH90" s="15" t="s">
        <v>34</v>
      </c>
      <c r="AI90" s="18"/>
    </row>
    <row r="91" spans="1:35" ht="52.5" customHeight="1" x14ac:dyDescent="0.2">
      <c r="A91" s="126"/>
      <c r="B91" s="139"/>
      <c r="C91" s="28" t="s">
        <v>149</v>
      </c>
      <c r="D91" s="33" t="s">
        <v>80</v>
      </c>
      <c r="E91" s="33" t="s">
        <v>95</v>
      </c>
      <c r="F91" s="12" t="s">
        <v>49</v>
      </c>
      <c r="G91" s="13" t="s">
        <v>33</v>
      </c>
      <c r="H91" s="13"/>
      <c r="I91" s="13" t="s">
        <v>33</v>
      </c>
      <c r="J91" s="14"/>
      <c r="K91" s="14"/>
      <c r="L91" s="14"/>
      <c r="M91" s="14"/>
      <c r="N91" s="14">
        <v>1</v>
      </c>
      <c r="O91" s="14">
        <v>1</v>
      </c>
      <c r="P91" s="14"/>
      <c r="Q91" s="14"/>
      <c r="R91" s="14">
        <v>1</v>
      </c>
      <c r="S91" s="14">
        <v>1</v>
      </c>
      <c r="T91" s="14"/>
      <c r="U91" s="14"/>
      <c r="V91" s="14">
        <v>1</v>
      </c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5" t="s">
        <v>34</v>
      </c>
      <c r="AI91" s="20"/>
    </row>
    <row r="92" spans="1:35" ht="52.5" customHeight="1" x14ac:dyDescent="0.2">
      <c r="A92" s="126"/>
      <c r="B92" s="88" t="s">
        <v>150</v>
      </c>
      <c r="C92" s="28" t="s">
        <v>151</v>
      </c>
      <c r="D92" s="33" t="s">
        <v>62</v>
      </c>
      <c r="E92" s="33" t="s">
        <v>63</v>
      </c>
      <c r="F92" s="12" t="s">
        <v>49</v>
      </c>
      <c r="G92" s="13" t="s">
        <v>33</v>
      </c>
      <c r="H92" s="13"/>
      <c r="I92" s="13" t="s">
        <v>33</v>
      </c>
      <c r="J92" s="14"/>
      <c r="K92" s="14"/>
      <c r="L92" s="14"/>
      <c r="M92" s="14"/>
      <c r="N92" s="14">
        <v>1</v>
      </c>
      <c r="O92" s="14">
        <v>1</v>
      </c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5" t="s">
        <v>34</v>
      </c>
      <c r="AI92" s="20"/>
    </row>
    <row r="93" spans="1:35" ht="52.5" customHeight="1" x14ac:dyDescent="0.2">
      <c r="A93" s="126"/>
      <c r="B93" s="89"/>
      <c r="C93" s="80" t="s">
        <v>152</v>
      </c>
      <c r="D93" s="33" t="s">
        <v>62</v>
      </c>
      <c r="E93" s="33" t="s">
        <v>63</v>
      </c>
      <c r="F93" s="12" t="s">
        <v>49</v>
      </c>
      <c r="G93" s="13" t="s">
        <v>33</v>
      </c>
      <c r="H93" s="13"/>
      <c r="I93" s="13" t="s">
        <v>33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>
        <v>1</v>
      </c>
      <c r="AC93" s="14"/>
      <c r="AD93" s="14">
        <v>1</v>
      </c>
      <c r="AE93" s="14"/>
      <c r="AF93" s="14"/>
      <c r="AG93" s="14"/>
      <c r="AH93" s="15" t="s">
        <v>34</v>
      </c>
      <c r="AI93" s="20"/>
    </row>
    <row r="94" spans="1:35" ht="52.5" customHeight="1" x14ac:dyDescent="0.2">
      <c r="A94" s="126"/>
      <c r="B94" s="104"/>
      <c r="C94" s="28" t="s">
        <v>153</v>
      </c>
      <c r="D94" s="33" t="s">
        <v>62</v>
      </c>
      <c r="E94" s="33" t="s">
        <v>63</v>
      </c>
      <c r="F94" s="12" t="s">
        <v>32</v>
      </c>
      <c r="G94" s="13" t="s">
        <v>33</v>
      </c>
      <c r="H94" s="13"/>
      <c r="I94" s="13" t="s">
        <v>33</v>
      </c>
      <c r="J94" s="14"/>
      <c r="K94" s="14"/>
      <c r="L94" s="14">
        <v>1</v>
      </c>
      <c r="M94" s="14">
        <v>1</v>
      </c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>
        <v>1</v>
      </c>
      <c r="AA94" s="14"/>
      <c r="AB94" s="14"/>
      <c r="AC94" s="14"/>
      <c r="AD94" s="14"/>
      <c r="AE94" s="14"/>
      <c r="AF94" s="14"/>
      <c r="AG94" s="14"/>
      <c r="AH94" s="15" t="s">
        <v>34</v>
      </c>
      <c r="AI94" s="20"/>
    </row>
    <row r="95" spans="1:35" ht="52.5" customHeight="1" x14ac:dyDescent="0.2">
      <c r="A95" s="126"/>
      <c r="B95" s="101" t="s">
        <v>154</v>
      </c>
      <c r="C95" s="28" t="s">
        <v>155</v>
      </c>
      <c r="D95" s="33" t="s">
        <v>62</v>
      </c>
      <c r="E95" s="33" t="s">
        <v>63</v>
      </c>
      <c r="F95" s="12" t="s">
        <v>32</v>
      </c>
      <c r="G95" s="13" t="s">
        <v>33</v>
      </c>
      <c r="H95" s="13"/>
      <c r="I95" s="13" t="s">
        <v>33</v>
      </c>
      <c r="J95" s="14"/>
      <c r="K95" s="14"/>
      <c r="L95" s="14"/>
      <c r="M95" s="14"/>
      <c r="N95" s="14">
        <v>1</v>
      </c>
      <c r="O95" s="14">
        <v>1</v>
      </c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5"/>
      <c r="AI95" s="20"/>
    </row>
    <row r="96" spans="1:35" ht="52.5" customHeight="1" x14ac:dyDescent="0.2">
      <c r="A96" s="126"/>
      <c r="B96" s="102"/>
      <c r="C96" s="28" t="s">
        <v>156</v>
      </c>
      <c r="D96" s="33" t="s">
        <v>62</v>
      </c>
      <c r="E96" s="33" t="s">
        <v>63</v>
      </c>
      <c r="F96" s="12" t="s">
        <v>49</v>
      </c>
      <c r="G96" s="13" t="s">
        <v>33</v>
      </c>
      <c r="H96" s="13"/>
      <c r="I96" s="13" t="s">
        <v>33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>
        <v>1</v>
      </c>
      <c r="Y96" s="14"/>
      <c r="Z96" s="14"/>
      <c r="AA96" s="14"/>
      <c r="AB96" s="14"/>
      <c r="AC96" s="14"/>
      <c r="AD96" s="14"/>
      <c r="AE96" s="14"/>
      <c r="AF96" s="14"/>
      <c r="AG96" s="14"/>
      <c r="AH96" s="15" t="s">
        <v>34</v>
      </c>
      <c r="AI96" s="18"/>
    </row>
    <row r="97" spans="1:35" ht="52.5" customHeight="1" x14ac:dyDescent="0.2">
      <c r="A97" s="126"/>
      <c r="B97" s="103"/>
      <c r="C97" s="28" t="s">
        <v>157</v>
      </c>
      <c r="D97" s="33" t="s">
        <v>62</v>
      </c>
      <c r="E97" s="33" t="s">
        <v>63</v>
      </c>
      <c r="F97" s="12" t="s">
        <v>49</v>
      </c>
      <c r="G97" s="13" t="s">
        <v>33</v>
      </c>
      <c r="H97" s="13"/>
      <c r="I97" s="13" t="s">
        <v>33</v>
      </c>
      <c r="J97" s="14"/>
      <c r="K97" s="14"/>
      <c r="L97" s="14"/>
      <c r="M97" s="14"/>
      <c r="N97" s="14"/>
      <c r="O97" s="14"/>
      <c r="P97" s="14"/>
      <c r="Q97" s="14"/>
      <c r="R97" s="14">
        <v>1</v>
      </c>
      <c r="S97" s="14">
        <v>1</v>
      </c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>
        <v>1</v>
      </c>
      <c r="AG97" s="14"/>
      <c r="AH97" s="15"/>
      <c r="AI97" s="20"/>
    </row>
    <row r="98" spans="1:35" ht="52.5" customHeight="1" x14ac:dyDescent="0.2">
      <c r="A98" s="126"/>
      <c r="B98" s="149" t="s">
        <v>158</v>
      </c>
      <c r="C98" s="28" t="s">
        <v>159</v>
      </c>
      <c r="D98" s="33" t="s">
        <v>62</v>
      </c>
      <c r="E98" s="33" t="s">
        <v>63</v>
      </c>
      <c r="F98" s="12" t="s">
        <v>49</v>
      </c>
      <c r="G98" s="13" t="s">
        <v>33</v>
      </c>
      <c r="H98" s="13"/>
      <c r="I98" s="13" t="s">
        <v>33</v>
      </c>
      <c r="J98" s="14"/>
      <c r="K98" s="14"/>
      <c r="L98" s="14"/>
      <c r="M98" s="14"/>
      <c r="N98" s="14">
        <v>1</v>
      </c>
      <c r="O98" s="14">
        <v>1</v>
      </c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5" t="s">
        <v>34</v>
      </c>
      <c r="AI98" s="20"/>
    </row>
    <row r="99" spans="1:35" ht="52.5" customHeight="1" x14ac:dyDescent="0.2">
      <c r="A99" s="126"/>
      <c r="B99" s="150"/>
      <c r="C99" s="80" t="s">
        <v>160</v>
      </c>
      <c r="D99" s="33" t="s">
        <v>62</v>
      </c>
      <c r="E99" s="33" t="s">
        <v>63</v>
      </c>
      <c r="F99" s="12" t="s">
        <v>49</v>
      </c>
      <c r="G99" s="13" t="s">
        <v>33</v>
      </c>
      <c r="H99" s="13"/>
      <c r="I99" s="13" t="s">
        <v>33</v>
      </c>
      <c r="J99" s="14"/>
      <c r="K99" s="14"/>
      <c r="L99" s="14">
        <v>1</v>
      </c>
      <c r="M99" s="14">
        <v>1</v>
      </c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>
        <v>1</v>
      </c>
      <c r="AA99" s="14"/>
      <c r="AB99" s="14"/>
      <c r="AC99" s="14"/>
      <c r="AD99" s="14"/>
      <c r="AE99" s="14"/>
      <c r="AF99" s="14"/>
      <c r="AG99" s="14"/>
      <c r="AH99" s="15" t="s">
        <v>34</v>
      </c>
      <c r="AI99" s="20"/>
    </row>
    <row r="100" spans="1:35" ht="52.5" customHeight="1" x14ac:dyDescent="0.2">
      <c r="A100" s="126"/>
      <c r="B100" s="151"/>
      <c r="C100" s="28" t="s">
        <v>161</v>
      </c>
      <c r="D100" s="33" t="s">
        <v>62</v>
      </c>
      <c r="E100" s="33" t="s">
        <v>63</v>
      </c>
      <c r="F100" s="12" t="s">
        <v>32</v>
      </c>
      <c r="G100" s="13" t="s">
        <v>33</v>
      </c>
      <c r="H100" s="13"/>
      <c r="I100" s="13" t="s">
        <v>33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>
        <v>1</v>
      </c>
      <c r="U100" s="14">
        <v>1</v>
      </c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>
        <v>1</v>
      </c>
      <c r="AG100" s="14"/>
      <c r="AH100" s="15" t="s">
        <v>34</v>
      </c>
      <c r="AI100" s="20"/>
    </row>
    <row r="101" spans="1:35" ht="52.5" customHeight="1" x14ac:dyDescent="0.2">
      <c r="A101" s="126"/>
      <c r="B101" s="134" t="s">
        <v>162</v>
      </c>
      <c r="C101" s="28" t="s">
        <v>163</v>
      </c>
      <c r="D101" s="33" t="s">
        <v>62</v>
      </c>
      <c r="E101" s="33" t="s">
        <v>63</v>
      </c>
      <c r="F101" s="12" t="s">
        <v>49</v>
      </c>
      <c r="G101" s="13" t="s">
        <v>33</v>
      </c>
      <c r="H101" s="13"/>
      <c r="I101" s="13" t="s">
        <v>33</v>
      </c>
      <c r="J101" s="14"/>
      <c r="K101" s="14"/>
      <c r="L101" s="14"/>
      <c r="M101" s="14"/>
      <c r="N101" s="14">
        <v>1</v>
      </c>
      <c r="O101" s="14">
        <v>1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5" t="s">
        <v>34</v>
      </c>
      <c r="AI101" s="20"/>
    </row>
    <row r="102" spans="1:35" ht="52.5" customHeight="1" x14ac:dyDescent="0.2">
      <c r="A102" s="126"/>
      <c r="B102" s="135"/>
      <c r="C102" s="80" t="s">
        <v>164</v>
      </c>
      <c r="D102" s="33" t="s">
        <v>62</v>
      </c>
      <c r="E102" s="33" t="s">
        <v>63</v>
      </c>
      <c r="F102" s="12" t="s">
        <v>49</v>
      </c>
      <c r="G102" s="13" t="s">
        <v>33</v>
      </c>
      <c r="H102" s="13"/>
      <c r="I102" s="13" t="s">
        <v>33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>
        <v>1</v>
      </c>
      <c r="W102" s="14"/>
      <c r="X102" s="14">
        <v>1</v>
      </c>
      <c r="Y102" s="14"/>
      <c r="Z102" s="14"/>
      <c r="AA102" s="14"/>
      <c r="AB102" s="14"/>
      <c r="AC102" s="14"/>
      <c r="AD102" s="14">
        <v>1</v>
      </c>
      <c r="AE102" s="14"/>
      <c r="AF102" s="14"/>
      <c r="AG102" s="14"/>
      <c r="AH102" s="15" t="s">
        <v>34</v>
      </c>
      <c r="AI102" s="20"/>
    </row>
    <row r="103" spans="1:35" ht="52.5" customHeight="1" x14ac:dyDescent="0.2">
      <c r="A103" s="126"/>
      <c r="B103" s="132" t="s">
        <v>165</v>
      </c>
      <c r="C103" s="28" t="s">
        <v>166</v>
      </c>
      <c r="D103" s="33" t="s">
        <v>62</v>
      </c>
      <c r="E103" s="33" t="s">
        <v>63</v>
      </c>
      <c r="F103" s="12" t="s">
        <v>32</v>
      </c>
      <c r="G103" s="13" t="s">
        <v>33</v>
      </c>
      <c r="H103" s="13"/>
      <c r="I103" s="13" t="s">
        <v>33</v>
      </c>
      <c r="J103" s="14"/>
      <c r="K103" s="14"/>
      <c r="L103" s="14"/>
      <c r="M103" s="14"/>
      <c r="N103" s="14"/>
      <c r="O103" s="14"/>
      <c r="P103" s="14">
        <v>1</v>
      </c>
      <c r="Q103" s="14">
        <v>1</v>
      </c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5"/>
      <c r="AI103" s="20"/>
    </row>
    <row r="104" spans="1:35" ht="52.5" customHeight="1" x14ac:dyDescent="0.2">
      <c r="A104" s="126"/>
      <c r="B104" s="133"/>
      <c r="C104" s="28" t="s">
        <v>167</v>
      </c>
      <c r="D104" s="33" t="s">
        <v>62</v>
      </c>
      <c r="E104" s="33" t="s">
        <v>63</v>
      </c>
      <c r="F104" s="12" t="s">
        <v>96</v>
      </c>
      <c r="G104" s="13" t="s">
        <v>33</v>
      </c>
      <c r="H104" s="13"/>
      <c r="I104" s="13" t="s">
        <v>33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>
        <v>1</v>
      </c>
      <c r="AA104" s="14"/>
      <c r="AB104" s="14"/>
      <c r="AC104" s="14"/>
      <c r="AD104" s="14"/>
      <c r="AE104" s="14"/>
      <c r="AF104" s="14"/>
      <c r="AG104" s="14"/>
      <c r="AH104" s="15" t="s">
        <v>34</v>
      </c>
      <c r="AI104" s="18"/>
    </row>
    <row r="105" spans="1:35" ht="52.5" customHeight="1" x14ac:dyDescent="0.2">
      <c r="A105" s="126"/>
      <c r="B105" s="99" t="s">
        <v>168</v>
      </c>
      <c r="C105" s="28" t="s">
        <v>169</v>
      </c>
      <c r="D105" s="33" t="s">
        <v>62</v>
      </c>
      <c r="E105" s="33" t="s">
        <v>63</v>
      </c>
      <c r="F105" s="12" t="s">
        <v>49</v>
      </c>
      <c r="G105" s="13" t="s">
        <v>33</v>
      </c>
      <c r="H105" s="13"/>
      <c r="I105" s="13" t="s">
        <v>33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5"/>
      <c r="AI105" s="20"/>
    </row>
    <row r="106" spans="1:35" ht="52.5" customHeight="1" x14ac:dyDescent="0.2">
      <c r="A106" s="126"/>
      <c r="B106" s="100"/>
      <c r="C106" s="28" t="s">
        <v>170</v>
      </c>
      <c r="D106" s="33" t="s">
        <v>62</v>
      </c>
      <c r="E106" s="33" t="s">
        <v>63</v>
      </c>
      <c r="F106" s="12" t="s">
        <v>32</v>
      </c>
      <c r="G106" s="13" t="s">
        <v>33</v>
      </c>
      <c r="H106" s="13"/>
      <c r="I106" s="13" t="s">
        <v>33</v>
      </c>
      <c r="J106" s="14"/>
      <c r="K106" s="14"/>
      <c r="L106" s="14">
        <v>1</v>
      </c>
      <c r="M106" s="14">
        <v>1</v>
      </c>
      <c r="N106" s="14"/>
      <c r="O106" s="14"/>
      <c r="P106" s="14"/>
      <c r="Q106" s="14"/>
      <c r="R106" s="14">
        <v>1</v>
      </c>
      <c r="S106" s="14">
        <v>1</v>
      </c>
      <c r="T106" s="14"/>
      <c r="U106" s="14"/>
      <c r="V106" s="14"/>
      <c r="W106" s="14"/>
      <c r="X106" s="14">
        <v>1</v>
      </c>
      <c r="Y106" s="14"/>
      <c r="Z106" s="14"/>
      <c r="AA106" s="14"/>
      <c r="AB106" s="14"/>
      <c r="AC106" s="14"/>
      <c r="AD106" s="14">
        <v>1</v>
      </c>
      <c r="AE106" s="14"/>
      <c r="AF106" s="14"/>
      <c r="AG106" s="14"/>
      <c r="AH106" s="15" t="s">
        <v>34</v>
      </c>
      <c r="AI106" s="20"/>
    </row>
    <row r="107" spans="1:35" ht="52.5" customHeight="1" x14ac:dyDescent="0.2">
      <c r="A107" s="126"/>
      <c r="B107" s="100"/>
      <c r="C107" s="28" t="s">
        <v>171</v>
      </c>
      <c r="D107" s="33" t="s">
        <v>62</v>
      </c>
      <c r="E107" s="33" t="s">
        <v>63</v>
      </c>
      <c r="F107" s="12" t="s">
        <v>49</v>
      </c>
      <c r="G107" s="13" t="s">
        <v>33</v>
      </c>
      <c r="H107" s="13"/>
      <c r="I107" s="13" t="s">
        <v>33</v>
      </c>
      <c r="J107" s="14"/>
      <c r="K107" s="14"/>
      <c r="L107" s="14"/>
      <c r="M107" s="14"/>
      <c r="N107" s="14">
        <v>1</v>
      </c>
      <c r="O107" s="14">
        <v>1</v>
      </c>
      <c r="P107" s="14"/>
      <c r="Q107" s="14"/>
      <c r="R107" s="14"/>
      <c r="S107" s="14"/>
      <c r="T107" s="14"/>
      <c r="U107" s="14"/>
      <c r="V107" s="14"/>
      <c r="W107" s="14"/>
      <c r="X107" s="14">
        <v>1</v>
      </c>
      <c r="Y107" s="14"/>
      <c r="Z107" s="14"/>
      <c r="AA107" s="14"/>
      <c r="AB107" s="14"/>
      <c r="AC107" s="14"/>
      <c r="AD107" s="14"/>
      <c r="AE107" s="14"/>
      <c r="AF107" s="14"/>
      <c r="AG107" s="14"/>
      <c r="AH107" s="15" t="s">
        <v>34</v>
      </c>
      <c r="AI107" s="21"/>
    </row>
    <row r="108" spans="1:35" ht="52.5" customHeight="1" x14ac:dyDescent="0.2">
      <c r="A108" s="126"/>
      <c r="B108" s="100"/>
      <c r="C108" s="28" t="s">
        <v>172</v>
      </c>
      <c r="D108" s="33" t="s">
        <v>62</v>
      </c>
      <c r="E108" s="33" t="s">
        <v>63</v>
      </c>
      <c r="F108" s="12" t="s">
        <v>32</v>
      </c>
      <c r="G108" s="13" t="s">
        <v>33</v>
      </c>
      <c r="H108" s="13"/>
      <c r="I108" s="13" t="s">
        <v>33</v>
      </c>
      <c r="J108" s="14"/>
      <c r="K108" s="14"/>
      <c r="L108" s="14"/>
      <c r="M108" s="14"/>
      <c r="N108" s="14"/>
      <c r="O108" s="14"/>
      <c r="P108" s="14">
        <v>1</v>
      </c>
      <c r="Q108" s="14">
        <v>1</v>
      </c>
      <c r="R108" s="14"/>
      <c r="S108" s="14"/>
      <c r="T108" s="14"/>
      <c r="U108" s="14"/>
      <c r="V108" s="14"/>
      <c r="W108" s="14"/>
      <c r="X108" s="14"/>
      <c r="Y108" s="14"/>
      <c r="Z108" s="14">
        <v>1</v>
      </c>
      <c r="AA108" s="14"/>
      <c r="AB108" s="14"/>
      <c r="AC108" s="14"/>
      <c r="AD108" s="14"/>
      <c r="AE108" s="14"/>
      <c r="AF108" s="14"/>
      <c r="AG108" s="14"/>
      <c r="AH108" s="15" t="s">
        <v>34</v>
      </c>
      <c r="AI108" s="20"/>
    </row>
    <row r="109" spans="1:35" ht="52.5" customHeight="1" x14ac:dyDescent="0.2">
      <c r="A109" s="126"/>
      <c r="B109" s="100"/>
      <c r="C109" s="28" t="s">
        <v>173</v>
      </c>
      <c r="D109" s="33" t="s">
        <v>62</v>
      </c>
      <c r="E109" s="33" t="s">
        <v>63</v>
      </c>
      <c r="F109" s="12" t="s">
        <v>32</v>
      </c>
      <c r="G109" s="13" t="s">
        <v>33</v>
      </c>
      <c r="H109" s="13"/>
      <c r="I109" s="13" t="s">
        <v>33</v>
      </c>
      <c r="J109" s="14"/>
      <c r="K109" s="14"/>
      <c r="L109" s="14"/>
      <c r="M109" s="14"/>
      <c r="N109" s="14"/>
      <c r="O109" s="14"/>
      <c r="P109" s="14"/>
      <c r="Q109" s="14"/>
      <c r="R109" s="14">
        <v>1</v>
      </c>
      <c r="S109" s="14">
        <v>1</v>
      </c>
      <c r="T109" s="14"/>
      <c r="U109" s="14"/>
      <c r="V109" s="14"/>
      <c r="W109" s="14"/>
      <c r="X109" s="14"/>
      <c r="Y109" s="14"/>
      <c r="Z109" s="14">
        <v>1</v>
      </c>
      <c r="AA109" s="14"/>
      <c r="AB109" s="14"/>
      <c r="AC109" s="14"/>
      <c r="AD109" s="14"/>
      <c r="AE109" s="14"/>
      <c r="AF109" s="14"/>
      <c r="AG109" s="14"/>
      <c r="AH109" s="15" t="s">
        <v>34</v>
      </c>
      <c r="AI109" s="20"/>
    </row>
    <row r="110" spans="1:35" ht="52.5" customHeight="1" x14ac:dyDescent="0.2">
      <c r="A110" s="126"/>
      <c r="B110" s="100"/>
      <c r="C110" s="17" t="s">
        <v>174</v>
      </c>
      <c r="D110" s="33" t="s">
        <v>62</v>
      </c>
      <c r="E110" s="33" t="s">
        <v>63</v>
      </c>
      <c r="F110" s="12" t="s">
        <v>32</v>
      </c>
      <c r="G110" s="13" t="s">
        <v>33</v>
      </c>
      <c r="H110" s="13"/>
      <c r="I110" s="13" t="s">
        <v>33</v>
      </c>
      <c r="J110" s="14"/>
      <c r="K110" s="14"/>
      <c r="L110" s="14">
        <v>1</v>
      </c>
      <c r="M110" s="14">
        <v>1</v>
      </c>
      <c r="N110" s="14">
        <v>1</v>
      </c>
      <c r="O110" s="14">
        <v>1</v>
      </c>
      <c r="P110" s="14">
        <v>1</v>
      </c>
      <c r="Q110" s="14">
        <v>1</v>
      </c>
      <c r="R110" s="14">
        <v>1</v>
      </c>
      <c r="S110" s="14">
        <v>1</v>
      </c>
      <c r="T110" s="14">
        <v>1</v>
      </c>
      <c r="U110" s="14">
        <v>1</v>
      </c>
      <c r="V110" s="14">
        <v>1</v>
      </c>
      <c r="W110" s="14"/>
      <c r="X110" s="14">
        <v>1</v>
      </c>
      <c r="Y110" s="14"/>
      <c r="Z110" s="14">
        <v>1</v>
      </c>
      <c r="AA110" s="14"/>
      <c r="AB110" s="14">
        <v>1</v>
      </c>
      <c r="AC110" s="14"/>
      <c r="AD110" s="14">
        <v>1</v>
      </c>
      <c r="AE110" s="14"/>
      <c r="AF110" s="14">
        <v>1</v>
      </c>
      <c r="AG110" s="14"/>
      <c r="AH110" s="15" t="s">
        <v>34</v>
      </c>
      <c r="AI110" s="12"/>
    </row>
    <row r="111" spans="1:35" ht="52.5" customHeight="1" x14ac:dyDescent="0.2">
      <c r="A111" s="126"/>
      <c r="B111" s="88" t="s">
        <v>175</v>
      </c>
      <c r="C111" s="28" t="s">
        <v>176</v>
      </c>
      <c r="D111" s="33" t="s">
        <v>62</v>
      </c>
      <c r="E111" s="33" t="s">
        <v>63</v>
      </c>
      <c r="F111" s="12" t="s">
        <v>49</v>
      </c>
      <c r="G111" s="13" t="s">
        <v>33</v>
      </c>
      <c r="H111" s="13"/>
      <c r="I111" s="13" t="s">
        <v>33</v>
      </c>
      <c r="J111" s="14"/>
      <c r="K111" s="14"/>
      <c r="L111" s="14">
        <v>1</v>
      </c>
      <c r="M111" s="14">
        <v>1</v>
      </c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5" t="s">
        <v>34</v>
      </c>
      <c r="AI111" s="20"/>
    </row>
    <row r="112" spans="1:35" ht="52.5" customHeight="1" x14ac:dyDescent="0.2">
      <c r="A112" s="126"/>
      <c r="B112" s="89"/>
      <c r="C112" s="28" t="s">
        <v>177</v>
      </c>
      <c r="D112" s="33" t="s">
        <v>62</v>
      </c>
      <c r="E112" s="33" t="s">
        <v>63</v>
      </c>
      <c r="F112" s="12" t="s">
        <v>49</v>
      </c>
      <c r="G112" s="13" t="s">
        <v>33</v>
      </c>
      <c r="H112" s="13"/>
      <c r="I112" s="13" t="s">
        <v>33</v>
      </c>
      <c r="J112" s="14"/>
      <c r="K112" s="14"/>
      <c r="L112" s="14"/>
      <c r="M112" s="14"/>
      <c r="N112" s="14">
        <v>1</v>
      </c>
      <c r="O112" s="14">
        <v>1</v>
      </c>
      <c r="P112" s="14"/>
      <c r="Q112" s="14"/>
      <c r="R112" s="14">
        <v>1</v>
      </c>
      <c r="S112" s="14">
        <v>1</v>
      </c>
      <c r="T112" s="14"/>
      <c r="U112" s="14"/>
      <c r="V112" s="14"/>
      <c r="W112" s="14"/>
      <c r="X112" s="14"/>
      <c r="Y112" s="14"/>
      <c r="Z112" s="14">
        <v>1</v>
      </c>
      <c r="AA112" s="14"/>
      <c r="AB112" s="14"/>
      <c r="AC112" s="14"/>
      <c r="AD112" s="14"/>
      <c r="AE112" s="14"/>
      <c r="AF112" s="14"/>
      <c r="AG112" s="14"/>
      <c r="AH112" s="15" t="s">
        <v>34</v>
      </c>
      <c r="AI112" s="21"/>
    </row>
    <row r="113" spans="1:35" ht="52.5" customHeight="1" x14ac:dyDescent="0.2">
      <c r="A113" s="126"/>
      <c r="B113" s="89"/>
      <c r="C113" s="28" t="s">
        <v>178</v>
      </c>
      <c r="D113" s="33" t="s">
        <v>62</v>
      </c>
      <c r="E113" s="33" t="s">
        <v>63</v>
      </c>
      <c r="F113" s="12" t="s">
        <v>49</v>
      </c>
      <c r="G113" s="13" t="s">
        <v>33</v>
      </c>
      <c r="H113" s="13"/>
      <c r="I113" s="13" t="s">
        <v>33</v>
      </c>
      <c r="J113" s="14"/>
      <c r="K113" s="14"/>
      <c r="L113" s="14"/>
      <c r="M113" s="14"/>
      <c r="N113" s="14"/>
      <c r="O113" s="14"/>
      <c r="P113" s="14">
        <v>1</v>
      </c>
      <c r="Q113" s="14">
        <v>1</v>
      </c>
      <c r="R113" s="14"/>
      <c r="S113" s="14"/>
      <c r="T113" s="14"/>
      <c r="U113" s="14"/>
      <c r="V113" s="14">
        <v>1</v>
      </c>
      <c r="W113" s="14"/>
      <c r="X113" s="14"/>
      <c r="Y113" s="14"/>
      <c r="Z113" s="14"/>
      <c r="AA113" s="14"/>
      <c r="AB113" s="14">
        <v>1</v>
      </c>
      <c r="AC113" s="14"/>
      <c r="AD113" s="14"/>
      <c r="AE113" s="14"/>
      <c r="AF113" s="14"/>
      <c r="AG113" s="14"/>
      <c r="AH113" s="15" t="s">
        <v>34</v>
      </c>
      <c r="AI113" s="18"/>
    </row>
    <row r="114" spans="1:35" ht="52.5" customHeight="1" x14ac:dyDescent="0.2">
      <c r="A114" s="126"/>
      <c r="B114" s="89"/>
      <c r="C114" s="56" t="s">
        <v>179</v>
      </c>
      <c r="D114" s="33" t="s">
        <v>62</v>
      </c>
      <c r="E114" s="33" t="s">
        <v>63</v>
      </c>
      <c r="F114" s="12" t="s">
        <v>32</v>
      </c>
      <c r="G114" s="13" t="s">
        <v>33</v>
      </c>
      <c r="H114" s="13"/>
      <c r="I114" s="13" t="s">
        <v>33</v>
      </c>
      <c r="J114" s="14"/>
      <c r="K114" s="14"/>
      <c r="L114" s="14">
        <v>1</v>
      </c>
      <c r="M114" s="14">
        <v>1</v>
      </c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>
        <v>1</v>
      </c>
      <c r="Y114" s="14"/>
      <c r="Z114" s="14"/>
      <c r="AA114" s="14"/>
      <c r="AB114" s="14"/>
      <c r="AC114" s="14"/>
      <c r="AD114" s="14"/>
      <c r="AE114" s="14"/>
      <c r="AF114" s="14"/>
      <c r="AG114" s="14"/>
      <c r="AH114" s="15" t="s">
        <v>34</v>
      </c>
      <c r="AI114" s="18"/>
    </row>
    <row r="115" spans="1:35" ht="52.5" customHeight="1" x14ac:dyDescent="0.2">
      <c r="A115" s="126"/>
      <c r="B115" s="90" t="s">
        <v>180</v>
      </c>
      <c r="C115" s="28" t="s">
        <v>181</v>
      </c>
      <c r="D115" s="33" t="s">
        <v>30</v>
      </c>
      <c r="E115" s="54" t="s">
        <v>31</v>
      </c>
      <c r="F115" s="12" t="s">
        <v>49</v>
      </c>
      <c r="G115" s="13" t="s">
        <v>33</v>
      </c>
      <c r="H115" s="13"/>
      <c r="I115" s="13" t="s">
        <v>33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>
        <v>1</v>
      </c>
      <c r="AC115" s="14"/>
      <c r="AD115" s="14"/>
      <c r="AE115" s="14"/>
      <c r="AF115" s="14"/>
      <c r="AG115" s="14"/>
      <c r="AH115" s="15" t="s">
        <v>34</v>
      </c>
      <c r="AI115" s="21"/>
    </row>
    <row r="116" spans="1:35" ht="52.5" customHeight="1" x14ac:dyDescent="0.2">
      <c r="A116" s="126"/>
      <c r="B116" s="90"/>
      <c r="C116" s="28" t="s">
        <v>182</v>
      </c>
      <c r="D116" s="33" t="s">
        <v>30</v>
      </c>
      <c r="E116" s="54" t="s">
        <v>31</v>
      </c>
      <c r="F116" s="12" t="s">
        <v>49</v>
      </c>
      <c r="G116" s="13" t="s">
        <v>33</v>
      </c>
      <c r="H116" s="13"/>
      <c r="I116" s="13" t="s">
        <v>33</v>
      </c>
      <c r="J116" s="14"/>
      <c r="K116" s="14"/>
      <c r="L116" s="14"/>
      <c r="M116" s="14"/>
      <c r="N116" s="14">
        <v>1</v>
      </c>
      <c r="O116" s="14">
        <v>1</v>
      </c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5" t="s">
        <v>34</v>
      </c>
      <c r="AI116" s="21"/>
    </row>
    <row r="117" spans="1:35" ht="52.5" customHeight="1" x14ac:dyDescent="0.2">
      <c r="A117" s="126"/>
      <c r="B117" s="90"/>
      <c r="C117" s="56" t="s">
        <v>183</v>
      </c>
      <c r="D117" s="33" t="s">
        <v>30</v>
      </c>
      <c r="E117" s="54" t="s">
        <v>31</v>
      </c>
      <c r="F117" s="12" t="s">
        <v>49</v>
      </c>
      <c r="G117" s="13" t="s">
        <v>33</v>
      </c>
      <c r="H117" s="13"/>
      <c r="I117" s="13" t="s">
        <v>33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>
        <v>1</v>
      </c>
      <c r="AA117" s="14"/>
      <c r="AB117" s="14"/>
      <c r="AC117" s="14"/>
      <c r="AD117" s="14"/>
      <c r="AE117" s="14"/>
      <c r="AF117" s="14"/>
      <c r="AG117" s="14"/>
      <c r="AH117" s="15" t="s">
        <v>34</v>
      </c>
      <c r="AI117" s="12"/>
    </row>
    <row r="118" spans="1:35" ht="52.5" customHeight="1" x14ac:dyDescent="0.2">
      <c r="A118" s="126"/>
      <c r="B118" s="90"/>
      <c r="C118" s="55" t="s">
        <v>184</v>
      </c>
      <c r="D118" s="33" t="s">
        <v>30</v>
      </c>
      <c r="E118" s="54" t="s">
        <v>31</v>
      </c>
      <c r="F118" s="12" t="s">
        <v>32</v>
      </c>
      <c r="G118" s="13" t="s">
        <v>33</v>
      </c>
      <c r="H118" s="13"/>
      <c r="I118" s="13" t="s">
        <v>33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>
        <v>1</v>
      </c>
      <c r="AC118" s="14"/>
      <c r="AD118" s="14"/>
      <c r="AE118" s="14"/>
      <c r="AF118" s="14"/>
      <c r="AG118" s="14"/>
      <c r="AH118" s="15" t="s">
        <v>34</v>
      </c>
      <c r="AI118" s="21"/>
    </row>
    <row r="119" spans="1:35" ht="52.5" customHeight="1" x14ac:dyDescent="0.2">
      <c r="A119" s="126"/>
      <c r="B119" s="90"/>
      <c r="C119" s="55" t="s">
        <v>185</v>
      </c>
      <c r="D119" s="33" t="s">
        <v>30</v>
      </c>
      <c r="E119" s="54" t="s">
        <v>31</v>
      </c>
      <c r="F119" s="12" t="s">
        <v>32</v>
      </c>
      <c r="G119" s="13" t="s">
        <v>33</v>
      </c>
      <c r="H119" s="13"/>
      <c r="I119" s="13" t="s">
        <v>33</v>
      </c>
      <c r="J119" s="14"/>
      <c r="K119" s="14"/>
      <c r="L119" s="14">
        <v>1</v>
      </c>
      <c r="M119" s="14">
        <v>1</v>
      </c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5" t="s">
        <v>34</v>
      </c>
      <c r="AI119" s="21"/>
    </row>
    <row r="120" spans="1:35" ht="52.5" customHeight="1" x14ac:dyDescent="0.2">
      <c r="A120" s="126"/>
      <c r="B120" s="90"/>
      <c r="C120" s="55" t="s">
        <v>186</v>
      </c>
      <c r="D120" s="33" t="s">
        <v>30</v>
      </c>
      <c r="E120" s="54" t="s">
        <v>31</v>
      </c>
      <c r="F120" s="12" t="s">
        <v>32</v>
      </c>
      <c r="G120" s="13" t="s">
        <v>33</v>
      </c>
      <c r="H120" s="13"/>
      <c r="I120" s="13" t="s">
        <v>33</v>
      </c>
      <c r="J120" s="14"/>
      <c r="K120" s="14"/>
      <c r="L120" s="14">
        <v>1</v>
      </c>
      <c r="M120" s="14">
        <v>1</v>
      </c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5" t="s">
        <v>34</v>
      </c>
      <c r="AI120" s="21"/>
    </row>
    <row r="121" spans="1:35" ht="52.5" customHeight="1" x14ac:dyDescent="0.2">
      <c r="A121" s="126"/>
      <c r="B121" s="90"/>
      <c r="C121" s="55" t="s">
        <v>187</v>
      </c>
      <c r="D121" s="33" t="s">
        <v>30</v>
      </c>
      <c r="E121" s="54" t="s">
        <v>31</v>
      </c>
      <c r="F121" s="12" t="s">
        <v>32</v>
      </c>
      <c r="G121" s="13" t="s">
        <v>33</v>
      </c>
      <c r="H121" s="13"/>
      <c r="I121" s="13" t="s">
        <v>33</v>
      </c>
      <c r="J121" s="14"/>
      <c r="K121" s="14"/>
      <c r="L121" s="14">
        <v>1</v>
      </c>
      <c r="M121" s="14">
        <v>1</v>
      </c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5" t="s">
        <v>34</v>
      </c>
      <c r="AI121" s="21"/>
    </row>
    <row r="122" spans="1:35" ht="52.5" customHeight="1" x14ac:dyDescent="0.2">
      <c r="A122" s="126"/>
      <c r="B122" s="90"/>
      <c r="C122" s="56" t="s">
        <v>188</v>
      </c>
      <c r="D122" s="33" t="s">
        <v>30</v>
      </c>
      <c r="E122" s="54" t="s">
        <v>31</v>
      </c>
      <c r="F122" s="12" t="s">
        <v>49</v>
      </c>
      <c r="G122" s="13" t="s">
        <v>33</v>
      </c>
      <c r="H122" s="13"/>
      <c r="I122" s="13" t="s">
        <v>33</v>
      </c>
      <c r="J122" s="14"/>
      <c r="K122" s="14"/>
      <c r="L122" s="14"/>
      <c r="M122" s="14"/>
      <c r="N122" s="14">
        <v>1</v>
      </c>
      <c r="O122" s="14">
        <v>1</v>
      </c>
      <c r="P122" s="14"/>
      <c r="Q122" s="14"/>
      <c r="R122" s="14">
        <v>1</v>
      </c>
      <c r="S122" s="14">
        <v>1</v>
      </c>
      <c r="T122" s="14"/>
      <c r="U122" s="14"/>
      <c r="V122" s="14">
        <v>1</v>
      </c>
      <c r="W122" s="14"/>
      <c r="X122" s="14"/>
      <c r="Y122" s="14"/>
      <c r="Z122" s="14">
        <v>1</v>
      </c>
      <c r="AA122" s="14"/>
      <c r="AB122" s="14"/>
      <c r="AC122" s="14"/>
      <c r="AD122" s="14"/>
      <c r="AE122" s="14"/>
      <c r="AF122" s="14"/>
      <c r="AG122" s="14"/>
      <c r="AH122" s="15" t="s">
        <v>34</v>
      </c>
      <c r="AI122" s="12"/>
    </row>
    <row r="123" spans="1:35" ht="52.5" customHeight="1" x14ac:dyDescent="0.2">
      <c r="A123" s="126"/>
      <c r="B123" s="90"/>
      <c r="C123" s="56" t="s">
        <v>189</v>
      </c>
      <c r="D123" s="33" t="s">
        <v>30</v>
      </c>
      <c r="E123" s="54" t="s">
        <v>31</v>
      </c>
      <c r="F123" s="12" t="s">
        <v>49</v>
      </c>
      <c r="G123" s="13" t="s">
        <v>33</v>
      </c>
      <c r="H123" s="13"/>
      <c r="I123" s="13" t="s">
        <v>33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>
        <v>1</v>
      </c>
      <c r="AE123" s="14"/>
      <c r="AF123" s="14"/>
      <c r="AG123" s="14"/>
      <c r="AH123" s="15" t="s">
        <v>34</v>
      </c>
      <c r="AI123" s="12"/>
    </row>
    <row r="124" spans="1:35" ht="52.5" customHeight="1" x14ac:dyDescent="0.2">
      <c r="A124" s="127"/>
      <c r="B124" s="90"/>
      <c r="C124" s="56" t="s">
        <v>190</v>
      </c>
      <c r="D124" s="33" t="s">
        <v>30</v>
      </c>
      <c r="E124" s="54" t="s">
        <v>31</v>
      </c>
      <c r="F124" s="12" t="s">
        <v>32</v>
      </c>
      <c r="G124" s="13" t="s">
        <v>33</v>
      </c>
      <c r="H124" s="13"/>
      <c r="I124" s="13" t="s">
        <v>33</v>
      </c>
      <c r="J124" s="14"/>
      <c r="K124" s="14"/>
      <c r="L124" s="14">
        <v>1</v>
      </c>
      <c r="M124" s="14">
        <v>1</v>
      </c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5" t="s">
        <v>34</v>
      </c>
      <c r="AI124" s="12"/>
    </row>
    <row r="125" spans="1:35" s="39" customFormat="1" ht="30" customHeight="1" x14ac:dyDescent="0.2">
      <c r="A125" s="36"/>
      <c r="B125" s="72"/>
      <c r="C125" s="37"/>
      <c r="D125" s="37"/>
      <c r="E125" s="37"/>
      <c r="F125" s="38"/>
      <c r="G125" s="129" t="s">
        <v>191</v>
      </c>
      <c r="H125" s="129"/>
      <c r="I125" s="129"/>
      <c r="J125" s="22">
        <f t="shared" ref="J125:AG125" si="0">SUM(J5:J124)</f>
        <v>8</v>
      </c>
      <c r="K125" s="22">
        <f t="shared" si="0"/>
        <v>8</v>
      </c>
      <c r="L125" s="22">
        <f t="shared" si="0"/>
        <v>38</v>
      </c>
      <c r="M125" s="22">
        <f t="shared" si="0"/>
        <v>38</v>
      </c>
      <c r="N125" s="22">
        <f t="shared" si="0"/>
        <v>44</v>
      </c>
      <c r="O125" s="22">
        <f t="shared" si="0"/>
        <v>44</v>
      </c>
      <c r="P125" s="22">
        <f t="shared" si="0"/>
        <v>40</v>
      </c>
      <c r="Q125" s="22">
        <f t="shared" si="0"/>
        <v>40</v>
      </c>
      <c r="R125" s="22">
        <f t="shared" si="0"/>
        <v>36</v>
      </c>
      <c r="S125" s="22">
        <f t="shared" si="0"/>
        <v>36</v>
      </c>
      <c r="T125" s="22">
        <f t="shared" si="0"/>
        <v>31</v>
      </c>
      <c r="U125" s="22">
        <f t="shared" si="0"/>
        <v>31</v>
      </c>
      <c r="V125" s="22">
        <f t="shared" si="0"/>
        <v>34</v>
      </c>
      <c r="W125" s="22">
        <f t="shared" si="0"/>
        <v>0</v>
      </c>
      <c r="X125" s="22">
        <f t="shared" si="0"/>
        <v>32</v>
      </c>
      <c r="Y125" s="22">
        <f t="shared" si="0"/>
        <v>0</v>
      </c>
      <c r="Z125" s="22">
        <f t="shared" si="0"/>
        <v>37</v>
      </c>
      <c r="AA125" s="22">
        <f t="shared" si="0"/>
        <v>0</v>
      </c>
      <c r="AB125" s="22">
        <f t="shared" si="0"/>
        <v>34</v>
      </c>
      <c r="AC125" s="22">
        <f t="shared" si="0"/>
        <v>0</v>
      </c>
      <c r="AD125" s="22">
        <f t="shared" si="0"/>
        <v>31</v>
      </c>
      <c r="AE125" s="22">
        <f t="shared" si="0"/>
        <v>0</v>
      </c>
      <c r="AF125" s="22">
        <f t="shared" si="0"/>
        <v>27</v>
      </c>
      <c r="AG125" s="22">
        <f t="shared" si="0"/>
        <v>0</v>
      </c>
      <c r="AH125" s="130">
        <f>+AF125+AD125+AB125+Z125+X125+V125+T125+R125+P125+N125+L125+J125</f>
        <v>392</v>
      </c>
      <c r="AI125" s="131"/>
    </row>
    <row r="126" spans="1:35" s="39" customFormat="1" ht="15" customHeight="1" x14ac:dyDescent="0.2">
      <c r="A126" s="36"/>
      <c r="B126" s="72"/>
      <c r="C126" s="37"/>
      <c r="D126" s="37"/>
      <c r="E126" s="37"/>
      <c r="F126" s="38"/>
      <c r="G126" s="38"/>
      <c r="H126" s="40"/>
      <c r="I126" s="40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2"/>
      <c r="AI126" s="27"/>
    </row>
    <row r="127" spans="1:35" s="39" customFormat="1" ht="47.25" customHeight="1" x14ac:dyDescent="0.2">
      <c r="A127" s="36"/>
      <c r="B127" s="72"/>
      <c r="C127" s="40"/>
      <c r="D127" s="40"/>
      <c r="E127" s="40"/>
      <c r="F127" s="38"/>
      <c r="G127" s="38"/>
      <c r="H127" s="87" t="s">
        <v>192</v>
      </c>
      <c r="I127" s="87"/>
      <c r="J127" s="1">
        <f>+J125/$AH$125</f>
        <v>2.0408163265306121E-2</v>
      </c>
      <c r="K127" s="1">
        <f>+K125/$AH$125</f>
        <v>2.0408163265306121E-2</v>
      </c>
      <c r="L127" s="1">
        <f t="shared" ref="L127:AF127" si="1">+L125/$AH$125</f>
        <v>9.6938775510204078E-2</v>
      </c>
      <c r="M127" s="1">
        <f t="shared" si="1"/>
        <v>9.6938775510204078E-2</v>
      </c>
      <c r="N127" s="1">
        <f t="shared" si="1"/>
        <v>0.11224489795918367</v>
      </c>
      <c r="O127" s="1">
        <f t="shared" si="1"/>
        <v>0.11224489795918367</v>
      </c>
      <c r="P127" s="1">
        <f t="shared" si="1"/>
        <v>0.10204081632653061</v>
      </c>
      <c r="Q127" s="1">
        <f t="shared" si="1"/>
        <v>0.10204081632653061</v>
      </c>
      <c r="R127" s="1">
        <f t="shared" si="1"/>
        <v>9.1836734693877556E-2</v>
      </c>
      <c r="S127" s="1">
        <f t="shared" si="1"/>
        <v>9.1836734693877556E-2</v>
      </c>
      <c r="T127" s="1">
        <f t="shared" si="1"/>
        <v>7.9081632653061229E-2</v>
      </c>
      <c r="U127" s="1">
        <f t="shared" si="1"/>
        <v>7.9081632653061229E-2</v>
      </c>
      <c r="V127" s="1">
        <f t="shared" si="1"/>
        <v>8.673469387755102E-2</v>
      </c>
      <c r="W127" s="1">
        <f t="shared" si="1"/>
        <v>0</v>
      </c>
      <c r="X127" s="1">
        <f t="shared" si="1"/>
        <v>8.1632653061224483E-2</v>
      </c>
      <c r="Y127" s="1">
        <f t="shared" si="1"/>
        <v>0</v>
      </c>
      <c r="Z127" s="1">
        <f t="shared" si="1"/>
        <v>9.438775510204081E-2</v>
      </c>
      <c r="AA127" s="1">
        <f t="shared" si="1"/>
        <v>0</v>
      </c>
      <c r="AB127" s="1">
        <f t="shared" si="1"/>
        <v>8.673469387755102E-2</v>
      </c>
      <c r="AC127" s="1">
        <f t="shared" si="1"/>
        <v>0</v>
      </c>
      <c r="AD127" s="1">
        <f t="shared" si="1"/>
        <v>7.9081632653061229E-2</v>
      </c>
      <c r="AE127" s="1">
        <f t="shared" si="1"/>
        <v>0</v>
      </c>
      <c r="AF127" s="1">
        <f t="shared" si="1"/>
        <v>6.8877551020408156E-2</v>
      </c>
      <c r="AG127" s="1">
        <f>+AG125/$AH$125</f>
        <v>0</v>
      </c>
      <c r="AH127" s="43"/>
      <c r="AI127" s="27"/>
    </row>
    <row r="128" spans="1:35" s="27" customFormat="1" ht="47.25" customHeight="1" x14ac:dyDescent="0.2">
      <c r="A128" s="36"/>
      <c r="B128" s="72"/>
      <c r="C128" s="37"/>
      <c r="D128" s="37"/>
      <c r="E128" s="37"/>
      <c r="F128" s="37"/>
      <c r="G128" s="38"/>
      <c r="H128" s="87" t="s">
        <v>193</v>
      </c>
      <c r="I128" s="87"/>
      <c r="J128" s="44">
        <f>+J127</f>
        <v>2.0408163265306121E-2</v>
      </c>
      <c r="K128" s="45">
        <f>+K127</f>
        <v>2.0408163265306121E-2</v>
      </c>
      <c r="L128" s="44">
        <f>+L127+J127</f>
        <v>0.1173469387755102</v>
      </c>
      <c r="M128" s="45">
        <f>+M127+K127</f>
        <v>0.1173469387755102</v>
      </c>
      <c r="N128" s="44">
        <f>+N127+L127+J127</f>
        <v>0.22959183673469388</v>
      </c>
      <c r="O128" s="45">
        <f>+O127+M127+K127</f>
        <v>0.22959183673469388</v>
      </c>
      <c r="P128" s="44">
        <f>J127+P127+N127+L127</f>
        <v>0.33163265306122447</v>
      </c>
      <c r="Q128" s="45">
        <f>+K127+Q127+O127+M127</f>
        <v>0.33163265306122447</v>
      </c>
      <c r="R128" s="44">
        <f>J127+L127+R127+P127+N127</f>
        <v>0.42346938775510207</v>
      </c>
      <c r="S128" s="45">
        <f>+K127+M127+S127+Q127+O127</f>
        <v>0.42346938775510207</v>
      </c>
      <c r="T128" s="44">
        <f>J127+L127+N127+T127+R127+P127</f>
        <v>0.50255102040816324</v>
      </c>
      <c r="U128" s="45">
        <f>+M127+O127+U127+S127+Q127+K127</f>
        <v>0.50255102040816324</v>
      </c>
      <c r="V128" s="44">
        <f>J127+L127+N127+P127+V127+T127+R127</f>
        <v>0.5892857142857143</v>
      </c>
      <c r="W128" s="45">
        <f>+K127+M127+O127+Q127+W127+U127+S127</f>
        <v>0.50255102040816324</v>
      </c>
      <c r="X128" s="44">
        <f>J127+L127+N127+P127+R127+X127+V127+T127</f>
        <v>0.67091836734693877</v>
      </c>
      <c r="Y128" s="45">
        <f>+K127+M127+O127+Q127+S127+Y127+W127+U127</f>
        <v>0.50255102040816324</v>
      </c>
      <c r="Z128" s="44">
        <f>J127+L127+N127+P127+R127+T127+Z127+X127+V127</f>
        <v>0.76530612244897955</v>
      </c>
      <c r="AA128" s="45">
        <f>+M127+O127+Q127+S127+U127+AA127+Y127+W127+K127</f>
        <v>0.50255102040816324</v>
      </c>
      <c r="AB128" s="44">
        <f>J127+L127+N127+P127+R127+T127+V127+AB127+Z127+X127</f>
        <v>0.85204081632653061</v>
      </c>
      <c r="AC128" s="45">
        <f>+O127+Q127+S127+U127+W127+AC127+AA127+Y127+M127+K127</f>
        <v>0.50255102040816324</v>
      </c>
      <c r="AD128" s="44">
        <f>J127+L127+N127+P127+R127+T127+V127+X127+AD127+AB127+Z127</f>
        <v>0.93112244897959184</v>
      </c>
      <c r="AE128" s="45">
        <f>+Q127+S127+U127+W127+Y127+AE127+AC127+AA127+O127+M127+K127</f>
        <v>0.50255102040816324</v>
      </c>
      <c r="AF128" s="44">
        <f>J127+L127+N127+P127+R127+T127+V127+X127+Z127+AF127+AD127+AB127</f>
        <v>1</v>
      </c>
      <c r="AG128" s="45">
        <f>+S127+U127+W127+Y127+AA127+AG127+AE127+AC127+Q127+O127+M127+K127</f>
        <v>0.50255102040816324</v>
      </c>
      <c r="AH128" s="43"/>
    </row>
    <row r="129" spans="1:34" s="27" customFormat="1" ht="47.25" customHeight="1" x14ac:dyDescent="0.2">
      <c r="A129" s="36"/>
      <c r="B129" s="72"/>
      <c r="C129" s="40"/>
      <c r="D129" s="40"/>
      <c r="E129" s="40"/>
      <c r="F129" s="46"/>
      <c r="G129" s="47"/>
      <c r="H129" s="87" t="s">
        <v>194</v>
      </c>
      <c r="I129" s="87"/>
      <c r="J129" s="48"/>
      <c r="K129" s="2">
        <f>+K127/J127</f>
        <v>1</v>
      </c>
      <c r="L129" s="48"/>
      <c r="M129" s="2">
        <f>+M127/L127</f>
        <v>1</v>
      </c>
      <c r="N129" s="48"/>
      <c r="O129" s="2">
        <f>+O127/N127</f>
        <v>1</v>
      </c>
      <c r="P129" s="48"/>
      <c r="Q129" s="2">
        <f>+Q127/P127</f>
        <v>1</v>
      </c>
      <c r="R129" s="48"/>
      <c r="S129" s="2">
        <f t="shared" ref="S129:AA129" si="2">+S127/R127</f>
        <v>1</v>
      </c>
      <c r="T129" s="48"/>
      <c r="U129" s="2">
        <f t="shared" si="2"/>
        <v>1</v>
      </c>
      <c r="V129" s="48"/>
      <c r="W129" s="2">
        <f t="shared" si="2"/>
        <v>0</v>
      </c>
      <c r="X129" s="48"/>
      <c r="Y129" s="2">
        <f t="shared" si="2"/>
        <v>0</v>
      </c>
      <c r="Z129" s="48"/>
      <c r="AA129" s="2">
        <f t="shared" si="2"/>
        <v>0</v>
      </c>
      <c r="AB129" s="49"/>
      <c r="AC129" s="2">
        <f>+AC127/AB127</f>
        <v>0</v>
      </c>
      <c r="AD129" s="49"/>
      <c r="AE129" s="2">
        <f>+AE127/AD127</f>
        <v>0</v>
      </c>
      <c r="AF129" s="49"/>
      <c r="AG129" s="2">
        <f>+AG127/AF127</f>
        <v>0</v>
      </c>
      <c r="AH129" s="50"/>
    </row>
    <row r="130" spans="1:34" s="27" customFormat="1" ht="47.25" customHeight="1" x14ac:dyDescent="0.2">
      <c r="A130" s="36"/>
      <c r="B130" s="72"/>
      <c r="C130" s="40"/>
      <c r="D130" s="40"/>
      <c r="E130" s="40"/>
      <c r="F130" s="38"/>
      <c r="G130" s="38"/>
      <c r="H130" s="87" t="s">
        <v>195</v>
      </c>
      <c r="I130" s="87"/>
      <c r="J130" s="34"/>
      <c r="K130" s="2">
        <f>+K128/J128</f>
        <v>1</v>
      </c>
      <c r="L130" s="34"/>
      <c r="M130" s="2">
        <f>+M128/L128</f>
        <v>1</v>
      </c>
      <c r="N130" s="34"/>
      <c r="O130" s="3">
        <f>+O128/N128</f>
        <v>1</v>
      </c>
      <c r="P130" s="34"/>
      <c r="Q130" s="2">
        <f>+Q128/P128</f>
        <v>1</v>
      </c>
      <c r="R130" s="34"/>
      <c r="S130" s="2">
        <f>+S128/R128</f>
        <v>1</v>
      </c>
      <c r="T130" s="34"/>
      <c r="U130" s="2">
        <f>+U128/T128</f>
        <v>1</v>
      </c>
      <c r="V130" s="34"/>
      <c r="W130" s="2">
        <f>+W128/V128</f>
        <v>0.8528138528138528</v>
      </c>
      <c r="X130" s="34"/>
      <c r="Y130" s="2">
        <f>+Y128/X128</f>
        <v>0.74904942965779464</v>
      </c>
      <c r="Z130" s="34"/>
      <c r="AA130" s="2">
        <f>+AA128/Z128</f>
        <v>0.65666666666666662</v>
      </c>
      <c r="AB130" s="34"/>
      <c r="AC130" s="2">
        <f>+AC128/AB128</f>
        <v>0.58982035928143706</v>
      </c>
      <c r="AD130" s="34"/>
      <c r="AE130" s="2">
        <f>+AE128/AD128</f>
        <v>0.53972602739726028</v>
      </c>
      <c r="AF130" s="34"/>
      <c r="AG130" s="2">
        <f>+AG128/AF128</f>
        <v>0.50255102040816324</v>
      </c>
      <c r="AH130" s="43"/>
    </row>
    <row r="131" spans="1:34" s="27" customFormat="1" ht="111.75" customHeight="1" x14ac:dyDescent="0.2">
      <c r="A131" s="36"/>
      <c r="B131" s="72"/>
      <c r="C131" s="40"/>
      <c r="D131" s="40"/>
      <c r="E131" s="40"/>
      <c r="F131" s="38"/>
      <c r="G131" s="38"/>
      <c r="H131" s="38"/>
      <c r="I131" s="38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43"/>
    </row>
    <row r="132" spans="1:34" s="27" customFormat="1" ht="69.75" customHeight="1" x14ac:dyDescent="0.2">
      <c r="A132" s="36"/>
      <c r="B132" s="72"/>
      <c r="C132" s="128" t="s">
        <v>196</v>
      </c>
      <c r="D132" s="128"/>
      <c r="E132" s="128"/>
      <c r="F132" s="51"/>
      <c r="G132" s="128" t="s">
        <v>197</v>
      </c>
      <c r="H132" s="128"/>
      <c r="I132" s="128"/>
      <c r="J132" s="128"/>
      <c r="K132" s="128"/>
      <c r="L132" s="128"/>
      <c r="M132" s="128"/>
      <c r="N132" s="128"/>
      <c r="O132" s="128"/>
      <c r="P132" s="34"/>
      <c r="Q132" s="128" t="s">
        <v>198</v>
      </c>
      <c r="R132" s="128"/>
      <c r="S132" s="128"/>
      <c r="T132" s="128"/>
      <c r="U132" s="128"/>
      <c r="V132" s="128"/>
      <c r="W132" s="128"/>
      <c r="X132" s="128"/>
      <c r="Y132" s="128"/>
      <c r="Z132" s="128"/>
      <c r="AA132" s="4"/>
      <c r="AB132" s="128" t="s">
        <v>199</v>
      </c>
      <c r="AC132" s="128"/>
      <c r="AD132" s="128"/>
      <c r="AE132" s="128"/>
      <c r="AF132" s="128"/>
      <c r="AG132" s="128"/>
      <c r="AH132" s="128"/>
    </row>
    <row r="133" spans="1:34" s="27" customFormat="1" ht="42" customHeight="1" x14ac:dyDescent="0.2">
      <c r="A133" s="36"/>
      <c r="B133" s="72"/>
      <c r="C133" s="40"/>
      <c r="D133" s="40"/>
      <c r="E133" s="40"/>
      <c r="F133" s="38"/>
      <c r="G133" s="40"/>
      <c r="H133" s="40"/>
      <c r="I133" s="40"/>
      <c r="J133" s="38"/>
      <c r="K133" s="38"/>
      <c r="L133" s="38"/>
      <c r="M133" s="38"/>
      <c r="N133" s="38"/>
      <c r="O133" s="38"/>
      <c r="P133" s="34"/>
      <c r="Q133" s="38"/>
      <c r="R133" s="34"/>
      <c r="S133" s="34"/>
      <c r="T133" s="34"/>
      <c r="U133" s="34"/>
      <c r="V133" s="34"/>
      <c r="W133" s="34"/>
      <c r="X133" s="34"/>
      <c r="Y133" s="34"/>
      <c r="Z133" s="34"/>
      <c r="AA133" s="4"/>
      <c r="AB133" s="34"/>
      <c r="AC133" s="34"/>
      <c r="AD133" s="34"/>
      <c r="AE133" s="34"/>
      <c r="AF133" s="34"/>
      <c r="AG133" s="34"/>
      <c r="AH133" s="43"/>
    </row>
    <row r="134" spans="1:34" s="27" customFormat="1" ht="27" customHeight="1" x14ac:dyDescent="0.2">
      <c r="A134" s="36"/>
      <c r="B134" s="72"/>
      <c r="C134" s="40"/>
      <c r="D134" s="40"/>
      <c r="E134" s="40"/>
      <c r="F134" s="38"/>
      <c r="G134" s="38"/>
      <c r="H134" s="38"/>
      <c r="I134" s="38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43"/>
    </row>
    <row r="136" spans="1:34" s="27" customFormat="1" ht="41.25" customHeight="1" x14ac:dyDescent="0.2">
      <c r="A136" s="36"/>
      <c r="B136" s="72"/>
      <c r="C136" s="40"/>
      <c r="D136" s="40"/>
      <c r="E136" s="40"/>
      <c r="F136" s="38"/>
      <c r="G136" s="38"/>
      <c r="H136" s="38"/>
      <c r="I136" s="38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43"/>
    </row>
    <row r="137" spans="1:34" s="27" customFormat="1" ht="46.5" customHeight="1" x14ac:dyDescent="0.2">
      <c r="A137" s="36"/>
      <c r="B137" s="72"/>
      <c r="C137" s="40"/>
      <c r="D137" s="40"/>
      <c r="E137" s="40"/>
      <c r="F137" s="38"/>
      <c r="G137" s="38"/>
      <c r="H137" s="38"/>
      <c r="I137" s="38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43"/>
    </row>
    <row r="138" spans="1:34" s="27" customFormat="1" ht="34.5" customHeight="1" x14ac:dyDescent="0.2">
      <c r="A138" s="36"/>
      <c r="B138" s="72"/>
      <c r="C138" s="40"/>
      <c r="D138" s="40"/>
      <c r="E138" s="40"/>
      <c r="F138" s="38"/>
      <c r="G138" s="38"/>
      <c r="H138" s="38"/>
      <c r="I138" s="38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43"/>
    </row>
    <row r="139" spans="1:34" s="27" customFormat="1" ht="32.25" customHeight="1" x14ac:dyDescent="0.2">
      <c r="A139" s="36"/>
      <c r="B139" s="72"/>
      <c r="C139" s="51"/>
      <c r="D139" s="51"/>
      <c r="E139" s="51"/>
      <c r="F139" s="51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</row>
    <row r="140" spans="1:34" s="27" customFormat="1" ht="43.5" customHeight="1" x14ac:dyDescent="0.2">
      <c r="A140" s="36"/>
      <c r="B140" s="72"/>
      <c r="C140" s="40"/>
      <c r="D140" s="40"/>
      <c r="E140" s="40"/>
      <c r="F140" s="38"/>
      <c r="G140" s="38"/>
      <c r="H140" s="38"/>
      <c r="I140" s="38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43"/>
    </row>
    <row r="141" spans="1:34" s="27" customFormat="1" ht="27.75" customHeight="1" x14ac:dyDescent="0.2">
      <c r="A141" s="36"/>
      <c r="B141" s="72"/>
      <c r="C141" s="40"/>
      <c r="D141" s="40"/>
      <c r="E141" s="40"/>
      <c r="F141" s="38"/>
      <c r="G141" s="38"/>
      <c r="H141" s="38"/>
      <c r="I141" s="38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43"/>
    </row>
    <row r="142" spans="1:34" s="27" customFormat="1" ht="27.75" customHeight="1" x14ac:dyDescent="0.2">
      <c r="A142" s="36"/>
      <c r="B142" s="72"/>
      <c r="C142" s="40"/>
      <c r="D142" s="40"/>
      <c r="E142" s="40"/>
      <c r="F142" s="38"/>
      <c r="G142" s="38"/>
      <c r="H142" s="38"/>
      <c r="I142" s="38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43"/>
    </row>
    <row r="144" spans="1:34" ht="21.75" customHeight="1" x14ac:dyDescent="0.2"/>
    <row r="149" ht="153" customHeight="1" x14ac:dyDescent="0.2"/>
    <row r="209" spans="1:34" s="27" customFormat="1" x14ac:dyDescent="0.2">
      <c r="A209" s="52"/>
      <c r="B209" s="73"/>
      <c r="C209" s="40"/>
      <c r="D209" s="40"/>
      <c r="E209" s="40"/>
      <c r="F209" s="38"/>
      <c r="G209" s="38"/>
      <c r="H209" s="38"/>
      <c r="I209" s="38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43"/>
    </row>
    <row r="210" spans="1:34" s="27" customFormat="1" x14ac:dyDescent="0.2">
      <c r="A210" s="52"/>
      <c r="B210" s="73"/>
      <c r="C210" s="40"/>
      <c r="D210" s="40"/>
      <c r="E210" s="40"/>
      <c r="F210" s="38"/>
      <c r="G210" s="38"/>
      <c r="H210" s="38"/>
      <c r="I210" s="38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43"/>
    </row>
    <row r="211" spans="1:34" s="27" customFormat="1" x14ac:dyDescent="0.2">
      <c r="A211" s="52"/>
      <c r="B211" s="73"/>
      <c r="C211" s="40"/>
      <c r="D211" s="40"/>
      <c r="E211" s="40"/>
      <c r="F211" s="38"/>
      <c r="G211" s="38"/>
      <c r="H211" s="38"/>
      <c r="I211" s="38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43"/>
    </row>
    <row r="212" spans="1:34" s="27" customFormat="1" x14ac:dyDescent="0.2">
      <c r="A212" s="52"/>
      <c r="B212" s="73"/>
      <c r="C212" s="40"/>
      <c r="D212" s="40"/>
      <c r="E212" s="40"/>
      <c r="F212" s="38"/>
      <c r="G212" s="38"/>
      <c r="H212" s="38"/>
      <c r="I212" s="38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43"/>
    </row>
    <row r="213" spans="1:34" s="27" customFormat="1" x14ac:dyDescent="0.2">
      <c r="A213" s="52"/>
      <c r="B213" s="73"/>
      <c r="C213" s="40"/>
      <c r="D213" s="40"/>
      <c r="E213" s="40"/>
      <c r="F213" s="38"/>
      <c r="G213" s="38"/>
      <c r="H213" s="38"/>
      <c r="I213" s="38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43"/>
    </row>
    <row r="214" spans="1:34" s="27" customFormat="1" x14ac:dyDescent="0.2">
      <c r="A214" s="52"/>
      <c r="B214" s="73"/>
      <c r="C214" s="40"/>
      <c r="D214" s="40"/>
      <c r="E214" s="40"/>
      <c r="F214" s="38"/>
      <c r="G214" s="38"/>
      <c r="H214" s="38"/>
      <c r="I214" s="38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43"/>
    </row>
    <row r="215" spans="1:34" s="27" customFormat="1" x14ac:dyDescent="0.2">
      <c r="A215" s="52"/>
      <c r="B215" s="73"/>
      <c r="C215" s="40"/>
      <c r="D215" s="40"/>
      <c r="E215" s="40"/>
      <c r="F215" s="38"/>
      <c r="G215" s="38"/>
      <c r="H215" s="38"/>
      <c r="I215" s="38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43"/>
    </row>
    <row r="216" spans="1:34" s="27" customFormat="1" x14ac:dyDescent="0.2">
      <c r="A216" s="52"/>
      <c r="B216" s="73"/>
      <c r="C216" s="40"/>
      <c r="D216" s="40"/>
      <c r="E216" s="40"/>
      <c r="F216" s="38"/>
      <c r="G216" s="38"/>
      <c r="H216" s="38"/>
      <c r="I216" s="38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43"/>
    </row>
    <row r="217" spans="1:34" s="27" customFormat="1" x14ac:dyDescent="0.2">
      <c r="A217" s="52"/>
      <c r="B217" s="73"/>
      <c r="C217" s="40"/>
      <c r="D217" s="40"/>
      <c r="E217" s="40"/>
      <c r="F217" s="38"/>
      <c r="G217" s="38"/>
      <c r="H217" s="38"/>
      <c r="I217" s="38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43"/>
    </row>
    <row r="218" spans="1:34" s="27" customFormat="1" x14ac:dyDescent="0.2">
      <c r="A218" s="52"/>
      <c r="B218" s="73"/>
      <c r="C218" s="40"/>
      <c r="D218" s="40"/>
      <c r="E218" s="40"/>
      <c r="F218" s="38"/>
      <c r="G218" s="38"/>
      <c r="H218" s="38"/>
      <c r="I218" s="38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43"/>
    </row>
    <row r="219" spans="1:34" s="27" customFormat="1" x14ac:dyDescent="0.2">
      <c r="A219" s="36"/>
      <c r="B219" s="72"/>
      <c r="C219" s="40"/>
      <c r="D219" s="40"/>
      <c r="E219" s="40"/>
      <c r="F219" s="38"/>
      <c r="G219" s="38"/>
      <c r="H219" s="38"/>
      <c r="I219" s="38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43"/>
    </row>
    <row r="220" spans="1:34" s="27" customFormat="1" x14ac:dyDescent="0.2">
      <c r="A220" s="36"/>
      <c r="B220" s="72"/>
      <c r="C220" s="40"/>
      <c r="D220" s="40"/>
      <c r="E220" s="40"/>
      <c r="F220" s="38"/>
      <c r="G220" s="38"/>
      <c r="H220" s="38"/>
      <c r="I220" s="38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43"/>
    </row>
    <row r="221" spans="1:34" s="27" customFormat="1" x14ac:dyDescent="0.2">
      <c r="A221" s="36"/>
      <c r="B221" s="72"/>
      <c r="C221" s="40"/>
      <c r="D221" s="40"/>
      <c r="E221" s="40"/>
      <c r="F221" s="38"/>
      <c r="G221" s="38"/>
      <c r="H221" s="38"/>
      <c r="I221" s="38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43"/>
    </row>
    <row r="222" spans="1:34" s="27" customFormat="1" x14ac:dyDescent="0.2">
      <c r="A222" s="36"/>
      <c r="B222" s="72"/>
      <c r="C222" s="40"/>
      <c r="D222" s="40"/>
      <c r="E222" s="40"/>
      <c r="F222" s="38"/>
      <c r="G222" s="38"/>
      <c r="H222" s="38"/>
      <c r="I222" s="38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43"/>
    </row>
    <row r="223" spans="1:34" s="27" customFormat="1" x14ac:dyDescent="0.2">
      <c r="A223" s="36"/>
      <c r="B223" s="72"/>
      <c r="C223" s="40"/>
      <c r="D223" s="40"/>
      <c r="E223" s="40"/>
      <c r="F223" s="38"/>
      <c r="G223" s="38"/>
      <c r="H223" s="38"/>
      <c r="I223" s="38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43"/>
    </row>
    <row r="224" spans="1:34" s="27" customFormat="1" x14ac:dyDescent="0.2">
      <c r="A224" s="36"/>
      <c r="B224" s="72"/>
      <c r="C224" s="40"/>
      <c r="D224" s="40"/>
      <c r="E224" s="40"/>
      <c r="F224" s="38"/>
      <c r="G224" s="38"/>
      <c r="H224" s="38"/>
      <c r="I224" s="38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43"/>
    </row>
    <row r="225" spans="1:34" s="27" customFormat="1" x14ac:dyDescent="0.2">
      <c r="A225" s="36"/>
      <c r="B225" s="72"/>
      <c r="C225" s="40"/>
      <c r="D225" s="40"/>
      <c r="E225" s="40"/>
      <c r="F225" s="38"/>
      <c r="G225" s="38"/>
      <c r="H225" s="38"/>
      <c r="I225" s="38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43"/>
    </row>
    <row r="226" spans="1:34" s="27" customFormat="1" x14ac:dyDescent="0.2">
      <c r="A226" s="36"/>
      <c r="B226" s="72"/>
      <c r="C226" s="40"/>
      <c r="D226" s="40"/>
      <c r="E226" s="40"/>
      <c r="F226" s="38"/>
      <c r="G226" s="38"/>
      <c r="H226" s="38"/>
      <c r="I226" s="38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43"/>
    </row>
    <row r="227" spans="1:34" s="27" customFormat="1" x14ac:dyDescent="0.2">
      <c r="A227" s="36"/>
      <c r="B227" s="72"/>
      <c r="C227" s="40"/>
      <c r="D227" s="40"/>
      <c r="E227" s="40"/>
      <c r="F227" s="38"/>
      <c r="G227" s="38"/>
      <c r="H227" s="38"/>
      <c r="I227" s="38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43"/>
    </row>
    <row r="228" spans="1:34" s="27" customFormat="1" x14ac:dyDescent="0.2">
      <c r="A228" s="36"/>
      <c r="B228" s="72"/>
      <c r="C228" s="40"/>
      <c r="D228" s="40"/>
      <c r="E228" s="40"/>
      <c r="F228" s="38"/>
      <c r="G228" s="38"/>
      <c r="H228" s="38"/>
      <c r="I228" s="38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43"/>
    </row>
  </sheetData>
  <autoFilter ref="A4:AI125"/>
  <mergeCells count="63">
    <mergeCell ref="A1:C1"/>
    <mergeCell ref="D1:AI1"/>
    <mergeCell ref="B95:B97"/>
    <mergeCell ref="B98:B100"/>
    <mergeCell ref="B101:B102"/>
    <mergeCell ref="B70:B72"/>
    <mergeCell ref="B73:B78"/>
    <mergeCell ref="A31:A78"/>
    <mergeCell ref="B57:B58"/>
    <mergeCell ref="B59:B63"/>
    <mergeCell ref="B64:B66"/>
    <mergeCell ref="B67:B69"/>
    <mergeCell ref="B31:B37"/>
    <mergeCell ref="B38:B49"/>
    <mergeCell ref="B50:B56"/>
    <mergeCell ref="AD3:AE3"/>
    <mergeCell ref="A79:A124"/>
    <mergeCell ref="B82:B88"/>
    <mergeCell ref="B89:B91"/>
    <mergeCell ref="B92:B94"/>
    <mergeCell ref="B79:B81"/>
    <mergeCell ref="G139:O139"/>
    <mergeCell ref="P139:Z139"/>
    <mergeCell ref="AA139:AH139"/>
    <mergeCell ref="D2:D4"/>
    <mergeCell ref="A2:A4"/>
    <mergeCell ref="B2:B4"/>
    <mergeCell ref="A5:A30"/>
    <mergeCell ref="H129:I129"/>
    <mergeCell ref="H130:I130"/>
    <mergeCell ref="C132:E132"/>
    <mergeCell ref="G132:O132"/>
    <mergeCell ref="Q132:Z132"/>
    <mergeCell ref="AB132:AH132"/>
    <mergeCell ref="G125:I125"/>
    <mergeCell ref="AH125:AI125"/>
    <mergeCell ref="B103:B104"/>
    <mergeCell ref="H127:I127"/>
    <mergeCell ref="H128:I128"/>
    <mergeCell ref="B111:B114"/>
    <mergeCell ref="B115:B124"/>
    <mergeCell ref="AB3:AC3"/>
    <mergeCell ref="G2:I3"/>
    <mergeCell ref="J2:AG2"/>
    <mergeCell ref="B105:B110"/>
    <mergeCell ref="B23:B26"/>
    <mergeCell ref="B27:B30"/>
    <mergeCell ref="B5:B22"/>
    <mergeCell ref="C2:C4"/>
    <mergeCell ref="E2:E4"/>
    <mergeCell ref="F2:F4"/>
    <mergeCell ref="AI2:AI4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H2:AH4"/>
    <mergeCell ref="AF3:AG3"/>
  </mergeCells>
  <conditionalFormatting sqref="A5">
    <cfRule type="containsText" dxfId="223" priority="231" operator="containsText" text="GESTION INTEGRAL">
      <formula>NOT(ISERROR(SEARCH("GESTION INTEGRAL",A5)))</formula>
    </cfRule>
    <cfRule type="containsText" dxfId="222" priority="230" operator="containsText" text="GESTIÓN DE LA SALUD">
      <formula>NOT(ISERROR(SEARCH("GESTIÓN DE LA SALUD",A5)))</formula>
    </cfRule>
    <cfRule type="containsText" dxfId="221" priority="229" operator="containsText" text="GESTIÓN DE PELIGROS, RIESGOS Y AMENAZAS">
      <formula>NOT(ISERROR(SEARCH("GESTIÓN DE PELIGROS, RIESGOS Y AMENAZAS",A5)))</formula>
    </cfRule>
  </conditionalFormatting>
  <conditionalFormatting sqref="A31">
    <cfRule type="containsText" dxfId="220" priority="228" operator="containsText" text="GESTION INTEGRAL">
      <formula>NOT(ISERROR(SEARCH("GESTION INTEGRAL",A31)))</formula>
    </cfRule>
    <cfRule type="containsText" dxfId="219" priority="227" operator="containsText" text="GESTIÓN DE LA SALUD">
      <formula>NOT(ISERROR(SEARCH("GESTIÓN DE LA SALUD",A31)))</formula>
    </cfRule>
    <cfRule type="containsText" dxfId="218" priority="226" operator="containsText" text="GESTIÓN DE PELIGROS, RIESGOS Y AMENAZAS">
      <formula>NOT(ISERROR(SEARCH("GESTIÓN DE PELIGROS, RIESGOS Y AMENAZAS",A31)))</formula>
    </cfRule>
  </conditionalFormatting>
  <conditionalFormatting sqref="A79">
    <cfRule type="containsText" dxfId="217" priority="201" operator="containsText" text="GESTION INTEGRAL">
      <formula>NOT(ISERROR(SEARCH("GESTION INTEGRAL",A79)))</formula>
    </cfRule>
    <cfRule type="containsText" dxfId="216" priority="200" operator="containsText" text="GESTIÓN DE LA SALUD">
      <formula>NOT(ISERROR(SEARCH("GESTIÓN DE LA SALUD",A79)))</formula>
    </cfRule>
    <cfRule type="containsText" dxfId="215" priority="199" operator="containsText" text="GESTIÓN DE PELIGROS, RIESGOS Y AMENAZAS">
      <formula>NOT(ISERROR(SEARCH("GESTIÓN DE PELIGROS, RIESGOS Y AMENAZAS",A79)))</formula>
    </cfRule>
  </conditionalFormatting>
  <conditionalFormatting sqref="D5:D124">
    <cfRule type="containsText" dxfId="214" priority="168" operator="containsText" text="EJE 1: EQUILIBRIO PSICOSOCIAL">
      <formula>NOT(ISERROR(SEARCH("EJE 1: EQUILIBRIO PSICOSOCIAL",D5)))</formula>
    </cfRule>
    <cfRule type="containsText" dxfId="213" priority="167" operator="containsText" text="EJE 3: DIVERSIDAD E INCLUSIÓN">
      <formula>NOT(ISERROR(SEARCH("EJE 3: DIVERSIDAD E INCLUSIÓN",D5)))</formula>
    </cfRule>
    <cfRule type="containsText" dxfId="212" priority="166" operator="containsText" text="N/A">
      <formula>NOT(ISERROR(SEARCH("N/A",D5)))</formula>
    </cfRule>
    <cfRule type="containsText" dxfId="211" priority="165" stopIfTrue="1" operator="containsText" text="EJE 2: SALUD MENTAL">
      <formula>NOT(ISERROR(SEARCH("EJE 2: SALUD MENTAL",D5)))</formula>
    </cfRule>
    <cfRule type="containsText" dxfId="210" priority="164" operator="containsText" text="EJE 1: EQUILIBRIO PSICOSOCIAL / EJE 2: SALUD MENTAL">
      <formula>NOT(ISERROR(SEARCH("EJE 1: EQUILIBRIO PSICOSOCIAL / EJE 2: SALUD MENTAL",D5)))</formula>
    </cfRule>
  </conditionalFormatting>
  <conditionalFormatting sqref="J125:AG126">
    <cfRule type="cellIs" dxfId="209" priority="292" stopIfTrue="1" operator="equal">
      <formula>1</formula>
    </cfRule>
  </conditionalFormatting>
  <conditionalFormatting sqref="K27:K29">
    <cfRule type="cellIs" dxfId="208" priority="290" operator="between">
      <formula>1</formula>
      <formula>1</formula>
    </cfRule>
  </conditionalFormatting>
  <conditionalFormatting sqref="L56">
    <cfRule type="cellIs" dxfId="207" priority="126" operator="between">
      <formula>1</formula>
      <formula>1</formula>
    </cfRule>
  </conditionalFormatting>
  <conditionalFormatting sqref="L60">
    <cfRule type="cellIs" dxfId="206" priority="111" operator="between">
      <formula>1</formula>
      <formula>1</formula>
    </cfRule>
  </conditionalFormatting>
  <conditionalFormatting sqref="L73:L75">
    <cfRule type="cellIs" dxfId="205" priority="92" operator="between">
      <formula>1</formula>
      <formula>1</formula>
    </cfRule>
  </conditionalFormatting>
  <conditionalFormatting sqref="L77">
    <cfRule type="cellIs" dxfId="204" priority="85" operator="between">
      <formula>1</formula>
      <formula>1</formula>
    </cfRule>
  </conditionalFormatting>
  <conditionalFormatting sqref="L79">
    <cfRule type="cellIs" dxfId="203" priority="84" operator="between">
      <formula>1</formula>
      <formula>1</formula>
    </cfRule>
  </conditionalFormatting>
  <conditionalFormatting sqref="L81">
    <cfRule type="cellIs" dxfId="202" priority="81" operator="between">
      <formula>1</formula>
      <formula>1</formula>
    </cfRule>
  </conditionalFormatting>
  <conditionalFormatting sqref="L90">
    <cfRule type="cellIs" dxfId="201" priority="61" operator="between">
      <formula>1</formula>
      <formula>1</formula>
    </cfRule>
  </conditionalFormatting>
  <conditionalFormatting sqref="L94">
    <cfRule type="cellIs" dxfId="200" priority="58" operator="between">
      <formula>1</formula>
      <formula>1</formula>
    </cfRule>
  </conditionalFormatting>
  <conditionalFormatting sqref="L99">
    <cfRule type="cellIs" dxfId="199" priority="5" operator="between">
      <formula>1</formula>
      <formula>1</formula>
    </cfRule>
  </conditionalFormatting>
  <conditionalFormatting sqref="L106">
    <cfRule type="cellIs" dxfId="198" priority="42" operator="between">
      <formula>1</formula>
      <formula>1</formula>
    </cfRule>
  </conditionalFormatting>
  <conditionalFormatting sqref="L110:L111">
    <cfRule type="cellIs" dxfId="197" priority="30" operator="between">
      <formula>1</formula>
      <formula>1</formula>
    </cfRule>
  </conditionalFormatting>
  <conditionalFormatting sqref="L114">
    <cfRule type="cellIs" dxfId="196" priority="28" operator="between">
      <formula>1</formula>
      <formula>1</formula>
    </cfRule>
  </conditionalFormatting>
  <conditionalFormatting sqref="L119:L121">
    <cfRule type="cellIs" dxfId="195" priority="18" operator="between">
      <formula>1</formula>
      <formula>1</formula>
    </cfRule>
  </conditionalFormatting>
  <conditionalFormatting sqref="L124">
    <cfRule type="cellIs" dxfId="194" priority="13" operator="between">
      <formula>1</formula>
      <formula>1</formula>
    </cfRule>
  </conditionalFormatting>
  <conditionalFormatting sqref="M6:M33 K6:K56 M35:M44 M55 M59:M72 M120:M124 O6:O43 O57:O61 O63:O72 O117:O124 Q18:Q20 Q42:Q44 Q57:Q61 Q76:Q78 S6:S44 S46 S56:S72 S76:S78 S113:S124 U6:U16 U57:U61 O46 W6:W124 Y6:Y124 AA6:AA124 AC6:AC124 AE6:AE124 AG6:AG124 U18:U28 U30 U32 U34:U40 U42:U44 U49:U50 U63:U72">
    <cfRule type="cellIs" dxfId="193" priority="289" operator="between">
      <formula>1</formula>
      <formula>1</formula>
    </cfRule>
  </conditionalFormatting>
  <conditionalFormatting sqref="M34">
    <cfRule type="cellIs" dxfId="192" priority="260" operator="between">
      <formula>1</formula>
      <formula>1</formula>
    </cfRule>
  </conditionalFormatting>
  <conditionalFormatting sqref="M56">
    <cfRule type="cellIs" dxfId="191" priority="258" operator="between">
      <formula>1</formula>
      <formula>1</formula>
    </cfRule>
  </conditionalFormatting>
  <conditionalFormatting sqref="M73:M119 S79:S112">
    <cfRule type="cellIs" dxfId="190" priority="241" operator="between">
      <formula>1</formula>
      <formula>1</formula>
    </cfRule>
  </conditionalFormatting>
  <conditionalFormatting sqref="M113 L6:M7 M32 M38 M44 J55:M55 M66 M122">
    <cfRule type="cellIs" dxfId="189" priority="288" operator="between">
      <formula>1</formula>
      <formula>1</formula>
    </cfRule>
  </conditionalFormatting>
  <conditionalFormatting sqref="N26">
    <cfRule type="cellIs" dxfId="188" priority="237" operator="between">
      <formula>1</formula>
      <formula>1</formula>
    </cfRule>
  </conditionalFormatting>
  <conditionalFormatting sqref="N27:N28 Z27:Z28 AB27:AB28 P28 P30 Z30 AB30 N32:N34 AB32:AB35 P32:P38 Z33:Z34 Z36 N36:N38 AB37 Z38:Z40 AB39:AB40 N40 P40 N42:N43 P42:P44 Z43 AB43:AB44 N46:O46 Z46 N49:N50 P49:P51 Z49:Z51 AB49:AB51 P55:Q55 AB55 J56:K56 AB57:AB58 N57:N61 P58:P60 Z61:Z65 AB62:AB63 P63:P64 N64:N66 P66:P67 AB66:AB71 Z67 N68 P69 Z69:Z70 N71 P71:P72 Z72 N76:N77 AB76:AB77 P76:P78 Z76:Z80 AB79:AB80 N80 P80 AB82 Z82:Z86 N82:N90 AB85:AB92 P87:P88 Z88:Z89 P90 Z91:Z93 P92:P94 AB94:AB101 Z95:Z98 Z100:Z103 AB103:AB109 Z105:Z107 Z111 AB111:AB112 Z113:Z116 AB114 AB116:AB117 Z118:Z121 AB119:AB124 Z123:Z124">
    <cfRule type="cellIs" dxfId="187" priority="272" operator="between">
      <formula>1</formula>
      <formula>1</formula>
    </cfRule>
  </conditionalFormatting>
  <conditionalFormatting sqref="N29:N31">
    <cfRule type="cellIs" dxfId="186" priority="154" operator="between">
      <formula>1</formula>
      <formula>1</formula>
    </cfRule>
  </conditionalFormatting>
  <conditionalFormatting sqref="N35">
    <cfRule type="cellIs" dxfId="185" priority="151" operator="between">
      <formula>1</formula>
      <formula>1</formula>
    </cfRule>
  </conditionalFormatting>
  <conditionalFormatting sqref="N39">
    <cfRule type="cellIs" dxfId="184" priority="141" operator="between">
      <formula>1</formula>
      <formula>1</formula>
    </cfRule>
  </conditionalFormatting>
  <conditionalFormatting sqref="N41">
    <cfRule type="cellIs" dxfId="183" priority="139" operator="between">
      <formula>1</formula>
      <formula>1</formula>
    </cfRule>
  </conditionalFormatting>
  <conditionalFormatting sqref="N44:N45">
    <cfRule type="cellIs" dxfId="182" priority="133" operator="between">
      <formula>1</formula>
      <formula>1</formula>
    </cfRule>
  </conditionalFormatting>
  <conditionalFormatting sqref="N47:N48">
    <cfRule type="cellIs" dxfId="181" priority="132" operator="between">
      <formula>1</formula>
      <formula>1</formula>
    </cfRule>
  </conditionalFormatting>
  <conditionalFormatting sqref="N51:N56">
    <cfRule type="cellIs" dxfId="180" priority="127" operator="between">
      <formula>1</formula>
      <formula>1</formula>
    </cfRule>
  </conditionalFormatting>
  <conditionalFormatting sqref="N62:N63">
    <cfRule type="cellIs" dxfId="179" priority="112" operator="between">
      <formula>1</formula>
      <formula>1</formula>
    </cfRule>
  </conditionalFormatting>
  <conditionalFormatting sqref="N67">
    <cfRule type="cellIs" dxfId="178" priority="103" operator="between">
      <formula>1</formula>
      <formula>1</formula>
    </cfRule>
  </conditionalFormatting>
  <conditionalFormatting sqref="N69:N70">
    <cfRule type="cellIs" dxfId="177" priority="99" operator="between">
      <formula>1</formula>
      <formula>1</formula>
    </cfRule>
  </conditionalFormatting>
  <conditionalFormatting sqref="N72:N75">
    <cfRule type="cellIs" dxfId="176" priority="91" operator="between">
      <formula>1</formula>
      <formula>1</formula>
    </cfRule>
  </conditionalFormatting>
  <conditionalFormatting sqref="N78:N79">
    <cfRule type="cellIs" dxfId="175" priority="82" operator="between">
      <formula>1</formula>
      <formula>1</formula>
    </cfRule>
  </conditionalFormatting>
  <conditionalFormatting sqref="N81">
    <cfRule type="cellIs" dxfId="174" priority="80" operator="between">
      <formula>1</formula>
      <formula>1</formula>
    </cfRule>
  </conditionalFormatting>
  <conditionalFormatting sqref="N91:N93">
    <cfRule type="cellIs" dxfId="173" priority="9" operator="between">
      <formula>1</formula>
      <formula>1</formula>
    </cfRule>
  </conditionalFormatting>
  <conditionalFormatting sqref="N95">
    <cfRule type="cellIs" dxfId="172" priority="52" operator="between">
      <formula>1</formula>
      <formula>1</formula>
    </cfRule>
  </conditionalFormatting>
  <conditionalFormatting sqref="N98">
    <cfRule type="cellIs" dxfId="171" priority="50" operator="between">
      <formula>1</formula>
      <formula>1</formula>
    </cfRule>
  </conditionalFormatting>
  <conditionalFormatting sqref="N101">
    <cfRule type="cellIs" dxfId="170" priority="47" operator="between">
      <formula>1</formula>
      <formula>1</formula>
    </cfRule>
  </conditionalFormatting>
  <conditionalFormatting sqref="N104">
    <cfRule type="cellIs" dxfId="169" priority="43" operator="between">
      <formula>1</formula>
      <formula>1</formula>
    </cfRule>
  </conditionalFormatting>
  <conditionalFormatting sqref="N107">
    <cfRule type="cellIs" dxfId="168" priority="41" operator="between">
      <formula>1</formula>
      <formula>1</formula>
    </cfRule>
  </conditionalFormatting>
  <conditionalFormatting sqref="N110">
    <cfRule type="cellIs" dxfId="167" priority="35" operator="between">
      <formula>1</formula>
      <formula>1</formula>
    </cfRule>
  </conditionalFormatting>
  <conditionalFormatting sqref="N112">
    <cfRule type="cellIs" dxfId="166" priority="29" operator="between">
      <formula>1</formula>
      <formula>1</formula>
    </cfRule>
  </conditionalFormatting>
  <conditionalFormatting sqref="N116">
    <cfRule type="cellIs" dxfId="165" priority="21" operator="between">
      <formula>1</formula>
      <formula>1</formula>
    </cfRule>
  </conditionalFormatting>
  <conditionalFormatting sqref="N122">
    <cfRule type="cellIs" dxfId="164" priority="17" operator="between">
      <formula>1</formula>
      <formula>1</formula>
    </cfRule>
  </conditionalFormatting>
  <conditionalFormatting sqref="N94:O94">
    <cfRule type="cellIs" dxfId="163" priority="265" operator="between">
      <formula>1</formula>
      <formula>1</formula>
    </cfRule>
  </conditionalFormatting>
  <conditionalFormatting sqref="O44:O45">
    <cfRule type="cellIs" dxfId="162" priority="255" operator="between">
      <formula>1</formula>
      <formula>1</formula>
    </cfRule>
  </conditionalFormatting>
  <conditionalFormatting sqref="O62">
    <cfRule type="cellIs" dxfId="161" priority="257" operator="between">
      <formula>1</formula>
      <formula>1</formula>
    </cfRule>
  </conditionalFormatting>
  <conditionalFormatting sqref="O94">
    <cfRule type="cellIs" dxfId="160" priority="266" operator="between">
      <formula>1</formula>
      <formula>1</formula>
    </cfRule>
  </conditionalFormatting>
  <conditionalFormatting sqref="O95:O116">
    <cfRule type="cellIs" dxfId="159" priority="240" operator="between">
      <formula>1</formula>
      <formula>1</formula>
    </cfRule>
  </conditionalFormatting>
  <conditionalFormatting sqref="O114 O15 O42 O57:O58 O61 O64 O120:O121 O124">
    <cfRule type="cellIs" dxfId="158" priority="287" operator="between">
      <formula>1</formula>
      <formula>1</formula>
    </cfRule>
  </conditionalFormatting>
  <conditionalFormatting sqref="P26:P27">
    <cfRule type="cellIs" dxfId="157" priority="157" operator="between">
      <formula>1</formula>
      <formula>1</formula>
    </cfRule>
  </conditionalFormatting>
  <conditionalFormatting sqref="P29">
    <cfRule type="cellIs" dxfId="156" priority="153" operator="between">
      <formula>1</formula>
      <formula>1</formula>
    </cfRule>
  </conditionalFormatting>
  <conditionalFormatting sqref="P31">
    <cfRule type="cellIs" dxfId="155" priority="152" operator="between">
      <formula>1</formula>
      <formula>1</formula>
    </cfRule>
  </conditionalFormatting>
  <conditionalFormatting sqref="P39">
    <cfRule type="cellIs" dxfId="154" priority="140" operator="between">
      <formula>1</formula>
      <formula>1</formula>
    </cfRule>
  </conditionalFormatting>
  <conditionalFormatting sqref="P41">
    <cfRule type="cellIs" dxfId="153" priority="138" operator="between">
      <formula>1</formula>
      <formula>1</formula>
    </cfRule>
  </conditionalFormatting>
  <conditionalFormatting sqref="P45:P48">
    <cfRule type="cellIs" dxfId="152" priority="131" operator="between">
      <formula>1</formula>
      <formula>1</formula>
    </cfRule>
  </conditionalFormatting>
  <conditionalFormatting sqref="P52:P54">
    <cfRule type="cellIs" dxfId="151" priority="125" operator="between">
      <formula>1</formula>
      <formula>1</formula>
    </cfRule>
  </conditionalFormatting>
  <conditionalFormatting sqref="P56:P57">
    <cfRule type="cellIs" dxfId="150" priority="123" operator="between">
      <formula>1</formula>
      <formula>1</formula>
    </cfRule>
  </conditionalFormatting>
  <conditionalFormatting sqref="P61:P62">
    <cfRule type="cellIs" dxfId="149" priority="113" operator="between">
      <formula>1</formula>
      <formula>1</formula>
    </cfRule>
  </conditionalFormatting>
  <conditionalFormatting sqref="P65">
    <cfRule type="cellIs" dxfId="148" priority="110" operator="between">
      <formula>1</formula>
      <formula>1</formula>
    </cfRule>
  </conditionalFormatting>
  <conditionalFormatting sqref="P68">
    <cfRule type="cellIs" dxfId="147" priority="102" operator="between">
      <formula>1</formula>
      <formula>1</formula>
    </cfRule>
  </conditionalFormatting>
  <conditionalFormatting sqref="P70">
    <cfRule type="cellIs" dxfId="146" priority="98" operator="between">
      <formula>1</formula>
      <formula>1</formula>
    </cfRule>
  </conditionalFormatting>
  <conditionalFormatting sqref="P73:P75">
    <cfRule type="cellIs" dxfId="145" priority="90" operator="between">
      <formula>1</formula>
      <formula>1</formula>
    </cfRule>
  </conditionalFormatting>
  <conditionalFormatting sqref="P79">
    <cfRule type="cellIs" dxfId="144" priority="79" operator="between">
      <formula>1</formula>
      <formula>1</formula>
    </cfRule>
  </conditionalFormatting>
  <conditionalFormatting sqref="P81:P83">
    <cfRule type="cellIs" dxfId="143" priority="74" operator="between">
      <formula>1</formula>
      <formula>1</formula>
    </cfRule>
  </conditionalFormatting>
  <conditionalFormatting sqref="P85:P86">
    <cfRule type="cellIs" dxfId="142" priority="65" operator="between">
      <formula>1</formula>
      <formula>1</formula>
    </cfRule>
  </conditionalFormatting>
  <conditionalFormatting sqref="P89">
    <cfRule type="cellIs" dxfId="141" priority="62" operator="between">
      <formula>1</formula>
      <formula>1</formula>
    </cfRule>
  </conditionalFormatting>
  <conditionalFormatting sqref="P91">
    <cfRule type="cellIs" dxfId="140" priority="60" operator="between">
      <formula>1</formula>
      <formula>1</formula>
    </cfRule>
  </conditionalFormatting>
  <conditionalFormatting sqref="P102:P103">
    <cfRule type="cellIs" dxfId="139" priority="46" operator="between">
      <formula>1</formula>
      <formula>1</formula>
    </cfRule>
  </conditionalFormatting>
  <conditionalFormatting sqref="P108">
    <cfRule type="cellIs" dxfId="138" priority="39" operator="between">
      <formula>1</formula>
      <formula>1</formula>
    </cfRule>
  </conditionalFormatting>
  <conditionalFormatting sqref="P110">
    <cfRule type="cellIs" dxfId="137" priority="34" operator="between">
      <formula>1</formula>
      <formula>1</formula>
    </cfRule>
  </conditionalFormatting>
  <conditionalFormatting sqref="P113">
    <cfRule type="cellIs" dxfId="136" priority="27" operator="between">
      <formula>1</formula>
      <formula>1</formula>
    </cfRule>
  </conditionalFormatting>
  <conditionalFormatting sqref="P24:Q25">
    <cfRule type="cellIs" dxfId="135" priority="12" operator="between">
      <formula>1</formula>
      <formula>1</formula>
    </cfRule>
  </conditionalFormatting>
  <conditionalFormatting sqref="P84:Q84 O95:P95 N97:P97 O98:P98 N99:P100 O101:P101 N102:O103 N105:P106 N108:O108 N109:P109 U26:U28 V55 T57:T59 V59 T61 V61 T63:T72 V64 V66:V67 R67:R69 V69:V70 R71:R72 V72 V76:V77 R76:R78 T77:T78 R80 T80 V80 V82 R82:R83 T82:T89 V84:V90 R85:R87 R89:R90 T91:T99 R92 V92:V101 R94:R96 N96 R98 R100:R105 T101:T109 V103:V109 R107:R108 R111 V111:V112 T111:T124 R113:R121 V114:V121 R123:R124 V123:V124 U30">
    <cfRule type="cellIs" dxfId="134" priority="270" operator="between">
      <formula>1</formula>
      <formula>1</formula>
    </cfRule>
  </conditionalFormatting>
  <conditionalFormatting sqref="P96:Q96">
    <cfRule type="cellIs" dxfId="133" priority="245" operator="between">
      <formula>1</formula>
      <formula>1</formula>
    </cfRule>
  </conditionalFormatting>
  <conditionalFormatting sqref="P104:Q104">
    <cfRule type="cellIs" dxfId="132" priority="238" operator="between">
      <formula>1</formula>
      <formula>1</formula>
    </cfRule>
  </conditionalFormatting>
  <conditionalFormatting sqref="P107:Q107">
    <cfRule type="cellIs" dxfId="131" priority="242" operator="between">
      <formula>1</formula>
      <formula>1</formula>
    </cfRule>
  </conditionalFormatting>
  <conditionalFormatting sqref="Q6:Q17 M45:M54 Q45:Q54 S47:S54 O47:O56 K59:K124 O73:O93 U52:U56 U73:U124">
    <cfRule type="cellIs" dxfId="130" priority="261" operator="between">
      <formula>1</formula>
      <formula>1</formula>
    </cfRule>
  </conditionalFormatting>
  <conditionalFormatting sqref="Q20">
    <cfRule type="cellIs" dxfId="129" priority="286" operator="between">
      <formula>1</formula>
      <formula>1</formula>
    </cfRule>
  </conditionalFormatting>
  <conditionalFormatting sqref="Q21:Q41">
    <cfRule type="cellIs" dxfId="128" priority="251" operator="between">
      <formula>1</formula>
      <formula>1</formula>
    </cfRule>
  </conditionalFormatting>
  <conditionalFormatting sqref="Q42">
    <cfRule type="cellIs" dxfId="127" priority="284" operator="between">
      <formula>1</formula>
      <formula>1</formula>
    </cfRule>
  </conditionalFormatting>
  <conditionalFormatting sqref="Q44">
    <cfRule type="cellIs" dxfId="126" priority="283" operator="between">
      <formula>1</formula>
      <formula>1</formula>
    </cfRule>
  </conditionalFormatting>
  <conditionalFormatting sqref="Q56">
    <cfRule type="cellIs" dxfId="125" priority="253" operator="between">
      <formula>1</formula>
      <formula>1</formula>
    </cfRule>
  </conditionalFormatting>
  <conditionalFormatting sqref="Q59">
    <cfRule type="cellIs" dxfId="124" priority="282" operator="between">
      <formula>1</formula>
      <formula>1</formula>
    </cfRule>
  </conditionalFormatting>
  <conditionalFormatting sqref="Q62:Q75">
    <cfRule type="cellIs" dxfId="123" priority="254" operator="between">
      <formula>1</formula>
      <formula>1</formula>
    </cfRule>
  </conditionalFormatting>
  <conditionalFormatting sqref="Q77">
    <cfRule type="cellIs" dxfId="122" priority="281" operator="between">
      <formula>1</formula>
      <formula>1</formula>
    </cfRule>
  </conditionalFormatting>
  <conditionalFormatting sqref="Q79:Q82">
    <cfRule type="cellIs" dxfId="121" priority="244" operator="between">
      <formula>1</formula>
      <formula>1</formula>
    </cfRule>
  </conditionalFormatting>
  <conditionalFormatting sqref="Q83:Q103">
    <cfRule type="cellIs" dxfId="120" priority="246" operator="between">
      <formula>1</formula>
      <formula>1</formula>
    </cfRule>
  </conditionalFormatting>
  <conditionalFormatting sqref="Q104">
    <cfRule type="cellIs" dxfId="119" priority="239" operator="between">
      <formula>1</formula>
      <formula>1</formula>
    </cfRule>
  </conditionalFormatting>
  <conditionalFormatting sqref="Q105:Q124">
    <cfRule type="cellIs" dxfId="118" priority="243" operator="between">
      <formula>1</formula>
      <formula>1</formula>
    </cfRule>
  </conditionalFormatting>
  <conditionalFormatting sqref="Q122">
    <cfRule type="cellIs" dxfId="117" priority="280" operator="between">
      <formula>1</formula>
      <formula>1</formula>
    </cfRule>
  </conditionalFormatting>
  <conditionalFormatting sqref="R70">
    <cfRule type="cellIs" dxfId="116" priority="97" operator="between">
      <formula>1</formula>
      <formula>1</formula>
    </cfRule>
  </conditionalFormatting>
  <conditionalFormatting sqref="R73:R75">
    <cfRule type="cellIs" dxfId="115" priority="89" operator="between">
      <formula>1</formula>
      <formula>1</formula>
    </cfRule>
  </conditionalFormatting>
  <conditionalFormatting sqref="R79">
    <cfRule type="cellIs" dxfId="114" priority="78" operator="between">
      <formula>1</formula>
      <formula>1</formula>
    </cfRule>
  </conditionalFormatting>
  <conditionalFormatting sqref="R81">
    <cfRule type="cellIs" dxfId="113" priority="73" operator="between">
      <formula>1</formula>
      <formula>1</formula>
    </cfRule>
  </conditionalFormatting>
  <conditionalFormatting sqref="R84">
    <cfRule type="cellIs" dxfId="112" priority="66" operator="between">
      <formula>1</formula>
      <formula>1</formula>
    </cfRule>
  </conditionalFormatting>
  <conditionalFormatting sqref="R88">
    <cfRule type="cellIs" dxfId="111" priority="63" operator="between">
      <formula>1</formula>
      <formula>1</formula>
    </cfRule>
  </conditionalFormatting>
  <conditionalFormatting sqref="R91">
    <cfRule type="cellIs" dxfId="110" priority="8" operator="between">
      <formula>1</formula>
      <formula>1</formula>
    </cfRule>
  </conditionalFormatting>
  <conditionalFormatting sqref="R93">
    <cfRule type="cellIs" dxfId="109" priority="57" operator="between">
      <formula>1</formula>
      <formula>1</formula>
    </cfRule>
  </conditionalFormatting>
  <conditionalFormatting sqref="R97">
    <cfRule type="cellIs" dxfId="108" priority="51" operator="between">
      <formula>1</formula>
      <formula>1</formula>
    </cfRule>
  </conditionalFormatting>
  <conditionalFormatting sqref="R99">
    <cfRule type="cellIs" dxfId="107" priority="49" operator="between">
      <formula>1</formula>
      <formula>1</formula>
    </cfRule>
  </conditionalFormatting>
  <conditionalFormatting sqref="R106">
    <cfRule type="cellIs" dxfId="106" priority="40" operator="between">
      <formula>1</formula>
      <formula>1</formula>
    </cfRule>
  </conditionalFormatting>
  <conditionalFormatting sqref="R109:R110">
    <cfRule type="cellIs" dxfId="105" priority="38" operator="between">
      <formula>1</formula>
      <formula>1</formula>
    </cfRule>
  </conditionalFormatting>
  <conditionalFormatting sqref="R112">
    <cfRule type="cellIs" dxfId="104" priority="26" operator="between">
      <formula>1</formula>
      <formula>1</formula>
    </cfRule>
  </conditionalFormatting>
  <conditionalFormatting sqref="R122">
    <cfRule type="cellIs" dxfId="103" priority="16" operator="between">
      <formula>1</formula>
      <formula>1</formula>
    </cfRule>
  </conditionalFormatting>
  <conditionalFormatting sqref="S24:S25 S42 S46 S65 S76 S78 S113">
    <cfRule type="cellIs" dxfId="102" priority="279" operator="between">
      <formula>1</formula>
      <formula>1</formula>
    </cfRule>
  </conditionalFormatting>
  <conditionalFormatting sqref="S27:S29 K31:K50 O67:O72 O52:O53 Q39 N111:O111 P111:P112 N113:N115 P114:P124 N117:N121 N123:N124">
    <cfRule type="cellIs" dxfId="101" priority="291" operator="between">
      <formula>1</formula>
      <formula>1</formula>
    </cfRule>
  </conditionalFormatting>
  <conditionalFormatting sqref="S45">
    <cfRule type="cellIs" dxfId="100" priority="250" operator="between">
      <formula>1</formula>
      <formula>1</formula>
    </cfRule>
  </conditionalFormatting>
  <conditionalFormatting sqref="S55 Q55 U51">
    <cfRule type="cellIs" dxfId="99" priority="276" operator="between">
      <formula>1</formula>
      <formula>1</formula>
    </cfRule>
  </conditionalFormatting>
  <conditionalFormatting sqref="S55">
    <cfRule type="cellIs" dxfId="98" priority="274" operator="between">
      <formula>1</formula>
      <formula>1</formula>
    </cfRule>
  </conditionalFormatting>
  <conditionalFormatting sqref="S73:S75">
    <cfRule type="cellIs" dxfId="97" priority="247" operator="between">
      <formula>1</formula>
      <formula>1</formula>
    </cfRule>
  </conditionalFormatting>
  <conditionalFormatting sqref="T6:T56 P6:P23 AB6:AB23 N6:N25 Z6:Z25 J6:J50 V6:V54 L8:L50 J51:L54">
    <cfRule type="cellIs" dxfId="96" priority="267" operator="between">
      <formula>1</formula>
      <formula>1</formula>
    </cfRule>
  </conditionalFormatting>
  <conditionalFormatting sqref="T26">
    <cfRule type="cellIs" dxfId="95" priority="236" operator="between">
      <formula>1</formula>
      <formula>1</formula>
    </cfRule>
  </conditionalFormatting>
  <conditionalFormatting sqref="T60">
    <cfRule type="cellIs" dxfId="94" priority="11" operator="between">
      <formula>1</formula>
      <formula>1</formula>
    </cfRule>
  </conditionalFormatting>
  <conditionalFormatting sqref="T62">
    <cfRule type="cellIs" dxfId="93" priority="114" operator="between">
      <formula>1</formula>
      <formula>1</formula>
    </cfRule>
  </conditionalFormatting>
  <conditionalFormatting sqref="T73:T76">
    <cfRule type="cellIs" dxfId="92" priority="88" operator="between">
      <formula>1</formula>
      <formula>1</formula>
    </cfRule>
  </conditionalFormatting>
  <conditionalFormatting sqref="T79">
    <cfRule type="cellIs" dxfId="91" priority="77" operator="between">
      <formula>1</formula>
      <formula>1</formula>
    </cfRule>
  </conditionalFormatting>
  <conditionalFormatting sqref="T81">
    <cfRule type="cellIs" dxfId="90" priority="72" operator="between">
      <formula>1</formula>
      <formula>1</formula>
    </cfRule>
  </conditionalFormatting>
  <conditionalFormatting sqref="T90">
    <cfRule type="cellIs" dxfId="89" priority="56" operator="between">
      <formula>1</formula>
      <formula>1</formula>
    </cfRule>
  </conditionalFormatting>
  <conditionalFormatting sqref="T100">
    <cfRule type="cellIs" dxfId="88" priority="48" operator="between">
      <formula>1</formula>
      <formula>1</formula>
    </cfRule>
  </conditionalFormatting>
  <conditionalFormatting sqref="T110">
    <cfRule type="cellIs" dxfId="87" priority="33" operator="between">
      <formula>1</formula>
      <formula>1</formula>
    </cfRule>
  </conditionalFormatting>
  <conditionalFormatting sqref="U54:U58 J59:L59 J60:K60 J61:L72 K73:K75 J76:L76 J77:K77 J78:L78 J79:K79 J80:L80 J81:K81 J82:L89 J90:K90 J91:L93 J94:K94 J95:L98 J99:K99 J100:L105 J106:K106 J107:L109 J110:K111 J112:L113 J114:K114 J115:L118 J119:K121 J122:L123 J124:K124 V57 Z57:Z59">
    <cfRule type="cellIs" dxfId="86" priority="262" operator="between">
      <formula>1</formula>
      <formula>1</formula>
    </cfRule>
  </conditionalFormatting>
  <conditionalFormatting sqref="U79 U81 U122 U18 U34 U36 U42">
    <cfRule type="cellIs" dxfId="85" priority="278" operator="between">
      <formula>1</formula>
      <formula>1</formula>
    </cfRule>
  </conditionalFormatting>
  <conditionalFormatting sqref="V56">
    <cfRule type="cellIs" dxfId="84" priority="122" operator="between">
      <formula>1</formula>
      <formula>1</formula>
    </cfRule>
  </conditionalFormatting>
  <conditionalFormatting sqref="V58">
    <cfRule type="cellIs" dxfId="83" priority="117" operator="between">
      <formula>1</formula>
      <formula>1</formula>
    </cfRule>
  </conditionalFormatting>
  <conditionalFormatting sqref="V60">
    <cfRule type="cellIs" dxfId="82" priority="116" operator="between">
      <formula>1</formula>
      <formula>1</formula>
    </cfRule>
  </conditionalFormatting>
  <conditionalFormatting sqref="V62:V63">
    <cfRule type="cellIs" dxfId="81" priority="115" operator="between">
      <formula>1</formula>
      <formula>1</formula>
    </cfRule>
  </conditionalFormatting>
  <conditionalFormatting sqref="V65">
    <cfRule type="cellIs" dxfId="80" priority="106" operator="between">
      <formula>1</formula>
      <formula>1</formula>
    </cfRule>
  </conditionalFormatting>
  <conditionalFormatting sqref="V68">
    <cfRule type="cellIs" dxfId="79" priority="101" operator="between">
      <formula>1</formula>
      <formula>1</formula>
    </cfRule>
  </conditionalFormatting>
  <conditionalFormatting sqref="V71">
    <cfRule type="cellIs" dxfId="78" priority="96" operator="between">
      <formula>1</formula>
      <formula>1</formula>
    </cfRule>
  </conditionalFormatting>
  <conditionalFormatting sqref="V73:V75">
    <cfRule type="cellIs" dxfId="77" priority="87" operator="between">
      <formula>1</formula>
      <formula>1</formula>
    </cfRule>
  </conditionalFormatting>
  <conditionalFormatting sqref="V78:V79">
    <cfRule type="cellIs" dxfId="76" priority="76" operator="between">
      <formula>1</formula>
      <formula>1</formula>
    </cfRule>
  </conditionalFormatting>
  <conditionalFormatting sqref="V81">
    <cfRule type="cellIs" dxfId="75" priority="71" operator="between">
      <formula>1</formula>
      <formula>1</formula>
    </cfRule>
  </conditionalFormatting>
  <conditionalFormatting sqref="V83">
    <cfRule type="cellIs" dxfId="74" priority="68" operator="between">
      <formula>1</formula>
      <formula>1</formula>
    </cfRule>
  </conditionalFormatting>
  <conditionalFormatting sqref="V91">
    <cfRule type="cellIs" dxfId="73" priority="55" operator="between">
      <formula>1</formula>
      <formula>1</formula>
    </cfRule>
  </conditionalFormatting>
  <conditionalFormatting sqref="V102">
    <cfRule type="cellIs" dxfId="72" priority="45" operator="between">
      <formula>1</formula>
      <formula>1</formula>
    </cfRule>
  </conditionalFormatting>
  <conditionalFormatting sqref="V110">
    <cfRule type="cellIs" dxfId="71" priority="32" operator="between">
      <formula>1</formula>
      <formula>1</formula>
    </cfRule>
  </conditionalFormatting>
  <conditionalFormatting sqref="V113">
    <cfRule type="cellIs" dxfId="70" priority="25" operator="between">
      <formula>1</formula>
      <formula>1</formula>
    </cfRule>
  </conditionalFormatting>
  <conditionalFormatting sqref="V122">
    <cfRule type="cellIs" dxfId="69" priority="15" operator="between">
      <formula>1</formula>
      <formula>1</formula>
    </cfRule>
  </conditionalFormatting>
  <conditionalFormatting sqref="Z26">
    <cfRule type="cellIs" dxfId="68" priority="235" operator="between">
      <formula>1</formula>
      <formula>1</formula>
    </cfRule>
  </conditionalFormatting>
  <conditionalFormatting sqref="Z29">
    <cfRule type="cellIs" dxfId="67" priority="149" operator="between">
      <formula>1</formula>
      <formula>1</formula>
    </cfRule>
  </conditionalFormatting>
  <conditionalFormatting sqref="Z31:Z32">
    <cfRule type="cellIs" dxfId="66" priority="147" operator="between">
      <formula>1</formula>
      <formula>1</formula>
    </cfRule>
  </conditionalFormatting>
  <conditionalFormatting sqref="Z35">
    <cfRule type="cellIs" dxfId="65" priority="145" operator="between">
      <formula>1</formula>
      <formula>1</formula>
    </cfRule>
  </conditionalFormatting>
  <conditionalFormatting sqref="Z37">
    <cfRule type="cellIs" dxfId="64" priority="143" operator="between">
      <formula>1</formula>
      <formula>1</formula>
    </cfRule>
  </conditionalFormatting>
  <conditionalFormatting sqref="Z41:Z42">
    <cfRule type="cellIs" dxfId="63" priority="136" operator="between">
      <formula>1</formula>
      <formula>1</formula>
    </cfRule>
  </conditionalFormatting>
  <conditionalFormatting sqref="Z44:Z45">
    <cfRule type="cellIs" dxfId="62" priority="130" operator="between">
      <formula>1</formula>
      <formula>1</formula>
    </cfRule>
  </conditionalFormatting>
  <conditionalFormatting sqref="Z47:Z48">
    <cfRule type="cellIs" dxfId="61" priority="129" operator="between">
      <formula>1</formula>
      <formula>1</formula>
    </cfRule>
  </conditionalFormatting>
  <conditionalFormatting sqref="Z52:Z56">
    <cfRule type="cellIs" dxfId="60" priority="121" operator="between">
      <formula>1</formula>
      <formula>1</formula>
    </cfRule>
  </conditionalFormatting>
  <conditionalFormatting sqref="Z60">
    <cfRule type="cellIs" dxfId="59" priority="108" operator="between">
      <formula>1</formula>
      <formula>1</formula>
    </cfRule>
  </conditionalFormatting>
  <conditionalFormatting sqref="Z66">
    <cfRule type="cellIs" dxfId="58" priority="104" operator="between">
      <formula>1</formula>
      <formula>1</formula>
    </cfRule>
  </conditionalFormatting>
  <conditionalFormatting sqref="Z68">
    <cfRule type="cellIs" dxfId="57" priority="100" operator="between">
      <formula>1</formula>
      <formula>1</formula>
    </cfRule>
  </conditionalFormatting>
  <conditionalFormatting sqref="Z71">
    <cfRule type="cellIs" dxfId="56" priority="95" operator="between">
      <formula>1</formula>
      <formula>1</formula>
    </cfRule>
  </conditionalFormatting>
  <conditionalFormatting sqref="Z73:Z75">
    <cfRule type="cellIs" dxfId="55" priority="86" operator="between">
      <formula>1</formula>
      <formula>1</formula>
    </cfRule>
  </conditionalFormatting>
  <conditionalFormatting sqref="Z81">
    <cfRule type="cellIs" dxfId="54" priority="70" operator="between">
      <formula>1</formula>
      <formula>1</formula>
    </cfRule>
  </conditionalFormatting>
  <conditionalFormatting sqref="Z87">
    <cfRule type="cellIs" dxfId="53" priority="64" operator="between">
      <formula>1</formula>
      <formula>1</formula>
    </cfRule>
  </conditionalFormatting>
  <conditionalFormatting sqref="Z90">
    <cfRule type="cellIs" dxfId="52" priority="54" operator="between">
      <formula>1</formula>
      <formula>1</formula>
    </cfRule>
  </conditionalFormatting>
  <conditionalFormatting sqref="Z94">
    <cfRule type="cellIs" dxfId="51" priority="53" operator="between">
      <formula>1</formula>
      <formula>1</formula>
    </cfRule>
  </conditionalFormatting>
  <conditionalFormatting sqref="Z99">
    <cfRule type="cellIs" dxfId="50" priority="6" operator="between">
      <formula>1</formula>
      <formula>1</formula>
    </cfRule>
  </conditionalFormatting>
  <conditionalFormatting sqref="Z104">
    <cfRule type="cellIs" dxfId="49" priority="10" operator="between">
      <formula>1</formula>
      <formula>1</formula>
    </cfRule>
  </conditionalFormatting>
  <conditionalFormatting sqref="Z108:Z110">
    <cfRule type="cellIs" dxfId="48" priority="37" operator="between">
      <formula>1</formula>
      <formula>1</formula>
    </cfRule>
  </conditionalFormatting>
  <conditionalFormatting sqref="Z112">
    <cfRule type="cellIs" dxfId="47" priority="24" operator="between">
      <formula>1</formula>
      <formula>1</formula>
    </cfRule>
  </conditionalFormatting>
  <conditionalFormatting sqref="Z117">
    <cfRule type="cellIs" dxfId="46" priority="20" operator="between">
      <formula>1</formula>
      <formula>1</formula>
    </cfRule>
  </conditionalFormatting>
  <conditionalFormatting sqref="Z122">
    <cfRule type="cellIs" dxfId="45" priority="14" operator="between">
      <formula>1</formula>
      <formula>1</formula>
    </cfRule>
  </conditionalFormatting>
  <conditionalFormatting sqref="AB26">
    <cfRule type="cellIs" dxfId="44" priority="150" operator="between">
      <formula>1</formula>
      <formula>1</formula>
    </cfRule>
  </conditionalFormatting>
  <conditionalFormatting sqref="AB29">
    <cfRule type="cellIs" dxfId="43" priority="148" operator="between">
      <formula>1</formula>
      <formula>1</formula>
    </cfRule>
  </conditionalFormatting>
  <conditionalFormatting sqref="AB31">
    <cfRule type="cellIs" dxfId="42" priority="146" operator="between">
      <formula>1</formula>
      <formula>1</formula>
    </cfRule>
  </conditionalFormatting>
  <conditionalFormatting sqref="AB36">
    <cfRule type="cellIs" dxfId="41" priority="144" operator="between">
      <formula>1</formula>
      <formula>1</formula>
    </cfRule>
  </conditionalFormatting>
  <conditionalFormatting sqref="AB38">
    <cfRule type="cellIs" dxfId="40" priority="142" operator="between">
      <formula>1</formula>
      <formula>1</formula>
    </cfRule>
  </conditionalFormatting>
  <conditionalFormatting sqref="AB41:AB42">
    <cfRule type="cellIs" dxfId="39" priority="134" operator="between">
      <formula>1</formula>
      <formula>1</formula>
    </cfRule>
  </conditionalFormatting>
  <conditionalFormatting sqref="AB45:AB48">
    <cfRule type="cellIs" dxfId="38" priority="128" operator="between">
      <formula>1</formula>
      <formula>1</formula>
    </cfRule>
  </conditionalFormatting>
  <conditionalFormatting sqref="AB52:AB54">
    <cfRule type="cellIs" dxfId="37" priority="120" operator="between">
      <formula>1</formula>
      <formula>1</formula>
    </cfRule>
  </conditionalFormatting>
  <conditionalFormatting sqref="AB56">
    <cfRule type="cellIs" dxfId="36" priority="118" operator="between">
      <formula>1</formula>
      <formula>1</formula>
    </cfRule>
  </conditionalFormatting>
  <conditionalFormatting sqref="AB59:AB61">
    <cfRule type="cellIs" dxfId="35" priority="107" operator="between">
      <formula>1</formula>
      <formula>1</formula>
    </cfRule>
  </conditionalFormatting>
  <conditionalFormatting sqref="AB64:AB65">
    <cfRule type="cellIs" dxfId="34" priority="105" operator="between">
      <formula>1</formula>
      <formula>1</formula>
    </cfRule>
  </conditionalFormatting>
  <conditionalFormatting sqref="AB72:AB75">
    <cfRule type="cellIs" dxfId="33" priority="94" operator="between">
      <formula>1</formula>
      <formula>1</formula>
    </cfRule>
  </conditionalFormatting>
  <conditionalFormatting sqref="AB78">
    <cfRule type="cellIs" dxfId="32" priority="75" operator="between">
      <formula>1</formula>
      <formula>1</formula>
    </cfRule>
  </conditionalFormatting>
  <conditionalFormatting sqref="AB81">
    <cfRule type="cellIs" dxfId="31" priority="69" operator="between">
      <formula>1</formula>
      <formula>1</formula>
    </cfRule>
  </conditionalFormatting>
  <conditionalFormatting sqref="AB83:AB84">
    <cfRule type="cellIs" dxfId="30" priority="67" operator="between">
      <formula>1</formula>
      <formula>1</formula>
    </cfRule>
  </conditionalFormatting>
  <conditionalFormatting sqref="AB93">
    <cfRule type="cellIs" dxfId="29" priority="7" operator="between">
      <formula>1</formula>
      <formula>1</formula>
    </cfRule>
  </conditionalFormatting>
  <conditionalFormatting sqref="AB102">
    <cfRule type="cellIs" dxfId="28" priority="44" operator="between">
      <formula>1</formula>
      <formula>1</formula>
    </cfRule>
  </conditionalFormatting>
  <conditionalFormatting sqref="AB110">
    <cfRule type="cellIs" dxfId="27" priority="31" operator="between">
      <formula>1</formula>
      <formula>1</formula>
    </cfRule>
  </conditionalFormatting>
  <conditionalFormatting sqref="AB113">
    <cfRule type="cellIs" dxfId="26" priority="23" operator="between">
      <formula>1</formula>
      <formula>1</formula>
    </cfRule>
  </conditionalFormatting>
  <conditionalFormatting sqref="AB115">
    <cfRule type="cellIs" dxfId="25" priority="22" operator="between">
      <formula>1</formula>
      <formula>1</formula>
    </cfRule>
  </conditionalFormatting>
  <conditionalFormatting sqref="AB118">
    <cfRule type="cellIs" dxfId="24" priority="19" operator="between">
      <formula>1</formula>
      <formula>1</formula>
    </cfRule>
  </conditionalFormatting>
  <conditionalFormatting sqref="AF5:AF124 R6:R65 X6:X124 AD6:AD124 J73:J75">
    <cfRule type="cellIs" dxfId="23" priority="93" operator="between">
      <formula>1</formula>
      <formula>1</formula>
    </cfRule>
  </conditionalFormatting>
  <conditionalFormatting sqref="U17">
    <cfRule type="cellIs" dxfId="22" priority="4" operator="between">
      <formula>1</formula>
      <formula>1</formula>
    </cfRule>
  </conditionalFormatting>
  <conditionalFormatting sqref="U33 U31 U29">
    <cfRule type="cellIs" dxfId="21" priority="3" operator="between">
      <formula>1</formula>
      <formula>1</formula>
    </cfRule>
  </conditionalFormatting>
  <conditionalFormatting sqref="U45:U48 U41">
    <cfRule type="cellIs" dxfId="20" priority="2" operator="between">
      <formula>1</formula>
      <formula>1</formula>
    </cfRule>
  </conditionalFormatting>
  <conditionalFormatting sqref="U62">
    <cfRule type="cellIs" dxfId="19" priority="1" operator="between">
      <formula>1</formula>
      <formula>1</formula>
    </cfRule>
  </conditionalFormatting>
  <dataValidations count="2">
    <dataValidation type="list" allowBlank="1" showInputMessage="1" showErrorMessage="1" sqref="A5 A31 A79">
      <mc:AlternateContent xmlns:x12ac="http://schemas.microsoft.com/office/spreadsheetml/2011/1/ac" xmlns:mc="http://schemas.openxmlformats.org/markup-compatibility/2006">
        <mc:Choice Requires="x12ac">
          <x12ac:list>GESTION INTEGRAL, GESTIÓN DE LA SALUD," GESTIÓN DE PELIGROS, RIESGOS Y AMENAZAS"</x12ac:list>
        </mc:Choice>
        <mc:Fallback>
          <formula1>"GESTION INTEGRAL, GESTIÓN DE LA SALUD, GESTIÓN DE PELIGROS, RIESGOS Y AMENAZAS"</formula1>
        </mc:Fallback>
      </mc:AlternateContent>
    </dataValidation>
    <dataValidation type="list" allowBlank="1" showInputMessage="1" showErrorMessage="1" sqref="D5:D124">
      <formula1>"EJE 1: EQUILIBRIO PSICOSOCIAL, EJE 2: SALUD MENTAL, EJE 3: DIVERSIDAD E INCLUSIÓN, EJE 4: TRANSFORMACION DIGITAL, EJE 5: IDENTIDAD Y VOCACIÓN POR EL SERVICIO, EJE 1: EQUILIBRIO PSICOSOCIAL / EJE 2: SALUD MENTAL, N/A"</formula1>
    </dataValidation>
  </dataValidations>
  <pageMargins left="0.51181102362204722" right="0.70866141732283472" top="0.74803149606299213" bottom="0.74803149606299213" header="0.31496062992125984" footer="0.31496062992125984"/>
  <pageSetup scale="10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outlinePr summaryBelow="0"/>
    <pageSetUpPr fitToPage="1"/>
  </sheetPr>
  <dimension ref="A1:AW169"/>
  <sheetViews>
    <sheetView showGridLines="0" zoomScale="90" zoomScaleNormal="90" zoomScaleSheetLayoutView="75" workbookViewId="0">
      <pane xSplit="17" ySplit="4" topLeftCell="W66" activePane="bottomRight" state="frozen"/>
      <selection pane="topRight"/>
      <selection pane="bottomLeft"/>
      <selection pane="bottomRight" activeCell="AI67" sqref="AI67"/>
    </sheetView>
  </sheetViews>
  <sheetFormatPr baseColWidth="10" defaultColWidth="9.140625" defaultRowHeight="12.75" x14ac:dyDescent="0.2"/>
  <cols>
    <col min="1" max="16" width="4.7109375" style="16" customWidth="1"/>
    <col min="17" max="17" width="41.85546875" style="40" customWidth="1"/>
    <col min="18" max="18" width="36.140625" style="40" customWidth="1"/>
    <col min="19" max="19" width="32.7109375" style="40" customWidth="1"/>
    <col min="20" max="20" width="24" style="38" customWidth="1"/>
    <col min="21" max="21" width="7.85546875" style="38" customWidth="1"/>
    <col min="22" max="22" width="11.28515625" style="38" customWidth="1"/>
    <col min="23" max="23" width="8.42578125" style="38" customWidth="1"/>
    <col min="24" max="24" width="6.5703125" style="34" customWidth="1"/>
    <col min="25" max="25" width="7.140625" style="34" customWidth="1"/>
    <col min="26" max="28" width="6.5703125" style="34" customWidth="1"/>
    <col min="29" max="29" width="8.5703125" style="34" customWidth="1"/>
    <col min="30" max="30" width="6.5703125" style="34" customWidth="1"/>
    <col min="31" max="31" width="9.42578125" style="34" customWidth="1"/>
    <col min="32" max="34" width="6.5703125" style="34" customWidth="1"/>
    <col min="35" max="35" width="8.42578125" style="34" customWidth="1"/>
    <col min="36" max="47" width="6.5703125" style="34" customWidth="1"/>
    <col min="48" max="48" width="28.5703125" style="43" customWidth="1"/>
    <col min="49" max="49" width="38.140625" style="27" customWidth="1"/>
    <col min="50" max="16384" width="9.140625" style="16"/>
  </cols>
  <sheetData>
    <row r="1" spans="1:49" ht="59.25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162" t="s">
        <v>200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49" ht="15" customHeight="1" x14ac:dyDescent="0.2">
      <c r="A2" s="98" t="s">
        <v>201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4"/>
      <c r="Q2" s="108" t="s">
        <v>202</v>
      </c>
      <c r="R2" s="118" t="s">
        <v>4</v>
      </c>
      <c r="S2" s="111" t="s">
        <v>5</v>
      </c>
      <c r="T2" s="114" t="s">
        <v>6</v>
      </c>
      <c r="U2" s="91" t="s">
        <v>7</v>
      </c>
      <c r="V2" s="92"/>
      <c r="W2" s="93"/>
      <c r="X2" s="97" t="s">
        <v>8</v>
      </c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8"/>
      <c r="AV2" s="81" t="s">
        <v>9</v>
      </c>
      <c r="AW2" s="81" t="s">
        <v>10</v>
      </c>
    </row>
    <row r="3" spans="1:49" s="64" customFormat="1" ht="43.5" customHeight="1" x14ac:dyDescent="0.2">
      <c r="A3" s="158" t="s">
        <v>203</v>
      </c>
      <c r="B3" s="158" t="s">
        <v>60</v>
      </c>
      <c r="C3" s="158" t="s">
        <v>204</v>
      </c>
      <c r="D3" s="158" t="s">
        <v>205</v>
      </c>
      <c r="E3" s="158" t="s">
        <v>206</v>
      </c>
      <c r="F3" s="158" t="s">
        <v>207</v>
      </c>
      <c r="G3" s="158" t="s">
        <v>208</v>
      </c>
      <c r="H3" s="158" t="s">
        <v>209</v>
      </c>
      <c r="I3" s="158" t="s">
        <v>210</v>
      </c>
      <c r="J3" s="158" t="s">
        <v>211</v>
      </c>
      <c r="K3" s="158" t="s">
        <v>212</v>
      </c>
      <c r="L3" s="158" t="s">
        <v>213</v>
      </c>
      <c r="M3" s="158" t="s">
        <v>214</v>
      </c>
      <c r="N3" s="158" t="s">
        <v>215</v>
      </c>
      <c r="O3" s="158" t="s">
        <v>216</v>
      </c>
      <c r="P3" s="158" t="s">
        <v>217</v>
      </c>
      <c r="Q3" s="109"/>
      <c r="R3" s="119"/>
      <c r="S3" s="112"/>
      <c r="T3" s="115"/>
      <c r="U3" s="94"/>
      <c r="V3" s="95"/>
      <c r="W3" s="96"/>
      <c r="X3" s="160" t="s">
        <v>11</v>
      </c>
      <c r="Y3" s="160"/>
      <c r="Z3" s="160" t="s">
        <v>12</v>
      </c>
      <c r="AA3" s="160"/>
      <c r="AB3" s="160" t="s">
        <v>13</v>
      </c>
      <c r="AC3" s="160"/>
      <c r="AD3" s="160" t="s">
        <v>14</v>
      </c>
      <c r="AE3" s="160"/>
      <c r="AF3" s="160" t="s">
        <v>15</v>
      </c>
      <c r="AG3" s="160"/>
      <c r="AH3" s="160" t="s">
        <v>16</v>
      </c>
      <c r="AI3" s="160"/>
      <c r="AJ3" s="160" t="s">
        <v>17</v>
      </c>
      <c r="AK3" s="160"/>
      <c r="AL3" s="160" t="s">
        <v>18</v>
      </c>
      <c r="AM3" s="160"/>
      <c r="AN3" s="160" t="s">
        <v>19</v>
      </c>
      <c r="AO3" s="160"/>
      <c r="AP3" s="160" t="s">
        <v>20</v>
      </c>
      <c r="AQ3" s="160"/>
      <c r="AR3" s="160" t="s">
        <v>21</v>
      </c>
      <c r="AS3" s="160"/>
      <c r="AT3" s="160" t="s">
        <v>22</v>
      </c>
      <c r="AU3" s="161"/>
      <c r="AV3" s="82"/>
      <c r="AW3" s="82"/>
    </row>
    <row r="4" spans="1:49" s="65" customFormat="1" ht="43.5" customHeight="1" x14ac:dyDescent="0.2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10"/>
      <c r="R4" s="120"/>
      <c r="S4" s="113"/>
      <c r="T4" s="116"/>
      <c r="U4" s="70" t="s">
        <v>23</v>
      </c>
      <c r="V4" s="70" t="s">
        <v>24</v>
      </c>
      <c r="W4" s="70" t="s">
        <v>25</v>
      </c>
      <c r="X4" s="71" t="s">
        <v>26</v>
      </c>
      <c r="Y4" s="71" t="s">
        <v>27</v>
      </c>
      <c r="Z4" s="71" t="s">
        <v>26</v>
      </c>
      <c r="AA4" s="71" t="s">
        <v>27</v>
      </c>
      <c r="AB4" s="71" t="s">
        <v>26</v>
      </c>
      <c r="AC4" s="71" t="s">
        <v>27</v>
      </c>
      <c r="AD4" s="71" t="s">
        <v>26</v>
      </c>
      <c r="AE4" s="71" t="s">
        <v>27</v>
      </c>
      <c r="AF4" s="71" t="s">
        <v>26</v>
      </c>
      <c r="AG4" s="71" t="s">
        <v>27</v>
      </c>
      <c r="AH4" s="71" t="s">
        <v>26</v>
      </c>
      <c r="AI4" s="71" t="s">
        <v>27</v>
      </c>
      <c r="AJ4" s="71" t="s">
        <v>26</v>
      </c>
      <c r="AK4" s="71" t="s">
        <v>27</v>
      </c>
      <c r="AL4" s="71" t="s">
        <v>26</v>
      </c>
      <c r="AM4" s="71" t="s">
        <v>27</v>
      </c>
      <c r="AN4" s="71" t="s">
        <v>26</v>
      </c>
      <c r="AO4" s="71" t="s">
        <v>27</v>
      </c>
      <c r="AP4" s="71" t="s">
        <v>26</v>
      </c>
      <c r="AQ4" s="71" t="s">
        <v>27</v>
      </c>
      <c r="AR4" s="71" t="s">
        <v>26</v>
      </c>
      <c r="AS4" s="71" t="s">
        <v>27</v>
      </c>
      <c r="AT4" s="71" t="s">
        <v>26</v>
      </c>
      <c r="AU4" s="71" t="s">
        <v>27</v>
      </c>
      <c r="AV4" s="83"/>
      <c r="AW4" s="83"/>
    </row>
    <row r="5" spans="1:49" ht="59.25" customHeight="1" x14ac:dyDescent="0.2">
      <c r="A5" s="66" t="s">
        <v>218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33" t="s">
        <v>219</v>
      </c>
      <c r="R5" s="33" t="s">
        <v>55</v>
      </c>
      <c r="S5" s="33" t="s">
        <v>56</v>
      </c>
      <c r="T5" s="12" t="s">
        <v>32</v>
      </c>
      <c r="U5" s="12" t="s">
        <v>33</v>
      </c>
      <c r="V5" s="12"/>
      <c r="W5" s="12" t="s">
        <v>33</v>
      </c>
      <c r="X5" s="14"/>
      <c r="Y5" s="14"/>
      <c r="Z5" s="14"/>
      <c r="AA5" s="14"/>
      <c r="AB5" s="14">
        <v>1</v>
      </c>
      <c r="AC5" s="14">
        <v>1</v>
      </c>
      <c r="AD5" s="14"/>
      <c r="AE5" s="14"/>
      <c r="AF5" s="14"/>
      <c r="AG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55" t="s">
        <v>220</v>
      </c>
      <c r="AW5" s="32"/>
    </row>
    <row r="6" spans="1:49" ht="59.25" customHeight="1" x14ac:dyDescent="0.2">
      <c r="A6" s="66" t="s">
        <v>218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33" t="s">
        <v>221</v>
      </c>
      <c r="R6" s="33" t="s">
        <v>55</v>
      </c>
      <c r="S6" s="33" t="s">
        <v>56</v>
      </c>
      <c r="T6" s="12" t="s">
        <v>32</v>
      </c>
      <c r="U6" s="12" t="s">
        <v>33</v>
      </c>
      <c r="V6" s="12"/>
      <c r="W6" s="12" t="s">
        <v>33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>
        <v>1</v>
      </c>
      <c r="AI6" s="14">
        <v>1</v>
      </c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56"/>
      <c r="AW6" s="32"/>
    </row>
    <row r="7" spans="1:49" ht="59.25" customHeight="1" x14ac:dyDescent="0.2">
      <c r="A7" s="66" t="s">
        <v>218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33" t="s">
        <v>222</v>
      </c>
      <c r="R7" s="33" t="s">
        <v>55</v>
      </c>
      <c r="S7" s="33" t="s">
        <v>56</v>
      </c>
      <c r="T7" s="12" t="s">
        <v>32</v>
      </c>
      <c r="U7" s="12" t="s">
        <v>33</v>
      </c>
      <c r="V7" s="12"/>
      <c r="W7" s="12" t="s">
        <v>33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>
        <v>1</v>
      </c>
      <c r="AO7" s="14"/>
      <c r="AP7" s="14"/>
      <c r="AQ7" s="14"/>
      <c r="AR7" s="14"/>
      <c r="AS7" s="14"/>
      <c r="AT7" s="14"/>
      <c r="AU7" s="14"/>
      <c r="AV7" s="156"/>
      <c r="AW7" s="32"/>
    </row>
    <row r="8" spans="1:49" ht="59.25" customHeight="1" x14ac:dyDescent="0.2">
      <c r="A8" s="66" t="s">
        <v>218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33" t="s">
        <v>223</v>
      </c>
      <c r="R8" s="33" t="s">
        <v>55</v>
      </c>
      <c r="S8" s="33" t="s">
        <v>56</v>
      </c>
      <c r="T8" s="12" t="s">
        <v>32</v>
      </c>
      <c r="U8" s="12" t="s">
        <v>33</v>
      </c>
      <c r="V8" s="12"/>
      <c r="W8" s="12" t="s">
        <v>33</v>
      </c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Q8" s="14"/>
      <c r="AR8" s="14">
        <v>1</v>
      </c>
      <c r="AS8" s="14"/>
      <c r="AT8" s="14"/>
      <c r="AU8" s="14"/>
      <c r="AV8" s="157"/>
      <c r="AW8" s="32"/>
    </row>
    <row r="9" spans="1:49" ht="59.25" customHeight="1" x14ac:dyDescent="0.2">
      <c r="A9" s="12"/>
      <c r="B9" s="12" t="s">
        <v>218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33" t="s">
        <v>224</v>
      </c>
      <c r="R9" s="33" t="s">
        <v>62</v>
      </c>
      <c r="S9" s="33" t="s">
        <v>63</v>
      </c>
      <c r="T9" s="12" t="s">
        <v>49</v>
      </c>
      <c r="U9" s="12" t="s">
        <v>33</v>
      </c>
      <c r="V9" s="12"/>
      <c r="W9" s="12" t="s">
        <v>33</v>
      </c>
      <c r="X9" s="14"/>
      <c r="Y9" s="14"/>
      <c r="Z9" s="14"/>
      <c r="AA9" s="14"/>
      <c r="AB9" s="14">
        <v>1</v>
      </c>
      <c r="AC9" s="14">
        <v>1</v>
      </c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55" t="s">
        <v>220</v>
      </c>
      <c r="AW9" s="29"/>
    </row>
    <row r="10" spans="1:49" ht="66.75" customHeight="1" x14ac:dyDescent="0.2">
      <c r="A10" s="12"/>
      <c r="B10" s="12" t="s">
        <v>218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9" t="s">
        <v>225</v>
      </c>
      <c r="R10" s="33" t="s">
        <v>62</v>
      </c>
      <c r="S10" s="33" t="s">
        <v>63</v>
      </c>
      <c r="T10" s="12" t="s">
        <v>49</v>
      </c>
      <c r="U10" s="12" t="s">
        <v>33</v>
      </c>
      <c r="V10" s="12"/>
      <c r="W10" s="12" t="s">
        <v>33</v>
      </c>
      <c r="X10" s="14"/>
      <c r="Y10" s="14"/>
      <c r="Z10" s="14"/>
      <c r="AA10" s="14"/>
      <c r="AB10" s="14"/>
      <c r="AC10" s="14"/>
      <c r="AD10" s="14"/>
      <c r="AE10" s="14"/>
      <c r="AF10" s="14">
        <v>1</v>
      </c>
      <c r="AG10" s="14">
        <v>1</v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56"/>
      <c r="AW10" s="29"/>
    </row>
    <row r="11" spans="1:49" ht="66.75" customHeight="1" x14ac:dyDescent="0.2">
      <c r="A11" s="12"/>
      <c r="B11" s="12" t="s">
        <v>218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9" t="s">
        <v>226</v>
      </c>
      <c r="R11" s="33" t="s">
        <v>62</v>
      </c>
      <c r="S11" s="33" t="s">
        <v>63</v>
      </c>
      <c r="T11" s="12" t="s">
        <v>49</v>
      </c>
      <c r="U11" s="12" t="s">
        <v>33</v>
      </c>
      <c r="V11" s="12"/>
      <c r="W11" s="12" t="s">
        <v>33</v>
      </c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>
        <v>1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57"/>
      <c r="AW11" s="29"/>
    </row>
    <row r="12" spans="1:49" ht="66.75" customHeight="1" x14ac:dyDescent="0.2">
      <c r="A12" s="12"/>
      <c r="B12" s="12"/>
      <c r="C12" s="12"/>
      <c r="D12" s="12" t="s">
        <v>218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 t="s">
        <v>227</v>
      </c>
      <c r="R12" s="33" t="s">
        <v>80</v>
      </c>
      <c r="S12" s="33" t="s">
        <v>81</v>
      </c>
      <c r="T12" s="12" t="s">
        <v>49</v>
      </c>
      <c r="U12" s="12" t="s">
        <v>33</v>
      </c>
      <c r="V12" s="12"/>
      <c r="W12" s="12" t="s">
        <v>33</v>
      </c>
      <c r="X12" s="14"/>
      <c r="Y12" s="14"/>
      <c r="Z12" s="14"/>
      <c r="AA12" s="14"/>
      <c r="AB12" s="14"/>
      <c r="AC12" s="14"/>
      <c r="AD12" s="14">
        <v>1</v>
      </c>
      <c r="AE12" s="14">
        <v>1</v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55" t="s">
        <v>220</v>
      </c>
      <c r="AW12" s="21"/>
    </row>
    <row r="13" spans="1:49" ht="66.75" customHeight="1" x14ac:dyDescent="0.2">
      <c r="A13" s="12"/>
      <c r="B13" s="12"/>
      <c r="C13" s="12"/>
      <c r="D13" s="12" t="s">
        <v>218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 t="s">
        <v>228</v>
      </c>
      <c r="R13" s="33" t="s">
        <v>80</v>
      </c>
      <c r="S13" s="33" t="s">
        <v>81</v>
      </c>
      <c r="T13" s="12" t="s">
        <v>49</v>
      </c>
      <c r="U13" s="12" t="s">
        <v>33</v>
      </c>
      <c r="V13" s="12"/>
      <c r="W13" s="12" t="s">
        <v>33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>
        <v>1</v>
      </c>
      <c r="AI13" s="14">
        <v>1</v>
      </c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56"/>
      <c r="AW13" s="21"/>
    </row>
    <row r="14" spans="1:49" ht="66.75" customHeight="1" x14ac:dyDescent="0.2">
      <c r="A14" s="12"/>
      <c r="B14" s="12"/>
      <c r="C14" s="12"/>
      <c r="D14" s="12" t="s">
        <v>218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7" t="s">
        <v>229</v>
      </c>
      <c r="R14" s="33" t="s">
        <v>80</v>
      </c>
      <c r="S14" s="33" t="s">
        <v>81</v>
      </c>
      <c r="T14" s="12" t="s">
        <v>49</v>
      </c>
      <c r="U14" s="12" t="s">
        <v>33</v>
      </c>
      <c r="V14" s="12"/>
      <c r="W14" s="12" t="s">
        <v>33</v>
      </c>
      <c r="X14" s="14"/>
      <c r="Y14" s="14"/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4">
        <v>1</v>
      </c>
      <c r="AH14" s="14">
        <v>1</v>
      </c>
      <c r="AI14" s="14">
        <v>1</v>
      </c>
      <c r="AJ14" s="14">
        <v>1</v>
      </c>
      <c r="AK14" s="14"/>
      <c r="AL14" s="14">
        <v>1</v>
      </c>
      <c r="AM14" s="14"/>
      <c r="AN14" s="14">
        <v>1</v>
      </c>
      <c r="AO14" s="14"/>
      <c r="AP14" s="14">
        <v>1</v>
      </c>
      <c r="AQ14" s="14"/>
      <c r="AR14" s="14">
        <v>1</v>
      </c>
      <c r="AS14" s="14"/>
      <c r="AT14" s="14">
        <v>1</v>
      </c>
      <c r="AU14" s="14"/>
      <c r="AV14" s="156"/>
      <c r="AW14" s="12"/>
    </row>
    <row r="15" spans="1:49" ht="66.75" customHeight="1" x14ac:dyDescent="0.2">
      <c r="A15" s="12"/>
      <c r="B15" s="12"/>
      <c r="C15" s="12"/>
      <c r="D15" s="12" t="s">
        <v>218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7" t="s">
        <v>230</v>
      </c>
      <c r="R15" s="33" t="s">
        <v>80</v>
      </c>
      <c r="S15" s="33" t="s">
        <v>81</v>
      </c>
      <c r="T15" s="12" t="s">
        <v>49</v>
      </c>
      <c r="U15" s="12" t="s">
        <v>33</v>
      </c>
      <c r="V15" s="12"/>
      <c r="W15" s="12" t="s">
        <v>33</v>
      </c>
      <c r="X15" s="14"/>
      <c r="Y15" s="14"/>
      <c r="Z15" s="14"/>
      <c r="AA15" s="14"/>
      <c r="AB15" s="14"/>
      <c r="AC15" s="14"/>
      <c r="AD15" s="14"/>
      <c r="AE15" s="14"/>
      <c r="AF15" s="14">
        <v>1</v>
      </c>
      <c r="AG15" s="14">
        <v>1</v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>
        <v>1</v>
      </c>
      <c r="AS15" s="14"/>
      <c r="AT15" s="14"/>
      <c r="AU15" s="14"/>
      <c r="AV15" s="156"/>
      <c r="AW15" s="12"/>
    </row>
    <row r="16" spans="1:49" ht="66.75" customHeight="1" x14ac:dyDescent="0.2">
      <c r="A16" s="12"/>
      <c r="B16" s="12"/>
      <c r="C16" s="63" t="s">
        <v>218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78" t="s">
        <v>231</v>
      </c>
      <c r="R16" s="33" t="s">
        <v>80</v>
      </c>
      <c r="S16" s="74" t="s">
        <v>232</v>
      </c>
      <c r="T16" s="22" t="s">
        <v>233</v>
      </c>
      <c r="U16" s="12" t="s">
        <v>33</v>
      </c>
      <c r="V16" s="12"/>
      <c r="W16" s="12" t="s">
        <v>33</v>
      </c>
      <c r="X16" s="14"/>
      <c r="Y16" s="14"/>
      <c r="Z16" s="14">
        <v>1</v>
      </c>
      <c r="AA16" s="14">
        <v>1</v>
      </c>
      <c r="AB16" s="14">
        <v>1</v>
      </c>
      <c r="AC16" s="14">
        <v>1</v>
      </c>
      <c r="AD16" s="14">
        <v>1</v>
      </c>
      <c r="AE16" s="14">
        <v>1</v>
      </c>
      <c r="AF16" s="14">
        <v>1</v>
      </c>
      <c r="AG16" s="14">
        <v>1</v>
      </c>
      <c r="AH16" s="14">
        <v>1</v>
      </c>
      <c r="AI16" s="14">
        <v>1</v>
      </c>
      <c r="AJ16" s="14">
        <v>1</v>
      </c>
      <c r="AK16" s="14"/>
      <c r="AL16" s="14">
        <v>1</v>
      </c>
      <c r="AM16" s="14"/>
      <c r="AN16" s="14">
        <v>1</v>
      </c>
      <c r="AO16" s="14"/>
      <c r="AP16" s="14">
        <v>1</v>
      </c>
      <c r="AQ16" s="14"/>
      <c r="AR16" s="14">
        <v>1</v>
      </c>
      <c r="AS16" s="14"/>
      <c r="AT16" s="14"/>
      <c r="AU16" s="14"/>
      <c r="AV16" s="53" t="s">
        <v>220</v>
      </c>
      <c r="AW16" s="21"/>
    </row>
    <row r="17" spans="1:49" ht="66.75" customHeight="1" x14ac:dyDescent="0.2">
      <c r="A17" s="12"/>
      <c r="B17" s="12"/>
      <c r="C17" s="12" t="s">
        <v>218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67"/>
      <c r="Q17" s="17" t="s">
        <v>234</v>
      </c>
      <c r="R17" s="33" t="s">
        <v>80</v>
      </c>
      <c r="S17" s="33" t="s">
        <v>95</v>
      </c>
      <c r="T17" s="22" t="s">
        <v>233</v>
      </c>
      <c r="U17" s="12" t="s">
        <v>33</v>
      </c>
      <c r="V17" s="12" t="s">
        <v>33</v>
      </c>
      <c r="W17" s="12" t="s">
        <v>33</v>
      </c>
      <c r="X17" s="14"/>
      <c r="Y17" s="14"/>
      <c r="Z17" s="14">
        <v>1</v>
      </c>
      <c r="AA17" s="14">
        <v>1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55" t="s">
        <v>220</v>
      </c>
      <c r="AW17" s="12"/>
    </row>
    <row r="18" spans="1:49" ht="66.75" customHeight="1" x14ac:dyDescent="0.2">
      <c r="A18" s="12"/>
      <c r="B18" s="12"/>
      <c r="C18" s="12" t="s">
        <v>218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67"/>
      <c r="Q18" s="17" t="s">
        <v>235</v>
      </c>
      <c r="R18" s="33" t="s">
        <v>80</v>
      </c>
      <c r="S18" s="33" t="s">
        <v>95</v>
      </c>
      <c r="T18" s="22" t="s">
        <v>233</v>
      </c>
      <c r="U18" s="12" t="s">
        <v>33</v>
      </c>
      <c r="V18" s="12" t="s">
        <v>33</v>
      </c>
      <c r="W18" s="12" t="s">
        <v>33</v>
      </c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>
        <v>1</v>
      </c>
      <c r="AM18" s="14"/>
      <c r="AN18" s="14"/>
      <c r="AO18" s="14"/>
      <c r="AP18" s="14"/>
      <c r="AQ18" s="14"/>
      <c r="AR18" s="14"/>
      <c r="AS18" s="14"/>
      <c r="AT18" s="14"/>
      <c r="AU18" s="14"/>
      <c r="AV18" s="156"/>
      <c r="AW18" s="12"/>
    </row>
    <row r="19" spans="1:49" ht="66.75" customHeight="1" x14ac:dyDescent="0.2">
      <c r="A19" s="12"/>
      <c r="B19" s="12"/>
      <c r="C19" s="12" t="s">
        <v>218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67"/>
      <c r="Q19" s="17" t="s">
        <v>236</v>
      </c>
      <c r="R19" s="33" t="s">
        <v>80</v>
      </c>
      <c r="S19" s="33" t="s">
        <v>95</v>
      </c>
      <c r="T19" s="22" t="s">
        <v>233</v>
      </c>
      <c r="U19" s="12" t="s">
        <v>33</v>
      </c>
      <c r="V19" s="12" t="s">
        <v>33</v>
      </c>
      <c r="W19" s="12" t="s">
        <v>33</v>
      </c>
      <c r="X19" s="14"/>
      <c r="Y19" s="14"/>
      <c r="Z19" s="14"/>
      <c r="AA19" s="14"/>
      <c r="AB19" s="14">
        <v>1</v>
      </c>
      <c r="AC19" s="14">
        <v>1</v>
      </c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56"/>
      <c r="AW19" s="12"/>
    </row>
    <row r="20" spans="1:49" ht="66.75" customHeight="1" x14ac:dyDescent="0.2">
      <c r="A20" s="12"/>
      <c r="B20" s="12"/>
      <c r="C20" s="12" t="s">
        <v>218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67"/>
      <c r="Q20" s="17" t="s">
        <v>237</v>
      </c>
      <c r="R20" s="33" t="s">
        <v>80</v>
      </c>
      <c r="S20" s="33" t="s">
        <v>95</v>
      </c>
      <c r="T20" s="22" t="s">
        <v>233</v>
      </c>
      <c r="U20" s="12" t="s">
        <v>33</v>
      </c>
      <c r="V20" s="12" t="s">
        <v>33</v>
      </c>
      <c r="W20" s="12" t="s">
        <v>33</v>
      </c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>
        <v>1</v>
      </c>
      <c r="AO20" s="14"/>
      <c r="AP20" s="14"/>
      <c r="AQ20" s="14"/>
      <c r="AR20" s="14"/>
      <c r="AS20" s="14"/>
      <c r="AT20" s="14"/>
      <c r="AU20" s="14"/>
      <c r="AV20" s="156"/>
      <c r="AW20" s="12"/>
    </row>
    <row r="21" spans="1:49" ht="66.75" customHeight="1" x14ac:dyDescent="0.2">
      <c r="A21" s="12"/>
      <c r="B21" s="12"/>
      <c r="C21" s="12" t="s">
        <v>218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67"/>
      <c r="Q21" s="17" t="s">
        <v>238</v>
      </c>
      <c r="R21" s="33" t="s">
        <v>80</v>
      </c>
      <c r="S21" s="33" t="s">
        <v>95</v>
      </c>
      <c r="T21" s="22" t="s">
        <v>233</v>
      </c>
      <c r="U21" s="12" t="s">
        <v>33</v>
      </c>
      <c r="V21" s="12" t="s">
        <v>33</v>
      </c>
      <c r="W21" s="12" t="s">
        <v>33</v>
      </c>
      <c r="X21" s="14"/>
      <c r="Y21" s="14"/>
      <c r="Z21" s="14"/>
      <c r="AA21" s="14"/>
      <c r="AB21" s="14"/>
      <c r="AC21" s="14"/>
      <c r="AD21" s="14">
        <v>1</v>
      </c>
      <c r="AE21" s="14">
        <v>1</v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56"/>
      <c r="AW21" s="12"/>
    </row>
    <row r="22" spans="1:49" ht="66.75" customHeight="1" x14ac:dyDescent="0.2">
      <c r="A22" s="12"/>
      <c r="B22" s="12"/>
      <c r="C22" s="12" t="s">
        <v>218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67"/>
      <c r="Q22" s="17" t="s">
        <v>239</v>
      </c>
      <c r="R22" s="33" t="s">
        <v>80</v>
      </c>
      <c r="S22" s="33" t="s">
        <v>95</v>
      </c>
      <c r="T22" s="22" t="s">
        <v>233</v>
      </c>
      <c r="U22" s="12" t="s">
        <v>33</v>
      </c>
      <c r="V22" s="12" t="s">
        <v>33</v>
      </c>
      <c r="W22" s="12" t="s">
        <v>33</v>
      </c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>
        <v>1</v>
      </c>
      <c r="AQ22" s="14"/>
      <c r="AR22" s="14"/>
      <c r="AS22" s="14"/>
      <c r="AT22" s="14"/>
      <c r="AU22" s="14"/>
      <c r="AV22" s="156"/>
      <c r="AW22" s="12"/>
    </row>
    <row r="23" spans="1:49" ht="66.75" customHeight="1" x14ac:dyDescent="0.2">
      <c r="A23" s="12"/>
      <c r="B23" s="12"/>
      <c r="C23" s="12" t="s">
        <v>218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67"/>
      <c r="Q23" s="17" t="s">
        <v>240</v>
      </c>
      <c r="R23" s="33" t="s">
        <v>80</v>
      </c>
      <c r="S23" s="33" t="s">
        <v>95</v>
      </c>
      <c r="T23" s="22" t="s">
        <v>233</v>
      </c>
      <c r="U23" s="12" t="s">
        <v>33</v>
      </c>
      <c r="V23" s="12" t="s">
        <v>33</v>
      </c>
      <c r="W23" s="12" t="s">
        <v>33</v>
      </c>
      <c r="X23" s="14"/>
      <c r="Y23" s="14"/>
      <c r="Z23" s="14"/>
      <c r="AA23" s="14"/>
      <c r="AB23" s="14"/>
      <c r="AC23" s="14"/>
      <c r="AD23" s="14"/>
      <c r="AE23" s="14"/>
      <c r="AF23" s="14">
        <v>1</v>
      </c>
      <c r="AG23" s="14">
        <v>1</v>
      </c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56"/>
      <c r="AW23" s="12"/>
    </row>
    <row r="24" spans="1:49" ht="66.75" customHeight="1" x14ac:dyDescent="0.2">
      <c r="A24" s="12"/>
      <c r="B24" s="12"/>
      <c r="C24" s="12" t="s">
        <v>218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67"/>
      <c r="Q24" s="17" t="s">
        <v>241</v>
      </c>
      <c r="R24" s="33" t="s">
        <v>80</v>
      </c>
      <c r="S24" s="33" t="s">
        <v>95</v>
      </c>
      <c r="T24" s="22" t="s">
        <v>233</v>
      </c>
      <c r="U24" s="12" t="s">
        <v>33</v>
      </c>
      <c r="V24" s="12" t="s">
        <v>33</v>
      </c>
      <c r="W24" s="12" t="s">
        <v>33</v>
      </c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>
        <v>1</v>
      </c>
      <c r="AS24" s="14"/>
      <c r="AT24" s="14"/>
      <c r="AU24" s="14"/>
      <c r="AV24" s="156"/>
      <c r="AW24" s="12"/>
    </row>
    <row r="25" spans="1:49" ht="66.75" customHeight="1" x14ac:dyDescent="0.2">
      <c r="A25" s="12"/>
      <c r="B25" s="12"/>
      <c r="C25" s="12" t="s">
        <v>218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67"/>
      <c r="Q25" s="77" t="s">
        <v>242</v>
      </c>
      <c r="R25" s="33" t="s">
        <v>80</v>
      </c>
      <c r="S25" s="33" t="s">
        <v>95</v>
      </c>
      <c r="T25" s="22" t="s">
        <v>233</v>
      </c>
      <c r="U25" s="12" t="s">
        <v>33</v>
      </c>
      <c r="V25" s="12" t="s">
        <v>33</v>
      </c>
      <c r="W25" s="12" t="s">
        <v>33</v>
      </c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>
        <v>1</v>
      </c>
      <c r="AI25" s="14">
        <v>1</v>
      </c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56"/>
      <c r="AW25" s="12"/>
    </row>
    <row r="26" spans="1:49" ht="66.75" customHeight="1" x14ac:dyDescent="0.2">
      <c r="A26" s="12"/>
      <c r="B26" s="12"/>
      <c r="C26" s="12" t="s">
        <v>218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67"/>
      <c r="Q26" s="77" t="s">
        <v>243</v>
      </c>
      <c r="R26" s="33" t="s">
        <v>80</v>
      </c>
      <c r="S26" s="33" t="s">
        <v>95</v>
      </c>
      <c r="T26" s="22" t="s">
        <v>233</v>
      </c>
      <c r="U26" s="12" t="s">
        <v>33</v>
      </c>
      <c r="V26" s="12" t="s">
        <v>33</v>
      </c>
      <c r="W26" s="12" t="s">
        <v>33</v>
      </c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>
        <v>1</v>
      </c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57"/>
      <c r="AW26" s="12"/>
    </row>
    <row r="27" spans="1:49" ht="66.75" customHeight="1" x14ac:dyDescent="0.2">
      <c r="A27" s="12"/>
      <c r="B27" s="12"/>
      <c r="C27" s="12" t="s">
        <v>218</v>
      </c>
      <c r="D27" s="12"/>
      <c r="E27" s="12"/>
      <c r="F27" s="12"/>
      <c r="G27" s="12"/>
      <c r="H27" s="12"/>
      <c r="I27" s="12"/>
      <c r="J27" s="12" t="s">
        <v>218</v>
      </c>
      <c r="K27" s="12"/>
      <c r="L27" s="12"/>
      <c r="M27" s="12"/>
      <c r="N27" s="12"/>
      <c r="O27" s="12" t="s">
        <v>218</v>
      </c>
      <c r="P27" s="12"/>
      <c r="Q27" s="79" t="s">
        <v>244</v>
      </c>
      <c r="R27" s="33" t="s">
        <v>80</v>
      </c>
      <c r="S27" s="74" t="s">
        <v>245</v>
      </c>
      <c r="T27" s="12" t="s">
        <v>49</v>
      </c>
      <c r="U27" s="12" t="s">
        <v>33</v>
      </c>
      <c r="V27" s="12" t="s">
        <v>33</v>
      </c>
      <c r="W27" s="12" t="s">
        <v>33</v>
      </c>
      <c r="X27" s="14"/>
      <c r="Y27" s="14"/>
      <c r="Z27" s="14"/>
      <c r="AA27" s="14"/>
      <c r="AB27" s="14">
        <v>1</v>
      </c>
      <c r="AC27" s="14">
        <v>1</v>
      </c>
      <c r="AD27" s="14"/>
      <c r="AE27" s="14"/>
      <c r="AF27" s="14"/>
      <c r="AG27" s="14"/>
      <c r="AH27" s="14"/>
      <c r="AI27" s="14"/>
      <c r="AJ27" s="14">
        <v>1</v>
      </c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55" t="s">
        <v>220</v>
      </c>
      <c r="AW27" s="18"/>
    </row>
    <row r="28" spans="1:49" ht="66.75" customHeight="1" x14ac:dyDescent="0.2">
      <c r="A28" s="12"/>
      <c r="B28" s="12"/>
      <c r="C28" s="12" t="s">
        <v>218</v>
      </c>
      <c r="D28" s="12"/>
      <c r="E28" s="12"/>
      <c r="F28" s="12"/>
      <c r="G28" s="12"/>
      <c r="H28" s="12"/>
      <c r="I28" s="12"/>
      <c r="J28" s="12" t="s">
        <v>218</v>
      </c>
      <c r="K28" s="12"/>
      <c r="L28" s="12"/>
      <c r="M28" s="12"/>
      <c r="N28" s="12"/>
      <c r="O28" s="12" t="s">
        <v>218</v>
      </c>
      <c r="P28" s="12"/>
      <c r="Q28" s="62" t="s">
        <v>246</v>
      </c>
      <c r="R28" s="33" t="s">
        <v>80</v>
      </c>
      <c r="S28" s="33" t="s">
        <v>114</v>
      </c>
      <c r="T28" s="12" t="s">
        <v>49</v>
      </c>
      <c r="U28" s="12" t="s">
        <v>33</v>
      </c>
      <c r="V28" s="12" t="s">
        <v>33</v>
      </c>
      <c r="W28" s="12" t="s">
        <v>33</v>
      </c>
      <c r="X28" s="14"/>
      <c r="Y28" s="14"/>
      <c r="Z28" s="14"/>
      <c r="AA28" s="14"/>
      <c r="AB28" s="14"/>
      <c r="AC28" s="14"/>
      <c r="AD28" s="14"/>
      <c r="AE28" s="14"/>
      <c r="AF28" s="14">
        <v>1</v>
      </c>
      <c r="AG28" s="14">
        <v>1</v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56"/>
      <c r="AW28" s="20"/>
    </row>
    <row r="29" spans="1:49" ht="66.75" customHeight="1" x14ac:dyDescent="0.2">
      <c r="A29" s="12"/>
      <c r="B29" s="12"/>
      <c r="C29" s="12"/>
      <c r="D29" s="12"/>
      <c r="E29" s="12" t="s">
        <v>218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 t="s">
        <v>247</v>
      </c>
      <c r="R29" s="33" t="s">
        <v>80</v>
      </c>
      <c r="S29" s="33" t="s">
        <v>95</v>
      </c>
      <c r="T29" s="12" t="s">
        <v>49</v>
      </c>
      <c r="U29" s="12" t="s">
        <v>33</v>
      </c>
      <c r="V29" s="12" t="s">
        <v>33</v>
      </c>
      <c r="W29" s="12" t="s">
        <v>33</v>
      </c>
      <c r="X29" s="14"/>
      <c r="Y29" s="14"/>
      <c r="Z29" s="14">
        <v>1</v>
      </c>
      <c r="AA29" s="14">
        <v>1</v>
      </c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53" t="s">
        <v>220</v>
      </c>
      <c r="AW29" s="12"/>
    </row>
    <row r="30" spans="1:49" ht="66.75" customHeight="1" x14ac:dyDescent="0.2">
      <c r="A30" s="12"/>
      <c r="B30" s="12"/>
      <c r="C30" s="12"/>
      <c r="D30" s="12"/>
      <c r="E30" s="12" t="s">
        <v>218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 t="s">
        <v>248</v>
      </c>
      <c r="R30" s="33" t="s">
        <v>80</v>
      </c>
      <c r="S30" s="33" t="s">
        <v>95</v>
      </c>
      <c r="T30" s="22" t="s">
        <v>233</v>
      </c>
      <c r="U30" s="12" t="s">
        <v>33</v>
      </c>
      <c r="V30" s="12" t="s">
        <v>33</v>
      </c>
      <c r="W30" s="12" t="s">
        <v>33</v>
      </c>
      <c r="X30" s="14"/>
      <c r="Y30" s="14"/>
      <c r="Z30" s="14"/>
      <c r="AA30" s="14"/>
      <c r="AB30" s="14">
        <v>1</v>
      </c>
      <c r="AC30" s="14">
        <v>1</v>
      </c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55" t="s">
        <v>220</v>
      </c>
      <c r="AW30" s="12"/>
    </row>
    <row r="31" spans="1:49" ht="66.75" customHeight="1" x14ac:dyDescent="0.2">
      <c r="A31" s="12"/>
      <c r="B31" s="12"/>
      <c r="C31" s="12"/>
      <c r="D31" s="12"/>
      <c r="E31" s="12" t="s">
        <v>218</v>
      </c>
      <c r="F31" s="12" t="s">
        <v>218</v>
      </c>
      <c r="G31" s="12"/>
      <c r="H31" s="12"/>
      <c r="I31" s="12"/>
      <c r="J31" s="12"/>
      <c r="K31" s="12"/>
      <c r="L31" s="12"/>
      <c r="M31" s="12"/>
      <c r="N31" s="12" t="s">
        <v>218</v>
      </c>
      <c r="O31" s="12"/>
      <c r="P31" s="12"/>
      <c r="Q31" s="17" t="s">
        <v>249</v>
      </c>
      <c r="R31" s="33" t="s">
        <v>80</v>
      </c>
      <c r="S31" s="33" t="s">
        <v>95</v>
      </c>
      <c r="T31" s="12" t="s">
        <v>49</v>
      </c>
      <c r="U31" s="12" t="s">
        <v>33</v>
      </c>
      <c r="V31" s="12"/>
      <c r="W31" s="12" t="s">
        <v>33</v>
      </c>
      <c r="X31" s="14"/>
      <c r="Y31" s="14"/>
      <c r="Z31" s="14"/>
      <c r="AA31" s="14"/>
      <c r="AB31" s="14"/>
      <c r="AC31" s="14"/>
      <c r="AD31" s="14">
        <v>1</v>
      </c>
      <c r="AE31" s="14">
        <v>1</v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57"/>
      <c r="AW31" s="12"/>
    </row>
    <row r="32" spans="1:49" ht="66.75" customHeight="1" x14ac:dyDescent="0.2">
      <c r="A32" s="12"/>
      <c r="B32" s="12"/>
      <c r="C32" s="12"/>
      <c r="D32" s="12"/>
      <c r="E32" s="12"/>
      <c r="F32" s="12" t="s">
        <v>218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77" t="s">
        <v>250</v>
      </c>
      <c r="R32" s="33" t="s">
        <v>80</v>
      </c>
      <c r="S32" s="33" t="s">
        <v>251</v>
      </c>
      <c r="T32" s="12" t="s">
        <v>49</v>
      </c>
      <c r="U32" s="12" t="s">
        <v>33</v>
      </c>
      <c r="V32" s="12"/>
      <c r="W32" s="12" t="s">
        <v>33</v>
      </c>
      <c r="X32" s="14"/>
      <c r="Y32" s="14"/>
      <c r="Z32" s="14"/>
      <c r="AA32" s="14"/>
      <c r="AB32" s="14"/>
      <c r="AC32" s="14"/>
      <c r="AD32" s="14"/>
      <c r="AE32" s="14"/>
      <c r="AF32" s="14">
        <v>1</v>
      </c>
      <c r="AG32" s="14">
        <v>1</v>
      </c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56" t="s">
        <v>220</v>
      </c>
      <c r="AW32" s="21"/>
    </row>
    <row r="33" spans="1:49" ht="66.75" customHeight="1" x14ac:dyDescent="0.2">
      <c r="A33" s="12"/>
      <c r="B33" s="12"/>
      <c r="C33" s="12"/>
      <c r="D33" s="12"/>
      <c r="E33" s="12"/>
      <c r="F33" s="12" t="s">
        <v>218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7" t="s">
        <v>252</v>
      </c>
      <c r="R33" s="33" t="s">
        <v>80</v>
      </c>
      <c r="S33" s="33" t="s">
        <v>114</v>
      </c>
      <c r="T33" s="22" t="s">
        <v>233</v>
      </c>
      <c r="U33" s="12" t="s">
        <v>33</v>
      </c>
      <c r="V33" s="12" t="s">
        <v>33</v>
      </c>
      <c r="W33" s="12" t="s">
        <v>33</v>
      </c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>
        <v>1</v>
      </c>
      <c r="AI33" s="14">
        <v>1</v>
      </c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56"/>
      <c r="AW33" s="21"/>
    </row>
    <row r="34" spans="1:49" ht="66.75" customHeight="1" x14ac:dyDescent="0.2">
      <c r="A34" s="12"/>
      <c r="B34" s="12"/>
      <c r="C34" s="12"/>
      <c r="D34" s="12"/>
      <c r="E34" s="12"/>
      <c r="F34" s="12" t="s">
        <v>218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1" t="s">
        <v>253</v>
      </c>
      <c r="R34" s="33" t="s">
        <v>80</v>
      </c>
      <c r="S34" s="33" t="s">
        <v>114</v>
      </c>
      <c r="T34" s="12" t="s">
        <v>49</v>
      </c>
      <c r="U34" s="12" t="s">
        <v>33</v>
      </c>
      <c r="V34" s="12"/>
      <c r="W34" s="12" t="s">
        <v>33</v>
      </c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>
        <v>1</v>
      </c>
      <c r="AQ34" s="14"/>
      <c r="AR34" s="14"/>
      <c r="AS34" s="14"/>
      <c r="AT34" s="14"/>
      <c r="AU34" s="14"/>
      <c r="AV34" s="156"/>
      <c r="AW34" s="21"/>
    </row>
    <row r="35" spans="1:49" ht="66.75" customHeight="1" x14ac:dyDescent="0.2">
      <c r="A35" s="12"/>
      <c r="B35" s="12"/>
      <c r="C35" s="12"/>
      <c r="D35" s="12"/>
      <c r="E35" s="12"/>
      <c r="F35" s="12" t="s">
        <v>218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77" t="s">
        <v>254</v>
      </c>
      <c r="R35" s="33" t="s">
        <v>80</v>
      </c>
      <c r="S35" s="33" t="s">
        <v>114</v>
      </c>
      <c r="T35" s="22" t="s">
        <v>233</v>
      </c>
      <c r="U35" s="12" t="s">
        <v>33</v>
      </c>
      <c r="V35" s="12"/>
      <c r="W35" s="12" t="s">
        <v>33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>
        <v>1</v>
      </c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56"/>
      <c r="AW35" s="21"/>
    </row>
    <row r="36" spans="1:49" ht="66.75" customHeight="1" x14ac:dyDescent="0.2">
      <c r="A36" s="12"/>
      <c r="B36" s="12"/>
      <c r="C36" s="12"/>
      <c r="D36" s="12"/>
      <c r="E36" s="12"/>
      <c r="F36" s="12" t="s">
        <v>218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1" t="s">
        <v>255</v>
      </c>
      <c r="R36" s="33" t="s">
        <v>80</v>
      </c>
      <c r="S36" s="33" t="s">
        <v>114</v>
      </c>
      <c r="T36" s="12" t="s">
        <v>49</v>
      </c>
      <c r="U36" s="12" t="s">
        <v>33</v>
      </c>
      <c r="V36" s="12"/>
      <c r="W36" s="12" t="s">
        <v>33</v>
      </c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>
        <v>1</v>
      </c>
      <c r="AM36" s="14"/>
      <c r="AN36" s="14"/>
      <c r="AO36" s="14"/>
      <c r="AP36" s="14"/>
      <c r="AQ36" s="14"/>
      <c r="AR36" s="14"/>
      <c r="AS36" s="14"/>
      <c r="AT36" s="14"/>
      <c r="AU36" s="14"/>
      <c r="AV36" s="156"/>
      <c r="AW36" s="21"/>
    </row>
    <row r="37" spans="1:49" ht="66.75" customHeight="1" x14ac:dyDescent="0.2">
      <c r="A37" s="12"/>
      <c r="B37" s="12"/>
      <c r="C37" s="12"/>
      <c r="D37" s="12"/>
      <c r="E37" s="12"/>
      <c r="F37" s="12" t="s">
        <v>218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1" t="s">
        <v>256</v>
      </c>
      <c r="R37" s="33" t="s">
        <v>80</v>
      </c>
      <c r="S37" s="33" t="s">
        <v>114</v>
      </c>
      <c r="T37" s="12" t="s">
        <v>49</v>
      </c>
      <c r="U37" s="12" t="s">
        <v>33</v>
      </c>
      <c r="V37" s="12"/>
      <c r="W37" s="12" t="s">
        <v>33</v>
      </c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>
        <v>1</v>
      </c>
      <c r="AO37" s="14"/>
      <c r="AP37" s="14"/>
      <c r="AQ37" s="14"/>
      <c r="AR37" s="14"/>
      <c r="AS37" s="14"/>
      <c r="AT37" s="14"/>
      <c r="AU37" s="14"/>
      <c r="AV37" s="156"/>
      <c r="AW37" s="21"/>
    </row>
    <row r="38" spans="1:49" ht="66.75" customHeight="1" x14ac:dyDescent="0.2">
      <c r="A38" s="12"/>
      <c r="B38" s="12"/>
      <c r="C38" s="12"/>
      <c r="D38" s="12"/>
      <c r="E38" s="12"/>
      <c r="F38" s="12" t="s">
        <v>218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1" t="s">
        <v>257</v>
      </c>
      <c r="R38" s="33" t="s">
        <v>80</v>
      </c>
      <c r="S38" s="33" t="s">
        <v>114</v>
      </c>
      <c r="T38" s="12" t="s">
        <v>49</v>
      </c>
      <c r="U38" s="12" t="s">
        <v>33</v>
      </c>
      <c r="V38" s="12"/>
      <c r="W38" s="12" t="s">
        <v>33</v>
      </c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>
        <v>1</v>
      </c>
      <c r="AQ38" s="14"/>
      <c r="AR38" s="14"/>
      <c r="AS38" s="14"/>
      <c r="AT38" s="14"/>
      <c r="AU38" s="14"/>
      <c r="AV38" s="156"/>
      <c r="AW38" s="21"/>
    </row>
    <row r="39" spans="1:49" ht="66.75" customHeight="1" x14ac:dyDescent="0.2">
      <c r="A39" s="12"/>
      <c r="B39" s="12"/>
      <c r="C39" s="12"/>
      <c r="D39" s="12"/>
      <c r="E39" s="12"/>
      <c r="F39" s="12" t="s">
        <v>218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7" t="s">
        <v>258</v>
      </c>
      <c r="R39" s="33" t="s">
        <v>80</v>
      </c>
      <c r="S39" s="33" t="s">
        <v>114</v>
      </c>
      <c r="T39" s="12" t="s">
        <v>49</v>
      </c>
      <c r="U39" s="12" t="s">
        <v>33</v>
      </c>
      <c r="V39" s="12"/>
      <c r="W39" s="12" t="s">
        <v>33</v>
      </c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>
        <v>1</v>
      </c>
      <c r="AS39" s="14"/>
      <c r="AT39" s="14"/>
      <c r="AU39" s="14"/>
      <c r="AV39" s="157"/>
      <c r="AW39" s="21"/>
    </row>
    <row r="40" spans="1:49" ht="66.75" customHeight="1" x14ac:dyDescent="0.2">
      <c r="A40" s="12"/>
      <c r="B40" s="12"/>
      <c r="C40" s="12"/>
      <c r="D40" s="12"/>
      <c r="E40" s="12"/>
      <c r="F40" s="12"/>
      <c r="G40" s="12" t="s">
        <v>218</v>
      </c>
      <c r="H40" s="12"/>
      <c r="I40" s="12"/>
      <c r="J40" s="12"/>
      <c r="K40" s="12"/>
      <c r="L40" s="12"/>
      <c r="M40" s="12"/>
      <c r="N40" s="12"/>
      <c r="O40" s="12"/>
      <c r="P40" s="12"/>
      <c r="Q40" s="17" t="s">
        <v>259</v>
      </c>
      <c r="R40" s="33" t="s">
        <v>80</v>
      </c>
      <c r="S40" s="33" t="s">
        <v>119</v>
      </c>
      <c r="T40" s="12" t="s">
        <v>49</v>
      </c>
      <c r="U40" s="12" t="s">
        <v>33</v>
      </c>
      <c r="V40" s="12"/>
      <c r="W40" s="12" t="s">
        <v>33</v>
      </c>
      <c r="X40" s="14"/>
      <c r="Y40" s="14"/>
      <c r="Z40" s="14">
        <v>1</v>
      </c>
      <c r="AA40" s="14">
        <v>1</v>
      </c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55" t="s">
        <v>220</v>
      </c>
      <c r="AW40" s="21"/>
    </row>
    <row r="41" spans="1:49" ht="66.75" customHeight="1" x14ac:dyDescent="0.2">
      <c r="A41" s="12"/>
      <c r="B41" s="12"/>
      <c r="C41" s="12"/>
      <c r="D41" s="12"/>
      <c r="E41" s="12"/>
      <c r="F41" s="12"/>
      <c r="G41" s="12" t="s">
        <v>218</v>
      </c>
      <c r="H41" s="12"/>
      <c r="I41" s="12"/>
      <c r="J41" s="12"/>
      <c r="K41" s="12"/>
      <c r="L41" s="12"/>
      <c r="M41" s="12"/>
      <c r="N41" s="12"/>
      <c r="O41" s="12"/>
      <c r="P41" s="12"/>
      <c r="Q41" s="17" t="s">
        <v>260</v>
      </c>
      <c r="R41" s="33" t="s">
        <v>80</v>
      </c>
      <c r="S41" s="33" t="s">
        <v>119</v>
      </c>
      <c r="T41" s="12" t="s">
        <v>49</v>
      </c>
      <c r="U41" s="12" t="s">
        <v>33</v>
      </c>
      <c r="V41" s="12"/>
      <c r="W41" s="12" t="s">
        <v>33</v>
      </c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>
        <v>1</v>
      </c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56"/>
      <c r="AW41" s="21"/>
    </row>
    <row r="42" spans="1:49" ht="66.75" customHeight="1" x14ac:dyDescent="0.2">
      <c r="A42" s="12"/>
      <c r="B42" s="12"/>
      <c r="C42" s="12"/>
      <c r="D42" s="12"/>
      <c r="E42" s="12"/>
      <c r="F42" s="12"/>
      <c r="G42" s="12" t="s">
        <v>218</v>
      </c>
      <c r="H42" s="12"/>
      <c r="I42" s="12"/>
      <c r="J42" s="12"/>
      <c r="K42" s="12"/>
      <c r="L42" s="12"/>
      <c r="M42" s="12"/>
      <c r="N42" s="12"/>
      <c r="O42" s="12"/>
      <c r="P42" s="12"/>
      <c r="Q42" s="17" t="s">
        <v>261</v>
      </c>
      <c r="R42" s="33" t="s">
        <v>80</v>
      </c>
      <c r="S42" s="33" t="s">
        <v>119</v>
      </c>
      <c r="T42" s="12" t="s">
        <v>49</v>
      </c>
      <c r="U42" s="12" t="s">
        <v>33</v>
      </c>
      <c r="V42" s="12"/>
      <c r="W42" s="12" t="s">
        <v>33</v>
      </c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>
        <v>1</v>
      </c>
      <c r="AM42" s="14"/>
      <c r="AN42" s="14"/>
      <c r="AO42" s="14"/>
      <c r="AP42" s="14"/>
      <c r="AQ42" s="14"/>
      <c r="AR42" s="14"/>
      <c r="AS42" s="14"/>
      <c r="AT42" s="14"/>
      <c r="AU42" s="14"/>
      <c r="AV42" s="157"/>
      <c r="AW42" s="21"/>
    </row>
    <row r="43" spans="1:49" ht="66.75" customHeight="1" x14ac:dyDescent="0.2">
      <c r="A43" s="12"/>
      <c r="B43" s="12"/>
      <c r="C43" s="12"/>
      <c r="D43" s="12"/>
      <c r="E43" s="12"/>
      <c r="F43" s="12"/>
      <c r="G43" s="12"/>
      <c r="H43" s="12" t="s">
        <v>218</v>
      </c>
      <c r="I43" s="12"/>
      <c r="J43" s="12"/>
      <c r="K43" s="12"/>
      <c r="L43" s="12"/>
      <c r="M43" s="12"/>
      <c r="N43" s="12"/>
      <c r="O43" s="12"/>
      <c r="P43" s="12"/>
      <c r="Q43" s="17" t="s">
        <v>262</v>
      </c>
      <c r="R43" s="33" t="s">
        <v>80</v>
      </c>
      <c r="S43" s="33" t="s">
        <v>119</v>
      </c>
      <c r="T43" s="12" t="s">
        <v>49</v>
      </c>
      <c r="U43" s="12" t="s">
        <v>33</v>
      </c>
      <c r="V43" s="12"/>
      <c r="W43" s="12" t="s">
        <v>33</v>
      </c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>
        <v>1</v>
      </c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55" t="s">
        <v>220</v>
      </c>
      <c r="AW43" s="21"/>
    </row>
    <row r="44" spans="1:49" ht="66.75" customHeight="1" x14ac:dyDescent="0.2">
      <c r="A44" s="12"/>
      <c r="B44" s="12"/>
      <c r="C44" s="12"/>
      <c r="D44" s="12"/>
      <c r="E44" s="12"/>
      <c r="F44" s="12"/>
      <c r="G44" s="12"/>
      <c r="H44" s="12" t="s">
        <v>218</v>
      </c>
      <c r="I44" s="12"/>
      <c r="J44" s="12"/>
      <c r="K44" s="12"/>
      <c r="L44" s="12"/>
      <c r="M44" s="12"/>
      <c r="N44" s="12"/>
      <c r="O44" s="12"/>
      <c r="P44" s="12"/>
      <c r="Q44" s="17" t="s">
        <v>263</v>
      </c>
      <c r="R44" s="33" t="s">
        <v>80</v>
      </c>
      <c r="S44" s="33" t="s">
        <v>119</v>
      </c>
      <c r="T44" s="12" t="s">
        <v>49</v>
      </c>
      <c r="U44" s="12" t="s">
        <v>33</v>
      </c>
      <c r="V44" s="12"/>
      <c r="W44" s="12" t="s">
        <v>33</v>
      </c>
      <c r="X44" s="14"/>
      <c r="Y44" s="14"/>
      <c r="Z44" s="14"/>
      <c r="AA44" s="14"/>
      <c r="AB44" s="14">
        <v>1</v>
      </c>
      <c r="AC44" s="14">
        <v>1</v>
      </c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57"/>
      <c r="AW44" s="21"/>
    </row>
    <row r="45" spans="1:49" ht="66.75" customHeight="1" x14ac:dyDescent="0.2">
      <c r="A45" s="66"/>
      <c r="B45" s="66"/>
      <c r="C45" s="66"/>
      <c r="D45" s="66"/>
      <c r="E45" s="66"/>
      <c r="F45" s="66"/>
      <c r="G45" s="66"/>
      <c r="H45" s="66"/>
      <c r="I45" s="66" t="s">
        <v>218</v>
      </c>
      <c r="J45" s="66" t="s">
        <v>218</v>
      </c>
      <c r="K45" s="66" t="s">
        <v>218</v>
      </c>
      <c r="L45" s="66" t="s">
        <v>218</v>
      </c>
      <c r="M45" s="66" t="s">
        <v>218</v>
      </c>
      <c r="N45" s="66" t="s">
        <v>218</v>
      </c>
      <c r="O45" s="66" t="s">
        <v>218</v>
      </c>
      <c r="P45" s="66"/>
      <c r="Q45" s="19" t="s">
        <v>264</v>
      </c>
      <c r="R45" s="33" t="s">
        <v>80</v>
      </c>
      <c r="S45" s="33" t="s">
        <v>265</v>
      </c>
      <c r="T45" s="12" t="s">
        <v>49</v>
      </c>
      <c r="U45" s="12" t="s">
        <v>33</v>
      </c>
      <c r="V45" s="12"/>
      <c r="W45" s="12" t="s">
        <v>33</v>
      </c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>
        <v>1</v>
      </c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53" t="s">
        <v>220</v>
      </c>
      <c r="AW45" s="21"/>
    </row>
    <row r="46" spans="1:49" ht="66.75" customHeight="1" x14ac:dyDescent="0.2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 t="s">
        <v>218</v>
      </c>
      <c r="P46" s="66"/>
      <c r="Q46" s="19" t="s">
        <v>266</v>
      </c>
      <c r="R46" s="33" t="s">
        <v>70</v>
      </c>
      <c r="S46" s="33" t="s">
        <v>265</v>
      </c>
      <c r="T46" s="12" t="s">
        <v>49</v>
      </c>
      <c r="U46" s="12" t="s">
        <v>33</v>
      </c>
      <c r="V46" s="12"/>
      <c r="W46" s="12" t="s">
        <v>33</v>
      </c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>
        <v>1</v>
      </c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53" t="s">
        <v>220</v>
      </c>
      <c r="AW46" s="21"/>
    </row>
    <row r="47" spans="1:49" ht="66.75" customHeight="1" x14ac:dyDescent="0.2">
      <c r="A47" s="12"/>
      <c r="B47" s="12"/>
      <c r="C47" s="12"/>
      <c r="D47" s="12"/>
      <c r="E47" s="12"/>
      <c r="F47" s="12"/>
      <c r="G47" s="12"/>
      <c r="H47" s="12"/>
      <c r="I47" s="12" t="s">
        <v>218</v>
      </c>
      <c r="J47" s="12"/>
      <c r="K47" s="12"/>
      <c r="L47" s="12"/>
      <c r="M47" s="12"/>
      <c r="N47" s="12"/>
      <c r="O47" s="12" t="s">
        <v>218</v>
      </c>
      <c r="P47" s="12"/>
      <c r="Q47" s="19" t="s">
        <v>267</v>
      </c>
      <c r="R47" s="33" t="s">
        <v>62</v>
      </c>
      <c r="S47" s="33" t="s">
        <v>63</v>
      </c>
      <c r="T47" s="12" t="s">
        <v>49</v>
      </c>
      <c r="U47" s="12" t="s">
        <v>33</v>
      </c>
      <c r="V47" s="12"/>
      <c r="W47" s="12" t="s">
        <v>33</v>
      </c>
      <c r="X47" s="14"/>
      <c r="Y47" s="14"/>
      <c r="Z47" s="14"/>
      <c r="AA47" s="14"/>
      <c r="AB47" s="14"/>
      <c r="AC47" s="14"/>
      <c r="AD47" s="14">
        <v>1</v>
      </c>
      <c r="AE47" s="14">
        <v>1</v>
      </c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55" t="s">
        <v>220</v>
      </c>
      <c r="AW47" s="21"/>
    </row>
    <row r="48" spans="1:49" ht="66.75" customHeight="1" x14ac:dyDescent="0.2">
      <c r="A48" s="12"/>
      <c r="B48" s="12"/>
      <c r="C48" s="12"/>
      <c r="D48" s="12"/>
      <c r="E48" s="12"/>
      <c r="F48" s="12"/>
      <c r="G48" s="12"/>
      <c r="H48" s="12"/>
      <c r="I48" s="12" t="s">
        <v>218</v>
      </c>
      <c r="J48" s="12"/>
      <c r="K48" s="12"/>
      <c r="L48" s="12"/>
      <c r="M48" s="12"/>
      <c r="N48" s="12"/>
      <c r="O48" s="12" t="s">
        <v>218</v>
      </c>
      <c r="P48" s="12"/>
      <c r="Q48" s="75" t="s">
        <v>268</v>
      </c>
      <c r="R48" s="33" t="s">
        <v>62</v>
      </c>
      <c r="S48" s="33" t="s">
        <v>63</v>
      </c>
      <c r="T48" s="12" t="s">
        <v>49</v>
      </c>
      <c r="U48" s="12" t="s">
        <v>33</v>
      </c>
      <c r="V48" s="12"/>
      <c r="W48" s="12" t="s">
        <v>33</v>
      </c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>
        <v>1</v>
      </c>
      <c r="AM48" s="14"/>
      <c r="AN48" s="14"/>
      <c r="AO48" s="14"/>
      <c r="AP48" s="14"/>
      <c r="AQ48" s="14"/>
      <c r="AR48" s="14"/>
      <c r="AS48" s="14"/>
      <c r="AT48" s="14"/>
      <c r="AU48" s="14"/>
      <c r="AV48" s="157"/>
      <c r="AW48" s="21"/>
    </row>
    <row r="49" spans="1:49" ht="66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 t="s">
        <v>218</v>
      </c>
      <c r="L49" s="12"/>
      <c r="M49" s="12"/>
      <c r="N49" s="12"/>
      <c r="O49" s="12" t="s">
        <v>218</v>
      </c>
      <c r="P49" s="12"/>
      <c r="Q49" s="76" t="s">
        <v>269</v>
      </c>
      <c r="R49" s="33" t="s">
        <v>62</v>
      </c>
      <c r="S49" s="33" t="s">
        <v>63</v>
      </c>
      <c r="T49" s="12" t="s">
        <v>49</v>
      </c>
      <c r="U49" s="12" t="s">
        <v>33</v>
      </c>
      <c r="V49" s="12"/>
      <c r="W49" s="12" t="s">
        <v>33</v>
      </c>
      <c r="X49" s="14"/>
      <c r="Y49" s="14"/>
      <c r="Z49" s="14"/>
      <c r="AA49" s="14"/>
      <c r="AB49" s="14"/>
      <c r="AC49" s="14"/>
      <c r="AD49" s="14"/>
      <c r="AE49" s="14"/>
      <c r="AF49" s="14">
        <v>1</v>
      </c>
      <c r="AG49" s="14">
        <v>1</v>
      </c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56"/>
      <c r="AW49" s="20"/>
    </row>
    <row r="50" spans="1:49" ht="66.75" customHeight="1" x14ac:dyDescent="0.2">
      <c r="A50" s="12"/>
      <c r="B50" s="12"/>
      <c r="C50" s="12"/>
      <c r="D50" s="12"/>
      <c r="E50" s="12"/>
      <c r="F50" s="12"/>
      <c r="G50" s="12"/>
      <c r="H50" s="12"/>
      <c r="I50" s="12" t="s">
        <v>218</v>
      </c>
      <c r="J50" s="12"/>
      <c r="K50" s="12" t="s">
        <v>218</v>
      </c>
      <c r="L50" s="12" t="s">
        <v>218</v>
      </c>
      <c r="M50" s="12" t="s">
        <v>218</v>
      </c>
      <c r="N50" s="12"/>
      <c r="O50" s="12" t="s">
        <v>218</v>
      </c>
      <c r="P50" s="12"/>
      <c r="Q50" s="19" t="s">
        <v>270</v>
      </c>
      <c r="R50" s="33" t="s">
        <v>62</v>
      </c>
      <c r="S50" s="33" t="s">
        <v>63</v>
      </c>
      <c r="T50" s="12" t="s">
        <v>49</v>
      </c>
      <c r="U50" s="12" t="s">
        <v>33</v>
      </c>
      <c r="V50" s="12"/>
      <c r="W50" s="12" t="s">
        <v>33</v>
      </c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>
        <v>1</v>
      </c>
      <c r="AS50" s="14"/>
      <c r="AT50" s="14"/>
      <c r="AU50" s="14"/>
      <c r="AV50" s="156"/>
      <c r="AW50" s="20"/>
    </row>
    <row r="51" spans="1:49" ht="66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 t="s">
        <v>218</v>
      </c>
      <c r="L51" s="12"/>
      <c r="M51" s="12"/>
      <c r="N51" s="12"/>
      <c r="O51" s="12" t="s">
        <v>218</v>
      </c>
      <c r="P51" s="12"/>
      <c r="Q51" s="19" t="s">
        <v>271</v>
      </c>
      <c r="R51" s="33" t="s">
        <v>62</v>
      </c>
      <c r="S51" s="33" t="s">
        <v>63</v>
      </c>
      <c r="T51" s="12" t="s">
        <v>49</v>
      </c>
      <c r="U51" s="12" t="s">
        <v>33</v>
      </c>
      <c r="V51" s="12"/>
      <c r="W51" s="12" t="s">
        <v>33</v>
      </c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>
        <v>1</v>
      </c>
      <c r="AQ51" s="14"/>
      <c r="AR51" s="14"/>
      <c r="AS51" s="14"/>
      <c r="AT51" s="14"/>
      <c r="AU51" s="14"/>
      <c r="AV51" s="157"/>
      <c r="AW51" s="20"/>
    </row>
    <row r="52" spans="1:49" ht="66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 t="s">
        <v>218</v>
      </c>
      <c r="M52" s="12"/>
      <c r="N52" s="12"/>
      <c r="O52" s="12"/>
      <c r="P52" s="12"/>
      <c r="Q52" s="19" t="s">
        <v>272</v>
      </c>
      <c r="R52" s="33" t="s">
        <v>62</v>
      </c>
      <c r="S52" s="33" t="s">
        <v>63</v>
      </c>
      <c r="T52" s="12" t="s">
        <v>32</v>
      </c>
      <c r="U52" s="12" t="s">
        <v>33</v>
      </c>
      <c r="V52" s="12"/>
      <c r="W52" s="12" t="s">
        <v>33</v>
      </c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>
        <v>1</v>
      </c>
      <c r="AO52" s="14"/>
      <c r="AP52" s="14"/>
      <c r="AQ52" s="14"/>
      <c r="AR52" s="14"/>
      <c r="AS52" s="14"/>
      <c r="AT52" s="14"/>
      <c r="AU52" s="14"/>
      <c r="AV52" s="156"/>
      <c r="AW52" s="20"/>
    </row>
    <row r="53" spans="1:49" ht="66.75" customHeight="1" x14ac:dyDescent="0.2">
      <c r="A53" s="12"/>
      <c r="B53" s="12"/>
      <c r="C53" s="12"/>
      <c r="D53" s="12"/>
      <c r="E53" s="12"/>
      <c r="F53" s="12"/>
      <c r="G53" s="12" t="s">
        <v>218</v>
      </c>
      <c r="H53" s="12"/>
      <c r="I53" s="12" t="s">
        <v>218</v>
      </c>
      <c r="J53" s="12"/>
      <c r="K53" s="12" t="s">
        <v>218</v>
      </c>
      <c r="L53" s="12" t="s">
        <v>218</v>
      </c>
      <c r="M53" s="12" t="s">
        <v>218</v>
      </c>
      <c r="N53" s="12"/>
      <c r="O53" s="12" t="s">
        <v>218</v>
      </c>
      <c r="P53" s="12"/>
      <c r="Q53" s="19" t="s">
        <v>273</v>
      </c>
      <c r="R53" s="33" t="s">
        <v>62</v>
      </c>
      <c r="S53" s="33" t="s">
        <v>63</v>
      </c>
      <c r="T53" s="12" t="s">
        <v>49</v>
      </c>
      <c r="U53" s="12" t="s">
        <v>33</v>
      </c>
      <c r="V53" s="12"/>
      <c r="W53" s="12" t="s">
        <v>33</v>
      </c>
      <c r="X53" s="14"/>
      <c r="Y53" s="14"/>
      <c r="Z53" s="14">
        <v>1</v>
      </c>
      <c r="AA53" s="14">
        <v>1</v>
      </c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57"/>
      <c r="AW53" s="20"/>
    </row>
    <row r="54" spans="1:49" ht="66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 t="s">
        <v>218</v>
      </c>
      <c r="N54" s="12"/>
      <c r="O54" s="12" t="s">
        <v>218</v>
      </c>
      <c r="P54" s="12"/>
      <c r="Q54" s="19" t="s">
        <v>274</v>
      </c>
      <c r="R54" s="33" t="s">
        <v>62</v>
      </c>
      <c r="S54" s="33" t="s">
        <v>63</v>
      </c>
      <c r="T54" s="12" t="s">
        <v>32</v>
      </c>
      <c r="U54" s="12" t="s">
        <v>33</v>
      </c>
      <c r="V54" s="12"/>
      <c r="W54" s="12" t="s">
        <v>33</v>
      </c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>
        <v>1</v>
      </c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61"/>
      <c r="AW54" s="20"/>
    </row>
    <row r="55" spans="1:49" ht="66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 t="s">
        <v>218</v>
      </c>
      <c r="N55" s="12"/>
      <c r="O55" s="12" t="s">
        <v>218</v>
      </c>
      <c r="P55" s="12"/>
      <c r="Q55" s="19" t="s">
        <v>275</v>
      </c>
      <c r="R55" s="33" t="s">
        <v>62</v>
      </c>
      <c r="S55" s="33" t="s">
        <v>63</v>
      </c>
      <c r="T55" s="12" t="s">
        <v>32</v>
      </c>
      <c r="U55" s="12" t="s">
        <v>33</v>
      </c>
      <c r="V55" s="12"/>
      <c r="W55" s="12" t="s">
        <v>33</v>
      </c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>
        <v>1</v>
      </c>
      <c r="AM55" s="14"/>
      <c r="AN55" s="14"/>
      <c r="AO55" s="14"/>
      <c r="AP55" s="14"/>
      <c r="AQ55" s="14"/>
      <c r="AR55" s="14"/>
      <c r="AS55" s="14"/>
      <c r="AT55" s="14"/>
      <c r="AU55" s="14"/>
      <c r="AV55" s="61"/>
      <c r="AW55" s="20"/>
    </row>
    <row r="56" spans="1:49" ht="66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 t="s">
        <v>218</v>
      </c>
      <c r="N56" s="12"/>
      <c r="O56" s="12" t="s">
        <v>218</v>
      </c>
      <c r="P56" s="12"/>
      <c r="Q56" s="19" t="s">
        <v>276</v>
      </c>
      <c r="R56" s="33" t="s">
        <v>62</v>
      </c>
      <c r="S56" s="33" t="s">
        <v>63</v>
      </c>
      <c r="T56" s="12" t="s">
        <v>32</v>
      </c>
      <c r="U56" s="12" t="s">
        <v>33</v>
      </c>
      <c r="V56" s="12"/>
      <c r="W56" s="12" t="s">
        <v>33</v>
      </c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>
        <v>1</v>
      </c>
      <c r="AS56" s="14"/>
      <c r="AT56" s="14"/>
      <c r="AU56" s="14"/>
      <c r="AV56" s="61"/>
      <c r="AW56" s="20"/>
    </row>
    <row r="57" spans="1:49" ht="66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 t="s">
        <v>218</v>
      </c>
      <c r="O57" s="12" t="s">
        <v>218</v>
      </c>
      <c r="P57" s="12"/>
      <c r="Q57" s="19" t="s">
        <v>277</v>
      </c>
      <c r="R57" s="33" t="s">
        <v>62</v>
      </c>
      <c r="S57" s="33" t="s">
        <v>63</v>
      </c>
      <c r="T57" s="12" t="s">
        <v>49</v>
      </c>
      <c r="U57" s="12" t="s">
        <v>33</v>
      </c>
      <c r="V57" s="12"/>
      <c r="W57" s="12" t="s">
        <v>33</v>
      </c>
      <c r="X57" s="14"/>
      <c r="Y57" s="14"/>
      <c r="Z57" s="14">
        <v>1</v>
      </c>
      <c r="AA57" s="14">
        <v>1</v>
      </c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55" t="s">
        <v>220</v>
      </c>
      <c r="AW57" s="20"/>
    </row>
    <row r="58" spans="1:49" ht="66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 t="s">
        <v>218</v>
      </c>
      <c r="O58" s="12" t="s">
        <v>218</v>
      </c>
      <c r="P58" s="12"/>
      <c r="Q58" s="19" t="s">
        <v>278</v>
      </c>
      <c r="R58" s="33" t="s">
        <v>62</v>
      </c>
      <c r="S58" s="33" t="s">
        <v>63</v>
      </c>
      <c r="T58" s="12" t="s">
        <v>49</v>
      </c>
      <c r="U58" s="12" t="s">
        <v>33</v>
      </c>
      <c r="V58" s="12"/>
      <c r="W58" s="12" t="s">
        <v>33</v>
      </c>
      <c r="X58" s="14"/>
      <c r="Y58" s="14"/>
      <c r="Z58" s="14"/>
      <c r="AA58" s="14"/>
      <c r="AB58" s="14"/>
      <c r="AC58" s="14"/>
      <c r="AD58" s="14">
        <v>1</v>
      </c>
      <c r="AE58" s="14">
        <v>1</v>
      </c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56"/>
      <c r="AW58" s="21"/>
    </row>
    <row r="59" spans="1:49" ht="66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 t="s">
        <v>218</v>
      </c>
      <c r="O59" s="12" t="s">
        <v>218</v>
      </c>
      <c r="P59" s="12"/>
      <c r="Q59" s="17" t="s">
        <v>279</v>
      </c>
      <c r="R59" s="33" t="s">
        <v>62</v>
      </c>
      <c r="S59" s="33" t="s">
        <v>63</v>
      </c>
      <c r="T59" s="12" t="s">
        <v>49</v>
      </c>
      <c r="U59" s="12" t="s">
        <v>33</v>
      </c>
      <c r="V59" s="12"/>
      <c r="W59" s="12" t="s">
        <v>33</v>
      </c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>
        <v>1</v>
      </c>
      <c r="AM59" s="14"/>
      <c r="AN59" s="14"/>
      <c r="AO59" s="14"/>
      <c r="AP59" s="14"/>
      <c r="AQ59" s="14"/>
      <c r="AR59" s="14"/>
      <c r="AS59" s="14"/>
      <c r="AT59" s="14"/>
      <c r="AU59" s="14"/>
      <c r="AV59" s="156"/>
      <c r="AW59" s="18"/>
    </row>
    <row r="60" spans="1:49" ht="66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 t="s">
        <v>218</v>
      </c>
      <c r="O60" s="12" t="s">
        <v>218</v>
      </c>
      <c r="P60" s="12"/>
      <c r="Q60" s="19" t="s">
        <v>280</v>
      </c>
      <c r="R60" s="33" t="s">
        <v>62</v>
      </c>
      <c r="S60" s="33" t="s">
        <v>63</v>
      </c>
      <c r="T60" s="12" t="s">
        <v>49</v>
      </c>
      <c r="U60" s="12" t="s">
        <v>33</v>
      </c>
      <c r="V60" s="12"/>
      <c r="W60" s="12" t="s">
        <v>33</v>
      </c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>
        <v>1</v>
      </c>
      <c r="AQ60" s="14"/>
      <c r="AR60" s="14"/>
      <c r="AS60" s="14"/>
      <c r="AT60" s="14"/>
      <c r="AU60" s="14"/>
      <c r="AV60" s="156"/>
      <c r="AW60" s="20"/>
    </row>
    <row r="61" spans="1:49" ht="66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 t="s">
        <v>218</v>
      </c>
      <c r="O61" s="12" t="s">
        <v>218</v>
      </c>
      <c r="P61" s="12"/>
      <c r="Q61" s="19" t="s">
        <v>281</v>
      </c>
      <c r="R61" s="33" t="s">
        <v>62</v>
      </c>
      <c r="S61" s="33" t="s">
        <v>63</v>
      </c>
      <c r="T61" s="12" t="s">
        <v>49</v>
      </c>
      <c r="U61" s="12" t="s">
        <v>33</v>
      </c>
      <c r="V61" s="12"/>
      <c r="W61" s="12" t="s">
        <v>33</v>
      </c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>
        <v>1</v>
      </c>
      <c r="AU61" s="14"/>
      <c r="AV61" s="157"/>
      <c r="AW61" s="21"/>
    </row>
    <row r="62" spans="1:49" ht="66.75" customHeight="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 t="s">
        <v>218</v>
      </c>
      <c r="Q62" s="19" t="s">
        <v>282</v>
      </c>
      <c r="R62" s="33" t="s">
        <v>30</v>
      </c>
      <c r="S62" s="33" t="s">
        <v>30</v>
      </c>
      <c r="T62" s="12" t="s">
        <v>49</v>
      </c>
      <c r="U62" s="12" t="s">
        <v>33</v>
      </c>
      <c r="V62" s="12"/>
      <c r="W62" s="12" t="s">
        <v>33</v>
      </c>
      <c r="X62" s="14"/>
      <c r="Y62" s="14"/>
      <c r="Z62" s="14"/>
      <c r="AA62" s="14"/>
      <c r="AB62" s="14">
        <v>1</v>
      </c>
      <c r="AC62" s="14">
        <v>1</v>
      </c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55" t="s">
        <v>220</v>
      </c>
      <c r="AW62" s="21"/>
    </row>
    <row r="63" spans="1:49" ht="66.75" customHeight="1" x14ac:dyDescent="0.2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 t="s">
        <v>218</v>
      </c>
      <c r="Q63" s="19" t="s">
        <v>283</v>
      </c>
      <c r="R63" s="33" t="s">
        <v>30</v>
      </c>
      <c r="S63" s="33" t="s">
        <v>30</v>
      </c>
      <c r="T63" s="12" t="s">
        <v>49</v>
      </c>
      <c r="U63" s="12" t="s">
        <v>33</v>
      </c>
      <c r="V63" s="12"/>
      <c r="W63" s="12" t="s">
        <v>33</v>
      </c>
      <c r="X63" s="14"/>
      <c r="Y63" s="14"/>
      <c r="Z63" s="14"/>
      <c r="AA63" s="14"/>
      <c r="AB63" s="14"/>
      <c r="AC63" s="14"/>
      <c r="AD63" s="14"/>
      <c r="AE63" s="14"/>
      <c r="AF63" s="14">
        <v>1</v>
      </c>
      <c r="AG63" s="14">
        <v>1</v>
      </c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56"/>
      <c r="AW63" s="21"/>
    </row>
    <row r="64" spans="1:49" ht="66.75" customHeight="1" x14ac:dyDescent="0.2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 t="s">
        <v>218</v>
      </c>
      <c r="Q64" s="11" t="s">
        <v>284</v>
      </c>
      <c r="R64" s="33" t="s">
        <v>30</v>
      </c>
      <c r="S64" s="33" t="s">
        <v>30</v>
      </c>
      <c r="T64" s="12" t="s">
        <v>49</v>
      </c>
      <c r="U64" s="12" t="s">
        <v>33</v>
      </c>
      <c r="V64" s="12"/>
      <c r="W64" s="12" t="s">
        <v>33</v>
      </c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>
        <v>1</v>
      </c>
      <c r="AO64" s="14"/>
      <c r="AP64" s="14"/>
      <c r="AQ64" s="14"/>
      <c r="AR64" s="14"/>
      <c r="AS64" s="14"/>
      <c r="AT64" s="14"/>
      <c r="AU64" s="14"/>
      <c r="AV64" s="156"/>
      <c r="AW64" s="21"/>
    </row>
    <row r="65" spans="1:49" ht="66.75" customHeight="1" x14ac:dyDescent="0.2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 t="s">
        <v>218</v>
      </c>
      <c r="Q65" s="11" t="s">
        <v>285</v>
      </c>
      <c r="R65" s="33" t="s">
        <v>30</v>
      </c>
      <c r="S65" s="33" t="s">
        <v>30</v>
      </c>
      <c r="T65" s="12" t="s">
        <v>49</v>
      </c>
      <c r="U65" s="12" t="s">
        <v>33</v>
      </c>
      <c r="V65" s="12"/>
      <c r="W65" s="12" t="s">
        <v>33</v>
      </c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>
        <v>1</v>
      </c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57"/>
      <c r="AW65" s="21"/>
    </row>
    <row r="66" spans="1:49" s="39" customFormat="1" ht="30" customHeight="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37"/>
      <c r="R66" s="37"/>
      <c r="S66" s="37"/>
      <c r="T66" s="38"/>
      <c r="U66" s="129" t="s">
        <v>191</v>
      </c>
      <c r="V66" s="129"/>
      <c r="W66" s="129"/>
      <c r="X66" s="22">
        <f t="shared" ref="X66:AU66" si="0">SUM(X5:X65)</f>
        <v>0</v>
      </c>
      <c r="Y66" s="22">
        <f t="shared" si="0"/>
        <v>0</v>
      </c>
      <c r="Z66" s="22">
        <f t="shared" si="0"/>
        <v>7</v>
      </c>
      <c r="AA66" s="22">
        <f t="shared" si="0"/>
        <v>7</v>
      </c>
      <c r="AB66" s="22">
        <f t="shared" si="0"/>
        <v>9</v>
      </c>
      <c r="AC66" s="22">
        <f t="shared" si="0"/>
        <v>9</v>
      </c>
      <c r="AD66" s="22">
        <f t="shared" si="0"/>
        <v>7</v>
      </c>
      <c r="AE66" s="22">
        <f t="shared" si="0"/>
        <v>7</v>
      </c>
      <c r="AF66" s="22">
        <f t="shared" si="0"/>
        <v>9</v>
      </c>
      <c r="AG66" s="22">
        <f t="shared" si="0"/>
        <v>9</v>
      </c>
      <c r="AH66" s="22">
        <f t="shared" si="0"/>
        <v>6</v>
      </c>
      <c r="AI66" s="22">
        <f t="shared" si="0"/>
        <v>6</v>
      </c>
      <c r="AJ66" s="22">
        <f t="shared" si="0"/>
        <v>12</v>
      </c>
      <c r="AK66" s="22">
        <f t="shared" si="0"/>
        <v>0</v>
      </c>
      <c r="AL66" s="22">
        <f t="shared" si="0"/>
        <v>8</v>
      </c>
      <c r="AM66" s="22">
        <f t="shared" si="0"/>
        <v>0</v>
      </c>
      <c r="AN66" s="22">
        <f t="shared" si="0"/>
        <v>7</v>
      </c>
      <c r="AO66" s="22">
        <f t="shared" si="0"/>
        <v>0</v>
      </c>
      <c r="AP66" s="22">
        <f t="shared" si="0"/>
        <v>7</v>
      </c>
      <c r="AQ66" s="22">
        <f t="shared" si="0"/>
        <v>0</v>
      </c>
      <c r="AR66" s="22">
        <f t="shared" si="0"/>
        <v>8</v>
      </c>
      <c r="AS66" s="22">
        <f t="shared" si="0"/>
        <v>0</v>
      </c>
      <c r="AT66" s="22">
        <f t="shared" si="0"/>
        <v>2</v>
      </c>
      <c r="AU66" s="22">
        <f t="shared" si="0"/>
        <v>0</v>
      </c>
      <c r="AV66" s="130">
        <f>+AT66+AR66+AP66+AN66+AL66+AJ66+AH66+AF66+AD66+AB66+Z66+X66</f>
        <v>82</v>
      </c>
      <c r="AW66" s="131"/>
    </row>
    <row r="67" spans="1:49" s="39" customFormat="1" ht="1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37"/>
      <c r="R67" s="37"/>
      <c r="S67" s="37"/>
      <c r="T67" s="38"/>
      <c r="U67" s="38"/>
      <c r="V67" s="40"/>
      <c r="W67" s="40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2"/>
      <c r="AW67" s="27"/>
    </row>
    <row r="68" spans="1:49" s="39" customFormat="1" ht="47.2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40"/>
      <c r="R68" s="40"/>
      <c r="S68" s="40"/>
      <c r="T68" s="38"/>
      <c r="U68" s="38"/>
      <c r="V68" s="87" t="s">
        <v>192</v>
      </c>
      <c r="W68" s="87"/>
      <c r="X68" s="5">
        <f>+X66/$AV$66</f>
        <v>0</v>
      </c>
      <c r="Y68" s="6">
        <f t="shared" ref="Y68:AC68" si="1">+Y66/$AV$66</f>
        <v>0</v>
      </c>
      <c r="Z68" s="5">
        <f t="shared" si="1"/>
        <v>8.5365853658536592E-2</v>
      </c>
      <c r="AA68" s="6">
        <f t="shared" si="1"/>
        <v>8.5365853658536592E-2</v>
      </c>
      <c r="AB68" s="5">
        <f t="shared" si="1"/>
        <v>0.10975609756097561</v>
      </c>
      <c r="AC68" s="6">
        <f t="shared" si="1"/>
        <v>0.10975609756097561</v>
      </c>
      <c r="AD68" s="5">
        <f>+AD66/$AV$66</f>
        <v>8.5365853658536592E-2</v>
      </c>
      <c r="AE68" s="6">
        <f t="shared" ref="AE68:AU68" si="2">+AE66/$AV$66</f>
        <v>8.5365853658536592E-2</v>
      </c>
      <c r="AF68" s="5">
        <f t="shared" si="2"/>
        <v>0.10975609756097561</v>
      </c>
      <c r="AG68" s="6">
        <f t="shared" si="2"/>
        <v>0.10975609756097561</v>
      </c>
      <c r="AH68" s="5">
        <f t="shared" si="2"/>
        <v>7.3170731707317069E-2</v>
      </c>
      <c r="AI68" s="6">
        <f t="shared" si="2"/>
        <v>7.3170731707317069E-2</v>
      </c>
      <c r="AJ68" s="5">
        <f t="shared" si="2"/>
        <v>0.14634146341463414</v>
      </c>
      <c r="AK68" s="6">
        <f t="shared" si="2"/>
        <v>0</v>
      </c>
      <c r="AL68" s="5">
        <f t="shared" si="2"/>
        <v>9.7560975609756101E-2</v>
      </c>
      <c r="AM68" s="6">
        <f t="shared" si="2"/>
        <v>0</v>
      </c>
      <c r="AN68" s="5">
        <f t="shared" si="2"/>
        <v>8.5365853658536592E-2</v>
      </c>
      <c r="AO68" s="6">
        <f t="shared" si="2"/>
        <v>0</v>
      </c>
      <c r="AP68" s="5">
        <f t="shared" si="2"/>
        <v>8.5365853658536592E-2</v>
      </c>
      <c r="AQ68" s="6">
        <f t="shared" si="2"/>
        <v>0</v>
      </c>
      <c r="AR68" s="5">
        <f t="shared" si="2"/>
        <v>9.7560975609756101E-2</v>
      </c>
      <c r="AS68" s="6">
        <f t="shared" si="2"/>
        <v>0</v>
      </c>
      <c r="AT68" s="5">
        <f t="shared" si="2"/>
        <v>2.4390243902439025E-2</v>
      </c>
      <c r="AU68" s="6">
        <f t="shared" si="2"/>
        <v>0</v>
      </c>
      <c r="AV68" s="43"/>
      <c r="AW68" s="27"/>
    </row>
    <row r="69" spans="1:49" ht="47.25" customHeight="1" x14ac:dyDescent="0.2">
      <c r="Q69" s="37"/>
      <c r="R69" s="37"/>
      <c r="S69" s="37"/>
      <c r="T69" s="37"/>
      <c r="V69" s="87" t="s">
        <v>193</v>
      </c>
      <c r="W69" s="87"/>
      <c r="X69" s="44">
        <f>+X68</f>
        <v>0</v>
      </c>
      <c r="Y69" s="45">
        <f>+Y68</f>
        <v>0</v>
      </c>
      <c r="Z69" s="44">
        <f>+Z68+X68</f>
        <v>8.5365853658536592E-2</v>
      </c>
      <c r="AA69" s="45">
        <f>+AA68+Y68</f>
        <v>8.5365853658536592E-2</v>
      </c>
      <c r="AB69" s="44">
        <f>+AB68+Z68+X68</f>
        <v>0.1951219512195122</v>
      </c>
      <c r="AC69" s="45">
        <f>+AC68+AA68+Y68</f>
        <v>0.1951219512195122</v>
      </c>
      <c r="AD69" s="44">
        <f>X68+AD68+AB68+Z68</f>
        <v>0.28048780487804881</v>
      </c>
      <c r="AE69" s="45">
        <f>+Y68+AE68+AC68+AA68</f>
        <v>0.28048780487804881</v>
      </c>
      <c r="AF69" s="44">
        <f>X68+Z68+AF68+AD68+AB68</f>
        <v>0.3902439024390244</v>
      </c>
      <c r="AG69" s="45">
        <f>+Y68+AA68+AG68+AE68+AC68</f>
        <v>0.3902439024390244</v>
      </c>
      <c r="AH69" s="44">
        <f>X68+Z68+AB68+AH68+AF68+AD68</f>
        <v>0.46341463414634149</v>
      </c>
      <c r="AI69" s="45">
        <f>+AA68+AC68+AI68+AG68+AE68+Y68</f>
        <v>0.46341463414634149</v>
      </c>
      <c r="AJ69" s="44">
        <f>X68+Z68+AB68+AD68+AJ68+AH68+AF68</f>
        <v>0.6097560975609756</v>
      </c>
      <c r="AK69" s="45">
        <f>+Y68+AA68+AC68+AE68+AK68+AI68+AG68</f>
        <v>0.46341463414634149</v>
      </c>
      <c r="AL69" s="44">
        <f>X68+Z68+AB68+AD68+AF68+AL68+AJ68+AH68</f>
        <v>0.70731707317073167</v>
      </c>
      <c r="AM69" s="45">
        <f>+Y68+AA68+AC68+AE68+AG68+AM68+AK68+AI68</f>
        <v>0.46341463414634149</v>
      </c>
      <c r="AN69" s="44">
        <f>X68+Z68+AB68+AD68+AF68+AH68+AN68+AL68+AJ68</f>
        <v>0.79268292682926833</v>
      </c>
      <c r="AO69" s="45">
        <f>+AA68+AC68+AE68+AG68+AI68+AO68+AM68+AK68+Y68</f>
        <v>0.46341463414634149</v>
      </c>
      <c r="AP69" s="44">
        <f>X68+Z68+AB68+AD68+AF68+AH68+AJ68+AP68+AN68+AL68</f>
        <v>0.87804878048780477</v>
      </c>
      <c r="AQ69" s="45">
        <f>+AC68+AE68+AG68+AI68+AK68+AQ68+AO68+AM68+AA68+Y68</f>
        <v>0.46341463414634149</v>
      </c>
      <c r="AR69" s="44">
        <f>X68+Z68+AB68+AD68+AF68+AH68+AJ68+AL68+AR68+AP68+AN68</f>
        <v>0.97560975609756084</v>
      </c>
      <c r="AS69" s="45">
        <f>+AE68+AG68+AI68+AK68+AM68+AS68+AQ68+AO68+AC68+AA68+Y68</f>
        <v>0.46341463414634149</v>
      </c>
      <c r="AT69" s="44">
        <f>X68+Z68+AB68+AD68+AF68+AH68+AJ68+AL68+AN68+AT68+AR68+AP68</f>
        <v>0.99999999999999989</v>
      </c>
      <c r="AU69" s="45">
        <f>+AG68+AI68+AK68+AM68+AO68+AU68+AS68+AQ68+AE68+AC68+AA68+Y68</f>
        <v>0.46341463414634149</v>
      </c>
    </row>
    <row r="70" spans="1:49" ht="47.25" customHeight="1" x14ac:dyDescent="0.2">
      <c r="T70" s="46"/>
      <c r="U70" s="47"/>
      <c r="V70" s="87" t="s">
        <v>194</v>
      </c>
      <c r="W70" s="87"/>
      <c r="X70" s="48"/>
      <c r="Y70" s="7" t="e">
        <f>+Y68/X68</f>
        <v>#DIV/0!</v>
      </c>
      <c r="Z70" s="48"/>
      <c r="AA70" s="7">
        <f>+AA68/Z68</f>
        <v>1</v>
      </c>
      <c r="AB70" s="48"/>
      <c r="AC70" s="7">
        <f>+AC68/AB68</f>
        <v>1</v>
      </c>
      <c r="AD70" s="48"/>
      <c r="AE70" s="7">
        <f>+AE68/AD68</f>
        <v>1</v>
      </c>
      <c r="AF70" s="48"/>
      <c r="AG70" s="7">
        <f t="shared" ref="AG70:AO70" si="3">+AG68/AF68</f>
        <v>1</v>
      </c>
      <c r="AH70" s="48"/>
      <c r="AI70" s="7">
        <f t="shared" si="3"/>
        <v>1</v>
      </c>
      <c r="AJ70" s="48"/>
      <c r="AK70" s="7">
        <f t="shared" si="3"/>
        <v>0</v>
      </c>
      <c r="AL70" s="48"/>
      <c r="AM70" s="7">
        <f t="shared" si="3"/>
        <v>0</v>
      </c>
      <c r="AN70" s="48"/>
      <c r="AO70" s="7">
        <f t="shared" si="3"/>
        <v>0</v>
      </c>
      <c r="AP70" s="49"/>
      <c r="AQ70" s="7">
        <f>+AQ68/AP68</f>
        <v>0</v>
      </c>
      <c r="AR70" s="49"/>
      <c r="AS70" s="7">
        <f>+AS68/AR68</f>
        <v>0</v>
      </c>
      <c r="AT70" s="49"/>
      <c r="AU70" s="7">
        <f>+AU68/AT68</f>
        <v>0</v>
      </c>
      <c r="AV70" s="50"/>
    </row>
    <row r="71" spans="1:49" ht="47.25" customHeight="1" x14ac:dyDescent="0.2">
      <c r="V71" s="87" t="s">
        <v>195</v>
      </c>
      <c r="W71" s="87"/>
      <c r="Y71" s="7" t="e">
        <f>+Y69/X69</f>
        <v>#DIV/0!</v>
      </c>
      <c r="AA71" s="7">
        <f>+AA69/Z69</f>
        <v>1</v>
      </c>
      <c r="AC71" s="8">
        <f>+AC69/AB69</f>
        <v>1</v>
      </c>
      <c r="AE71" s="7">
        <f>+AE69/AD69</f>
        <v>1</v>
      </c>
      <c r="AG71" s="7">
        <f>+AG69/AF69</f>
        <v>1</v>
      </c>
      <c r="AI71" s="7">
        <f>+AI69/AH69</f>
        <v>1</v>
      </c>
      <c r="AK71" s="7">
        <f>+AK69/AJ69</f>
        <v>0.76</v>
      </c>
      <c r="AM71" s="7">
        <f>+AM69/AL69</f>
        <v>0.65517241379310354</v>
      </c>
      <c r="AO71" s="7">
        <f>+AO69/AN69</f>
        <v>0.58461538461538465</v>
      </c>
      <c r="AQ71" s="7">
        <f>+AQ69/AP69</f>
        <v>0.5277777777777779</v>
      </c>
      <c r="AS71" s="7">
        <f>+AS69/AR69</f>
        <v>0.47500000000000009</v>
      </c>
      <c r="AU71" s="7">
        <f>+AU69/AT69</f>
        <v>0.46341463414634154</v>
      </c>
    </row>
    <row r="72" spans="1:49" ht="30" customHeight="1" x14ac:dyDescent="0.2">
      <c r="V72" s="41"/>
      <c r="W72" s="41"/>
      <c r="Y72" s="9"/>
      <c r="AA72" s="9"/>
      <c r="AC72" s="10"/>
      <c r="AE72" s="9"/>
      <c r="AG72" s="9"/>
      <c r="AI72" s="9"/>
      <c r="AK72" s="9"/>
      <c r="AM72" s="9"/>
      <c r="AO72" s="9"/>
      <c r="AQ72" s="9"/>
      <c r="AS72" s="9"/>
      <c r="AU72" s="9"/>
    </row>
    <row r="73" spans="1:49" ht="69.75" customHeight="1" x14ac:dyDescent="0.2">
      <c r="Q73" s="128" t="s">
        <v>286</v>
      </c>
      <c r="R73" s="128"/>
      <c r="S73" s="128"/>
      <c r="T73" s="51"/>
      <c r="U73" s="128" t="s">
        <v>287</v>
      </c>
      <c r="V73" s="128"/>
      <c r="W73" s="128"/>
      <c r="X73" s="128"/>
      <c r="Y73" s="128"/>
      <c r="Z73" s="128"/>
      <c r="AA73" s="128"/>
      <c r="AB73" s="128"/>
      <c r="AC73" s="128"/>
      <c r="AE73" s="128" t="s">
        <v>288</v>
      </c>
      <c r="AF73" s="128"/>
      <c r="AG73" s="128"/>
      <c r="AH73" s="128"/>
      <c r="AI73" s="128"/>
      <c r="AJ73" s="128"/>
      <c r="AK73" s="128"/>
      <c r="AL73" s="128"/>
      <c r="AM73" s="128"/>
      <c r="AN73" s="128"/>
      <c r="AO73" s="9"/>
      <c r="AP73" s="128" t="s">
        <v>289</v>
      </c>
      <c r="AQ73" s="128"/>
      <c r="AR73" s="128"/>
      <c r="AS73" s="128"/>
      <c r="AT73" s="128"/>
      <c r="AU73" s="128"/>
      <c r="AV73" s="128"/>
    </row>
    <row r="74" spans="1:49" ht="42" customHeight="1" x14ac:dyDescent="0.2">
      <c r="U74" s="40"/>
      <c r="V74" s="40"/>
      <c r="W74" s="40"/>
      <c r="X74" s="38"/>
      <c r="Y74" s="38"/>
      <c r="Z74" s="38"/>
      <c r="AA74" s="38"/>
      <c r="AB74" s="38"/>
      <c r="AC74" s="38"/>
      <c r="AE74" s="38"/>
      <c r="AO74" s="9"/>
    </row>
    <row r="75" spans="1:49" ht="27" customHeight="1" x14ac:dyDescent="0.2"/>
    <row r="77" spans="1:49" ht="41.25" customHeight="1" x14ac:dyDescent="0.2"/>
    <row r="78" spans="1:49" ht="46.5" customHeight="1" x14ac:dyDescent="0.2"/>
    <row r="79" spans="1:49" ht="34.5" customHeight="1" x14ac:dyDescent="0.2"/>
    <row r="80" spans="1:49" ht="32.25" customHeight="1" x14ac:dyDescent="0.2">
      <c r="Q80" s="51"/>
      <c r="R80" s="51"/>
      <c r="S80" s="51"/>
      <c r="T80" s="51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</row>
    <row r="81" ht="43.5" customHeight="1" x14ac:dyDescent="0.2"/>
    <row r="82" ht="27.75" customHeight="1" x14ac:dyDescent="0.2"/>
    <row r="83" ht="27.75" customHeight="1" x14ac:dyDescent="0.2"/>
    <row r="85" ht="21.75" customHeight="1" x14ac:dyDescent="0.2"/>
    <row r="90" ht="153" customHeight="1" x14ac:dyDescent="0.2"/>
    <row r="148" spans="1:48" s="27" customForma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40"/>
      <c r="R148" s="40"/>
      <c r="S148" s="40"/>
      <c r="T148" s="38"/>
      <c r="U148" s="38"/>
      <c r="V148" s="38"/>
      <c r="W148" s="38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43"/>
    </row>
    <row r="149" spans="1:48" s="27" customForma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40"/>
      <c r="R149" s="40"/>
      <c r="S149" s="40"/>
      <c r="T149" s="38"/>
      <c r="U149" s="38"/>
      <c r="V149" s="38"/>
      <c r="W149" s="38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43"/>
    </row>
    <row r="150" spans="1:48" s="27" customFormat="1" x14ac:dyDescent="0.2">
      <c r="Q150" s="40"/>
      <c r="R150" s="40"/>
      <c r="S150" s="40"/>
      <c r="T150" s="38"/>
      <c r="U150" s="38"/>
      <c r="V150" s="38"/>
      <c r="W150" s="38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43"/>
    </row>
    <row r="151" spans="1:48" s="27" customFormat="1" x14ac:dyDescent="0.2">
      <c r="Q151" s="40"/>
      <c r="R151" s="40"/>
      <c r="S151" s="40"/>
      <c r="T151" s="38"/>
      <c r="U151" s="38"/>
      <c r="V151" s="38"/>
      <c r="W151" s="38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43"/>
    </row>
    <row r="152" spans="1:48" s="27" customFormat="1" x14ac:dyDescent="0.2">
      <c r="Q152" s="40"/>
      <c r="R152" s="40"/>
      <c r="S152" s="40"/>
      <c r="T152" s="38"/>
      <c r="U152" s="38"/>
      <c r="V152" s="38"/>
      <c r="W152" s="38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43"/>
    </row>
    <row r="153" spans="1:48" s="27" customFormat="1" x14ac:dyDescent="0.2">
      <c r="Q153" s="40"/>
      <c r="R153" s="40"/>
      <c r="S153" s="40"/>
      <c r="T153" s="38"/>
      <c r="U153" s="38"/>
      <c r="V153" s="38"/>
      <c r="W153" s="38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43"/>
    </row>
    <row r="154" spans="1:48" s="27" customFormat="1" x14ac:dyDescent="0.2">
      <c r="Q154" s="40"/>
      <c r="R154" s="40"/>
      <c r="S154" s="40"/>
      <c r="T154" s="38"/>
      <c r="U154" s="38"/>
      <c r="V154" s="38"/>
      <c r="W154" s="38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43"/>
    </row>
    <row r="155" spans="1:48" s="27" customFormat="1" x14ac:dyDescent="0.2">
      <c r="Q155" s="40"/>
      <c r="R155" s="40"/>
      <c r="S155" s="40"/>
      <c r="T155" s="38"/>
      <c r="U155" s="38"/>
      <c r="V155" s="38"/>
      <c r="W155" s="38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43"/>
    </row>
    <row r="156" spans="1:48" s="27" customFormat="1" x14ac:dyDescent="0.2">
      <c r="Q156" s="40"/>
      <c r="R156" s="40"/>
      <c r="S156" s="40"/>
      <c r="T156" s="38"/>
      <c r="U156" s="38"/>
      <c r="V156" s="38"/>
      <c r="W156" s="38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43"/>
    </row>
    <row r="157" spans="1:48" s="27" customFormat="1" x14ac:dyDescent="0.2">
      <c r="Q157" s="40"/>
      <c r="R157" s="40"/>
      <c r="S157" s="40"/>
      <c r="T157" s="38"/>
      <c r="U157" s="38"/>
      <c r="V157" s="38"/>
      <c r="W157" s="38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43"/>
    </row>
    <row r="158" spans="1:48" s="27" customFormat="1" x14ac:dyDescent="0.2">
      <c r="Q158" s="40"/>
      <c r="R158" s="40"/>
      <c r="S158" s="40"/>
      <c r="T158" s="38"/>
      <c r="U158" s="38"/>
      <c r="V158" s="38"/>
      <c r="W158" s="38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43"/>
    </row>
    <row r="159" spans="1:48" s="27" customFormat="1" x14ac:dyDescent="0.2">
      <c r="Q159" s="40"/>
      <c r="R159" s="40"/>
      <c r="S159" s="40"/>
      <c r="T159" s="38"/>
      <c r="U159" s="38"/>
      <c r="V159" s="38"/>
      <c r="W159" s="38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43"/>
    </row>
    <row r="160" spans="1:48" s="27" customForma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40"/>
      <c r="R160" s="40"/>
      <c r="S160" s="40"/>
      <c r="T160" s="38"/>
      <c r="U160" s="38"/>
      <c r="V160" s="38"/>
      <c r="W160" s="38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43"/>
    </row>
    <row r="161" spans="1:48" s="27" customForma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40"/>
      <c r="R161" s="40"/>
      <c r="S161" s="40"/>
      <c r="T161" s="38"/>
      <c r="U161" s="38"/>
      <c r="V161" s="38"/>
      <c r="W161" s="38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43"/>
    </row>
    <row r="162" spans="1:48" s="27" customForma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40"/>
      <c r="R162" s="40"/>
      <c r="S162" s="40"/>
      <c r="T162" s="38"/>
      <c r="U162" s="38"/>
      <c r="V162" s="38"/>
      <c r="W162" s="38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43"/>
    </row>
    <row r="163" spans="1:48" s="27" customForma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40"/>
      <c r="R163" s="40"/>
      <c r="S163" s="40"/>
      <c r="T163" s="38"/>
      <c r="U163" s="38"/>
      <c r="V163" s="38"/>
      <c r="W163" s="38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43"/>
    </row>
    <row r="164" spans="1:48" s="27" customForma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40"/>
      <c r="R164" s="40"/>
      <c r="S164" s="40"/>
      <c r="T164" s="38"/>
      <c r="U164" s="38"/>
      <c r="V164" s="38"/>
      <c r="W164" s="38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43"/>
    </row>
    <row r="165" spans="1:48" s="27" customForma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40"/>
      <c r="R165" s="40"/>
      <c r="S165" s="40"/>
      <c r="T165" s="38"/>
      <c r="U165" s="38"/>
      <c r="V165" s="38"/>
      <c r="W165" s="38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43"/>
    </row>
    <row r="166" spans="1:48" s="27" customFormat="1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40"/>
      <c r="R166" s="40"/>
      <c r="S166" s="40"/>
      <c r="T166" s="38"/>
      <c r="U166" s="38"/>
      <c r="V166" s="38"/>
      <c r="W166" s="38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43"/>
    </row>
    <row r="167" spans="1:48" s="27" customForma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40"/>
      <c r="R167" s="40"/>
      <c r="S167" s="40"/>
      <c r="T167" s="38"/>
      <c r="U167" s="38"/>
      <c r="V167" s="38"/>
      <c r="W167" s="38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43"/>
    </row>
    <row r="168" spans="1:48" s="27" customForma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40"/>
      <c r="R168" s="40"/>
      <c r="S168" s="40"/>
      <c r="T168" s="38"/>
      <c r="U168" s="38"/>
      <c r="V168" s="38"/>
      <c r="W168" s="38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43"/>
    </row>
    <row r="169" spans="1:48" s="27" customForma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40"/>
      <c r="R169" s="40"/>
      <c r="S169" s="40"/>
      <c r="T169" s="38"/>
      <c r="U169" s="38"/>
      <c r="V169" s="38"/>
      <c r="W169" s="38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43"/>
    </row>
  </sheetData>
  <sheetProtection selectLockedCells="1" selectUnlockedCells="1"/>
  <autoFilter ref="A4:AW66"/>
  <mergeCells count="65">
    <mergeCell ref="K1:AW1"/>
    <mergeCell ref="A2:P2"/>
    <mergeCell ref="A3:A4"/>
    <mergeCell ref="B3:B4"/>
    <mergeCell ref="C3:C4"/>
    <mergeCell ref="D3:D4"/>
    <mergeCell ref="E3:E4"/>
    <mergeCell ref="F3:F4"/>
    <mergeCell ref="P3:P4"/>
    <mergeCell ref="G3:G4"/>
    <mergeCell ref="H3:H4"/>
    <mergeCell ref="L3:L4"/>
    <mergeCell ref="I3:I4"/>
    <mergeCell ref="J3:J4"/>
    <mergeCell ref="K3:K4"/>
    <mergeCell ref="M3:M4"/>
    <mergeCell ref="AV5:AV8"/>
    <mergeCell ref="AV9:AV11"/>
    <mergeCell ref="AV12:AV15"/>
    <mergeCell ref="AV17:AV26"/>
    <mergeCell ref="R2:R4"/>
    <mergeCell ref="S2:S4"/>
    <mergeCell ref="AD3:AE3"/>
    <mergeCell ref="T2:T4"/>
    <mergeCell ref="U2:W3"/>
    <mergeCell ref="X2:AU2"/>
    <mergeCell ref="AV2:AV4"/>
    <mergeCell ref="N3:N4"/>
    <mergeCell ref="O3:O4"/>
    <mergeCell ref="AW2:AW4"/>
    <mergeCell ref="X3:Y3"/>
    <mergeCell ref="AL3:AM3"/>
    <mergeCell ref="AN3:AO3"/>
    <mergeCell ref="AP3:AQ3"/>
    <mergeCell ref="AJ3:AK3"/>
    <mergeCell ref="AF3:AG3"/>
    <mergeCell ref="AH3:AI3"/>
    <mergeCell ref="AR3:AS3"/>
    <mergeCell ref="AT3:AU3"/>
    <mergeCell ref="AB3:AC3"/>
    <mergeCell ref="Z3:AA3"/>
    <mergeCell ref="Q2:Q4"/>
    <mergeCell ref="U80:AC80"/>
    <mergeCell ref="AD80:AN80"/>
    <mergeCell ref="AO80:AV80"/>
    <mergeCell ref="V68:W68"/>
    <mergeCell ref="V69:W69"/>
    <mergeCell ref="V70:W70"/>
    <mergeCell ref="V71:W71"/>
    <mergeCell ref="U73:AC73"/>
    <mergeCell ref="AE73:AN73"/>
    <mergeCell ref="Q73:S73"/>
    <mergeCell ref="U66:W66"/>
    <mergeCell ref="AV40:AV42"/>
    <mergeCell ref="AV43:AV44"/>
    <mergeCell ref="AV27:AV28"/>
    <mergeCell ref="AV57:AV61"/>
    <mergeCell ref="AV62:AV65"/>
    <mergeCell ref="AV49:AV51"/>
    <mergeCell ref="AV52:AV53"/>
    <mergeCell ref="AP73:AV73"/>
    <mergeCell ref="AV66:AW66"/>
    <mergeCell ref="AV32:AV39"/>
    <mergeCell ref="AV47:AV48"/>
    <mergeCell ref="AV30:AV31"/>
  </mergeCells>
  <conditionalFormatting sqref="R5:R65">
    <cfRule type="containsText" dxfId="18" priority="2" operator="containsText" text="EJE 1: EQUILIBRIO PSICOSOCIAL / EJE 2: SALUD MENTAL">
      <formula>NOT(ISERROR(SEARCH("EJE 1: EQUILIBRIO PSICOSOCIAL / EJE 2: SALUD MENTAL",R5)))</formula>
    </cfRule>
    <cfRule type="containsText" dxfId="17" priority="7" stopIfTrue="1" operator="containsText" text="EJE 2: SALUD MENTAL">
      <formula>NOT(ISERROR(SEARCH("EJE 2: SALUD MENTAL",R5)))</formula>
    </cfRule>
    <cfRule type="containsText" dxfId="16" priority="8" operator="containsText" text="N/A">
      <formula>NOT(ISERROR(SEARCH("N/A",R5)))</formula>
    </cfRule>
    <cfRule type="containsText" dxfId="15" priority="9" operator="containsText" text="EJE 3: DIVERSIDAD E INCLUSIÓN">
      <formula>NOT(ISERROR(SEARCH("EJE 3: DIVERSIDAD E INCLUSIÓN",R5)))</formula>
    </cfRule>
    <cfRule type="containsText" dxfId="14" priority="10" operator="containsText" text="EJE 1: EQUILIBRIO PSICOSOCIAL">
      <formula>NOT(ISERROR(SEARCH("EJE 1: EQUILIBRIO PSICOSOCIAL",R5)))</formula>
    </cfRule>
  </conditionalFormatting>
  <conditionalFormatting sqref="X66:AU67">
    <cfRule type="cellIs" dxfId="13" priority="54" stopIfTrue="1" operator="equal">
      <formula>1</formula>
    </cfRule>
  </conditionalFormatting>
  <conditionalFormatting sqref="Y5:Y65 AA5:AA65 AC5:AC65 AE5:AE65 AG5:AG65 AI5:AI65 AK5:AK65 AM5:AM65 AO5:AO65 AQ5:AQ65 AS5:AS65 AU5:AU65">
    <cfRule type="cellIs" dxfId="12" priority="53" operator="between">
      <formula>1</formula>
      <formula>1</formula>
    </cfRule>
  </conditionalFormatting>
  <conditionalFormatting sqref="Z59">
    <cfRule type="cellIs" dxfId="11" priority="46" operator="between">
      <formula>1</formula>
      <formula>1</formula>
    </cfRule>
  </conditionalFormatting>
  <conditionalFormatting sqref="AB57">
    <cfRule type="cellIs" dxfId="10" priority="49" operator="between">
      <formula>1</formula>
      <formula>1</formula>
    </cfRule>
  </conditionalFormatting>
  <conditionalFormatting sqref="AD28">
    <cfRule type="cellIs" dxfId="9" priority="1" operator="between">
      <formula>1</formula>
      <formula>1</formula>
    </cfRule>
  </conditionalFormatting>
  <conditionalFormatting sqref="AD61">
    <cfRule type="cellIs" dxfId="8" priority="43" operator="between">
      <formula>1</formula>
      <formula>1</formula>
    </cfRule>
  </conditionalFormatting>
  <conditionalFormatting sqref="AF58:AF59">
    <cfRule type="cellIs" dxfId="7" priority="45" operator="between">
      <formula>1</formula>
      <formula>1</formula>
    </cfRule>
  </conditionalFormatting>
  <conditionalFormatting sqref="AJ5 AP5:AP7 AT5:AT7 AD5:AD27 AB5:AB56 AN5:AN56 AF5:AF57 Z5:Z58 AR5:AR59 X5:X65 AL5:AL65 AH6:AH65 AJ7:AJ60 AT9:AT25 AP9:AP60 AT27:AT65 AD29:AD60 AB58:AB65 AN58:AN65 Z60:Z65 AF60:AF65 AR61:AR65 AD62:AD65 AJ62:AJ65 AP62:AP65">
    <cfRule type="cellIs" dxfId="6" priority="52" operator="between">
      <formula>1</formula>
      <formula>1</formula>
    </cfRule>
  </conditionalFormatting>
  <conditionalFormatting sqref="AJ61">
    <cfRule type="cellIs" dxfId="5" priority="42" operator="between">
      <formula>1</formula>
      <formula>1</formula>
    </cfRule>
  </conditionalFormatting>
  <conditionalFormatting sqref="AN57">
    <cfRule type="cellIs" dxfId="4" priority="50" operator="between">
      <formula>1</formula>
      <formula>1</formula>
    </cfRule>
  </conditionalFormatting>
  <conditionalFormatting sqref="AP61">
    <cfRule type="cellIs" dxfId="3" priority="41" operator="between">
      <formula>1</formula>
      <formula>1</formula>
    </cfRule>
  </conditionalFormatting>
  <conditionalFormatting sqref="AR60">
    <cfRule type="cellIs" dxfId="2" priority="44" operator="between">
      <formula>1</formula>
      <formula>1</formula>
    </cfRule>
  </conditionalFormatting>
  <conditionalFormatting sqref="AT8">
    <cfRule type="cellIs" dxfId="1" priority="40" operator="between">
      <formula>1</formula>
      <formula>1</formula>
    </cfRule>
  </conditionalFormatting>
  <conditionalFormatting sqref="AT26">
    <cfRule type="cellIs" dxfId="0" priority="39" operator="between">
      <formula>1</formula>
      <formula>1</formula>
    </cfRule>
  </conditionalFormatting>
  <dataValidations count="1">
    <dataValidation type="list" allowBlank="1" showInputMessage="1" showErrorMessage="1" sqref="S62:S65 R5:R65">
      <formula1>"EJE 1: EQUILIBRIO PSICOSOCIAL, EJE 2: SALUD MENTAL, EJE 3: DIVERSIDAD E INCLUSIÓN, EJE 4: TRANSFORMACION DIGITAL, EJE 5: IDENTIDAD Y VOCACIÓN POR EL SERVICIO, EJE 1: EQUILIBRIO PSICOSOCIAL / EJE 2: SALUD MENTAL, N/A"</formula1>
    </dataValidation>
  </dataValidations>
  <pageMargins left="0.25" right="0.25" top="0.75" bottom="0.75" header="0.3" footer="0.3"/>
  <pageSetup scale="29" fitToHeight="0" orientation="landscape" r:id="rId1"/>
  <headerFooter>
    <oddFooter>&amp;C&amp;G</oddFooter>
  </headerFooter>
  <rowBreaks count="2" manualBreakCount="2">
    <brk id="48" max="48" man="1"/>
    <brk id="74" max="48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PLAN ANUAL DE TRABAJO 2025 </vt:lpstr>
      <vt:lpstr>PLAN CAPACITACIÓN</vt:lpstr>
      <vt:lpstr>'PLAN ANUAL DE TRABAJO 2025 '!Área_de_impresión</vt:lpstr>
      <vt:lpstr>'PLAN CAPACITACIÓN'!Área_de_impresión</vt:lpstr>
      <vt:lpstr>'PLAN ANUAL DE TRABAJO 2025 '!Títulos_a_imprimir</vt:lpstr>
      <vt:lpstr>'PLAN CAPACITACIÓN'!Títulos_a_imprimir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Arpgilpa</dc:creator>
  <cp:keywords/>
  <dc:description/>
  <cp:lastModifiedBy>Carolina Villamizar Arteaga</cp:lastModifiedBy>
  <cp:revision/>
  <dcterms:created xsi:type="dcterms:W3CDTF">2009-11-19T19:26:04Z</dcterms:created>
  <dcterms:modified xsi:type="dcterms:W3CDTF">2025-07-08T16:15:03Z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7554f3-938d-4d9b-b576-0b574f629afb_Enabled">
    <vt:lpwstr>true</vt:lpwstr>
  </property>
  <property fmtid="{D5CDD505-2E9C-101B-9397-08002B2CF9AE}" pid="3" name="MSIP_Label_b27554f3-938d-4d9b-b576-0b574f629afb_SetDate">
    <vt:lpwstr>2024-11-19T20:11:50Z</vt:lpwstr>
  </property>
  <property fmtid="{D5CDD505-2E9C-101B-9397-08002B2CF9AE}" pid="4" name="MSIP_Label_b27554f3-938d-4d9b-b576-0b574f629afb_Method">
    <vt:lpwstr>Privileged</vt:lpwstr>
  </property>
  <property fmtid="{D5CDD505-2E9C-101B-9397-08002B2CF9AE}" pid="5" name="MSIP_Label_b27554f3-938d-4d9b-b576-0b574f629afb_Name">
    <vt:lpwstr>InfoPubliReser</vt:lpwstr>
  </property>
  <property fmtid="{D5CDD505-2E9C-101B-9397-08002B2CF9AE}" pid="6" name="MSIP_Label_b27554f3-938d-4d9b-b576-0b574f629afb_SiteId">
    <vt:lpwstr>f351a7cb-f94a-4df0-9627-ae030ccef7c4</vt:lpwstr>
  </property>
  <property fmtid="{D5CDD505-2E9C-101B-9397-08002B2CF9AE}" pid="7" name="MSIP_Label_b27554f3-938d-4d9b-b576-0b574f629afb_ActionId">
    <vt:lpwstr>025edb79-ef00-4ae7-a355-35f32c3e33a0</vt:lpwstr>
  </property>
  <property fmtid="{D5CDD505-2E9C-101B-9397-08002B2CF9AE}" pid="8" name="MSIP_Label_b27554f3-938d-4d9b-b576-0b574f629afb_ContentBits">
    <vt:lpwstr>0</vt:lpwstr>
  </property>
</Properties>
</file>