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never" codeName="ThisWorkbook" hidePivotFieldList="1" defaultThemeVersion="166925"/>
  <mc:AlternateContent xmlns:mc="http://schemas.openxmlformats.org/markup-compatibility/2006">
    <mc:Choice Requires="x15">
      <x15ac:absPath xmlns:x15ac="http://schemas.microsoft.com/office/spreadsheetml/2010/11/ac" url="C:\Users\Dolly Johanna V\Desktop\OAP_SECRETARIA GENERAL_2025\RIESGOS\MAPAS PARA PUBLICAR\"/>
    </mc:Choice>
  </mc:AlternateContent>
  <xr:revisionPtr revIDLastSave="0" documentId="8_{28210023-C5AD-41D1-84C7-65C82E8DA36E}" xr6:coauthVersionLast="47" xr6:coauthVersionMax="47" xr10:uidLastSave="{00000000-0000-0000-0000-000000000000}"/>
  <bookViews>
    <workbookView xWindow="-108" yWindow="-108" windowWidth="23256" windowHeight="12456" tabRatio="924" firstSheet="3" activeTab="3" xr2:uid="{00000000-000D-0000-FFFF-FFFF00000000}"/>
  </bookViews>
  <sheets>
    <sheet name="Datos" sheetId="2" state="hidden" r:id="rId1"/>
    <sheet name="Listas" sheetId="46" state="hidden" r:id="rId2"/>
    <sheet name="DinámicaTipología_Categoría" sheetId="48" state="hidden" r:id="rId3"/>
    <sheet name="Mapa_riesgos corrupción" sheetId="58" r:id="rId4"/>
    <sheet name="Tipología_Categoría" sheetId="50" state="hidden" r:id="rId5"/>
    <sheet name="Procesos_riesgos" sheetId="51" state="hidden" r:id="rId6"/>
    <sheet name="Valoración Inicial" sheetId="56" state="hidden" r:id="rId7"/>
    <sheet name="Eficacia acciones" sheetId="49" state="hidden" r:id="rId8"/>
    <sheet name="Valoración Final" sheetId="57" state="hidden" r:id="rId9"/>
  </sheets>
  <externalReferences>
    <externalReference r:id="rId10"/>
    <externalReference r:id="rId11"/>
    <externalReference r:id="rId12"/>
  </externalReferences>
  <definedNames>
    <definedName name="_xlnm._FilterDatabase" localSheetId="0" hidden="1">Datos!$C$1:$G$1</definedName>
    <definedName name="_xlnm._FilterDatabase" localSheetId="1" hidden="1">Listas!$B$1:$G$1</definedName>
    <definedName name="_xlnm._FilterDatabase" localSheetId="3" hidden="1">'Mapa_riesgos corrupción'!$A$11:$FG$33</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 corrupción'!$B$1:$BB$35</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9" r:id="rId13"/>
    <pivotCache cacheId="10" r:id="rId14"/>
    <pivotCache cacheId="11" r:id="rId15"/>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S12" i="58" l="1"/>
  <c r="AR12" i="58"/>
  <c r="E16" i="49"/>
  <c r="E17" i="49"/>
  <c r="E18" i="49"/>
  <c r="E15" i="49"/>
  <c r="E12" i="49"/>
  <c r="E13" i="49"/>
  <c r="E14" i="49"/>
  <c r="E11" i="49"/>
  <c r="E8" i="49"/>
  <c r="E9" i="49"/>
  <c r="E10" i="49"/>
  <c r="E7" i="49"/>
  <c r="E4" i="49"/>
  <c r="E5" i="49"/>
  <c r="E6" i="49"/>
  <c r="E3" i="49"/>
  <c r="J8" i="56"/>
  <c r="N14" i="56"/>
  <c r="L14" i="56"/>
  <c r="J14" i="56"/>
  <c r="H14" i="56"/>
  <c r="F14" i="56"/>
  <c r="N12" i="56"/>
  <c r="L12" i="56"/>
  <c r="J12" i="56"/>
  <c r="H12" i="56"/>
  <c r="F12" i="56"/>
  <c r="N10" i="56"/>
  <c r="L10" i="56"/>
  <c r="J10" i="56"/>
  <c r="H10" i="56"/>
  <c r="F10" i="56"/>
  <c r="N8" i="56"/>
  <c r="L8" i="56"/>
  <c r="H8" i="56"/>
  <c r="N6" i="56"/>
  <c r="L6" i="56"/>
  <c r="J6" i="56"/>
  <c r="F8" i="56"/>
  <c r="H6" i="56"/>
  <c r="C15" i="49" l="1"/>
  <c r="C11" i="49"/>
  <c r="C7" i="49"/>
  <c r="C3" i="49"/>
  <c r="D14" i="57"/>
  <c r="D14" i="56"/>
  <c r="E20" i="49" l="1"/>
  <c r="D13" i="50"/>
  <c r="E12" i="50" l="1"/>
  <c r="E11" i="50"/>
  <c r="D12" i="57"/>
  <c r="J16" i="57"/>
  <c r="J14" i="57" s="1"/>
  <c r="F16" i="57"/>
  <c r="F14" i="57" s="1"/>
  <c r="H16" i="57"/>
  <c r="H14" i="57" s="1"/>
  <c r="D10" i="56"/>
  <c r="H16" i="56"/>
  <c r="D12" i="56"/>
  <c r="J16" i="56"/>
  <c r="D5" i="50"/>
  <c r="E3" i="50" s="1"/>
  <c r="D9" i="50"/>
  <c r="N16" i="57"/>
  <c r="N14" i="57" s="1"/>
  <c r="L16" i="57"/>
  <c r="L14" i="57" s="1"/>
  <c r="D10" i="57"/>
  <c r="D8" i="57"/>
  <c r="D6" i="57"/>
  <c r="N16" i="56"/>
  <c r="L16" i="56"/>
  <c r="F16" i="56"/>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F19" i="56" l="1"/>
  <c r="L8" i="57"/>
  <c r="J8" i="57"/>
  <c r="H8" i="57"/>
  <c r="N8" i="57"/>
  <c r="F8" i="57"/>
  <c r="J10" i="57"/>
  <c r="H10" i="57"/>
  <c r="N10" i="57"/>
  <c r="F10" i="57"/>
  <c r="L10" i="57"/>
  <c r="F12" i="57"/>
  <c r="F19" i="57" s="1"/>
  <c r="L12" i="57"/>
  <c r="J12" i="57"/>
  <c r="H12" i="57"/>
  <c r="N12" i="57"/>
  <c r="N6" i="57"/>
  <c r="F6" i="57"/>
  <c r="L6" i="57"/>
  <c r="J6" i="57"/>
  <c r="H6" i="57"/>
  <c r="F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<sst xmlns="http://schemas.openxmlformats.org/spreadsheetml/2006/main" count="1328" uniqueCount="729">
  <si>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</si>
  <si>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</si>
  <si>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</si>
  <si>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</si>
  <si>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</si>
  <si>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</si>
  <si>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</si>
  <si>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</si>
  <si>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</si>
  <si>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</si>
  <si>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</si>
  <si>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</si>
  <si>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</si>
  <si>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</si>
  <si>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</si>
  <si>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</si>
  <si>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</si>
  <si>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</si>
  <si>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</si>
  <si>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</si>
  <si>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</si>
  <si>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</si>
  <si>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</si>
  <si>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</si>
  <si>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</si>
  <si>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</si>
  <si>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</si>
  <si>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</si>
  <si>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</si>
  <si>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</si>
  <si>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</si>
  <si>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</si>
  <si>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</si>
  <si>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</si>
  <si>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</si>
  <si>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Dependencias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</si>
  <si>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</si>
  <si>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</si>
  <si>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</si>
  <si>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</si>
  <si>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</si>
  <si>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</si>
  <si>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</si>
  <si>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</si>
  <si>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</si>
  <si>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</si>
  <si>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</si>
  <si>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</si>
  <si>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</si>
  <si>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</si>
  <si>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</si>
  <si>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</si>
  <si>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Muy alta (5)</t>
  </si>
  <si>
    <t>Catastrófico (5)</t>
  </si>
  <si>
    <t>Sí</t>
  </si>
  <si>
    <t>Extrema</t>
  </si>
  <si>
    <t>Prevenir</t>
  </si>
  <si>
    <t>Detectar</t>
  </si>
  <si>
    <t>Completa</t>
  </si>
  <si>
    <t>Siempre</t>
  </si>
  <si>
    <t>Todas</t>
  </si>
  <si>
    <t>Todos</t>
  </si>
  <si>
    <t>Fuerte</t>
  </si>
  <si>
    <t>Directamente</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</si>
  <si>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</si>
  <si>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</si>
  <si>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</si>
  <si>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</si>
  <si>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</si>
  <si>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</si>
  <si>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</si>
  <si>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</si>
  <si>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</si>
  <si>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</si>
  <si>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</si>
  <si>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</si>
  <si>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</si>
  <si>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</si>
  <si>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Alta (4)</t>
  </si>
  <si>
    <t>Mayor (4)</t>
  </si>
  <si>
    <t>No</t>
  </si>
  <si>
    <t>Alta</t>
  </si>
  <si>
    <t>No es un control</t>
  </si>
  <si>
    <t>Incompleta</t>
  </si>
  <si>
    <t>Algunas veces</t>
  </si>
  <si>
    <t>La mayoría</t>
  </si>
  <si>
    <t>Moderado</t>
  </si>
  <si>
    <t>No disminuye</t>
  </si>
  <si>
    <t>Indirectamente</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</si>
  <si>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</si>
  <si>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</si>
  <si>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</si>
  <si>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</si>
  <si>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</si>
  <si>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</si>
  <si>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</si>
  <si>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</si>
  <si>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</si>
  <si>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</si>
  <si>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</si>
  <si>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</si>
  <si>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</si>
  <si>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Media (3)</t>
  </si>
  <si>
    <t>Moderado (3)</t>
  </si>
  <si>
    <t>Moderada</t>
  </si>
  <si>
    <t>No existe</t>
  </si>
  <si>
    <t>No se ejecuta</t>
  </si>
  <si>
    <t>Algunas</t>
  </si>
  <si>
    <t>Algunos</t>
  </si>
  <si>
    <t>Débil</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</si>
  <si>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</si>
  <si>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</si>
  <si>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</si>
  <si>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</si>
  <si>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</si>
  <si>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</si>
  <si>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</si>
  <si>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</si>
  <si>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</si>
  <si>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</si>
  <si>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</si>
  <si>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</si>
  <si>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Baja (2)</t>
  </si>
  <si>
    <t>Menor (2)</t>
  </si>
  <si>
    <t>Baja</t>
  </si>
  <si>
    <t>Ninguna</t>
  </si>
  <si>
    <t>Ninguno</t>
  </si>
  <si>
    <t>Director(a) de Contratación</t>
  </si>
  <si>
    <t>Dirección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</si>
  <si>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</si>
  <si>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</si>
  <si>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</si>
  <si>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</si>
  <si>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</si>
  <si>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</si>
  <si>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</si>
  <si>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</si>
  <si>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</si>
  <si>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</si>
  <si>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</si>
  <si>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</si>
  <si>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</si>
  <si>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</si>
  <si>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Muy baja (1)</t>
  </si>
  <si>
    <t>Leve (1)</t>
  </si>
  <si>
    <t>Jefe Oficina de Control Disciplinario Interno</t>
  </si>
  <si>
    <t>Oficina de Control Disciplinario Interno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</si>
  <si>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</si>
  <si>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</si>
  <si>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</si>
  <si>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</si>
  <si>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</si>
  <si>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</si>
  <si>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</si>
  <si>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</si>
  <si>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</si>
  <si>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</si>
  <si>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</si>
  <si>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</si>
  <si>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</si>
  <si>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</si>
  <si>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</si>
  <si>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</si>
  <si>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</si>
  <si>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</si>
  <si>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</si>
  <si>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</si>
  <si>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</si>
  <si>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</si>
  <si>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</si>
  <si>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Subdirección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</si>
  <si>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</si>
  <si>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</si>
  <si>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</si>
  <si>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</si>
  <si>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</si>
  <si>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</si>
  <si>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</si>
  <si>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t>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</si>
  <si>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</si>
  <si>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</si>
  <si>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</si>
  <si>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</si>
  <si>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</si>
  <si>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</si>
  <si>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</si>
  <si>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</si>
  <si>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</si>
  <si>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</si>
  <si>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</si>
  <si>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Dirección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</si>
  <si>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</si>
  <si>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</si>
  <si>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</si>
  <si>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</si>
  <si>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</si>
  <si>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</si>
  <si>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</si>
  <si>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t>Dirección Distrital de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</si>
  <si>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</si>
  <si>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</si>
  <si>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</si>
  <si>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</si>
  <si>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xxx</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</si>
  <si>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</si>
  <si>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</si>
  <si>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</si>
  <si>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</si>
  <si>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t>Subdirección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</si>
  <si>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</si>
  <si>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</si>
  <si>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</si>
  <si>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</si>
  <si>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Dirección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</si>
  <si>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</si>
  <si>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</si>
  <si>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</si>
  <si>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</si>
  <si>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</si>
  <si>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</si>
  <si>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</si>
  <si>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t>Subsecretaría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</si>
  <si>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</si>
  <si>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</si>
  <si>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</si>
  <si>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</si>
  <si>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</si>
  <si>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</si>
  <si>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</si>
  <si>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</si>
  <si>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</si>
  <si>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t>Subdirección Financiera</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</si>
  <si>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</si>
  <si>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</si>
  <si>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Jurídica</t>
  </si>
  <si>
    <t>Oficina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</si>
  <si>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</si>
  <si>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</si>
  <si>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7868 Desarrollo institucional para una gestión pública eficiente</t>
  </si>
  <si>
    <t>Subsecretaría Distrital de Fortalecimiento Institucional</t>
  </si>
  <si>
    <t>7869 Implementación del modelo de gobierno abierto, accesible e incluyente de Bogotá</t>
  </si>
  <si>
    <t xml:space="preserve"> Oficina de Tecnologías de la Información y las Comunicaciones</t>
  </si>
  <si>
    <t>Subsecretaría Técnica</t>
  </si>
  <si>
    <t xml:space="preserve"> Oficina Asesora de Jurídica</t>
  </si>
  <si>
    <t xml:space="preserve"> Oficina de Control Interno </t>
  </si>
  <si>
    <t xml:space="preserve"> Oficina de Control Interno Disciplinario</t>
  </si>
  <si>
    <t>Etiquetas de fila</t>
  </si>
  <si>
    <t>Proyecto de inversión</t>
  </si>
  <si>
    <t>Total general</t>
  </si>
  <si>
    <t xml:space="preserve"> </t>
  </si>
  <si>
    <t>Fecha de registro</t>
  </si>
  <si>
    <t>Causas y efectos</t>
  </si>
  <si>
    <t>Instrumentos posiblemente afectados</t>
  </si>
  <si>
    <t>Análisis (antes de controles)</t>
  </si>
  <si>
    <t>Análisis (después de controles)</t>
  </si>
  <si>
    <t>Tratamiento del riesgo</t>
  </si>
  <si>
    <t>Impacto por perspectivas</t>
  </si>
  <si>
    <t>Acciones frente a las características de los controles y la valoración de riesgos</t>
  </si>
  <si>
    <t>Acciones de contingencia</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</si>
  <si>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</si>
  <si>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</si>
  <si>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</si>
  <si>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</si>
  <si>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</si>
  <si>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</si>
  <si>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</si>
  <si>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</si>
  <si>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</si>
  <si>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</si>
  <si>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</si>
  <si>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</si>
  <si>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</si>
  <si>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</si>
  <si>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</si>
  <si>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</si>
  <si>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</si>
  <si>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</si>
  <si>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</si>
  <si>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</si>
  <si>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</si>
  <si>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</si>
  <si>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Medidas de control interno y externo</t>
  </si>
  <si>
    <t>Información</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</si>
  <si>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</si>
  <si>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</si>
  <si>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</si>
  <si>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</si>
  <si>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</si>
  <si>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</si>
  <si>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</si>
  <si>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</si>
  <si>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</si>
  <si>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</si>
  <si>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</si>
  <si>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</si>
  <si>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</si>
  <si>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</si>
  <si>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</si>
  <si>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</si>
  <si>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</si>
  <si>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</si>
  <si>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</si>
  <si>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Control Disciplinario</t>
  </si>
  <si>
    <t>Evaluación</t>
  </si>
  <si>
    <t>-</t>
  </si>
  <si>
    <t>Ejecución y administración de procesos</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</si>
  <si>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</si>
  <si>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</si>
  <si>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</si>
  <si>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</si>
  <si>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No aplica</t>
  </si>
  <si>
    <t>Bajo</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</si>
  <si>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</si>
  <si>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</si>
  <si>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</si>
  <si>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</si>
  <si>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Oficina Asesora de Planeación
Oficina de Tecnologías de la Información y las Comunicaciones</t>
  </si>
  <si>
    <t>16. Paz, justicia e instituciones sólidas</t>
  </si>
  <si>
    <t>Evaluación del Sistema de Control Interno</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</si>
  <si>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</si>
  <si>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</si>
  <si>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</si>
  <si>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 xml:space="preserve">- Procesos misionales en el Sistema de Gestión de Calidad
</t>
  </si>
  <si>
    <t xml:space="preserve">- Procesos misionales y estratégicos misionales en el Sistema de Gestión de Calidad
</t>
  </si>
  <si>
    <t>Diseñar y emitir lineamientos, desarrollar estrategias, brindar, prestar servicios y realizar análisis, estudios e investigaciones para el fortalecimiento de la gestión pública distrital</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</si>
  <si>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</si>
  <si>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</si>
  <si>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</si>
  <si>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Extremo</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</si>
  <si>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</si>
  <si>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 xml:space="preserve">- Ningún otro proceso en el Sistema de Gestión de Calidad
</t>
  </si>
  <si>
    <t>Fortalecimiento Institucional</t>
  </si>
  <si>
    <t xml:space="preserve">Oficina Asesora de Planeación </t>
  </si>
  <si>
    <t>Dirección Administrativa y Financiera</t>
  </si>
  <si>
    <t>Gestión de Alianzas e Internacionalización de Bogotá</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</si>
  <si>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</si>
  <si>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</si>
  <si>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</si>
  <si>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</si>
  <si>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</si>
  <si>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Desarrollar dos (2) jornadas de socialización y/o taller dirigido a los funcionarios y contratistas de la Entidad sobre la debida aplicación de la Guía para la estructuración de estudios previos 4231000-GS-081.
</t>
  </si>
  <si>
    <t xml:space="preserve">- Director de Contratación
</t>
  </si>
  <si>
    <t>- Dirección de Contratación
- Director(a) de Contratación
- Director(a) de Contratación
- Dirección de Contratación</t>
  </si>
  <si>
    <t xml:space="preserve">Dirección de Contratación </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</si>
  <si>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</si>
  <si>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</si>
  <si>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</si>
  <si>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</si>
  <si>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</si>
  <si>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</si>
  <si>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Administrar los bienes adquiridos mediante su recepción, asignación, mantenimiento, control y baja de los mismos con el fin de cubrir las necesidades de recursos físicos de las dependencias de la Secretaría General de la Alcaldía Mayor de Bogotá D.C.</t>
  </si>
  <si>
    <t>Inicia con el ingreso de bienes al inventario de la entidad, continúa con su asignación, aseguramiento, mantenimiento y control, termina con su clasificación y baja.</t>
  </si>
  <si>
    <t>Subdirector(a) de Servicios Administrativos y Jefe Oficina de Tecnologías de la Información y las Comunicaciones</t>
  </si>
  <si>
    <t xml:space="preserve">Administrar los Inventarios de bienes de la entidad </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</si>
  <si>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</si>
  <si>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</si>
  <si>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</si>
  <si>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</si>
  <si>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</si>
  <si>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determina la probabilidad (Muy baja 1)  teniendo en cuenta que no se he presentado en los últimos cuatro años. El impacto (Mayor 4) obedece a la afectación de la imagen y las sanciones por entes de control que se puedan generar la posibilidad de la materialización del riesgo.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</si>
  <si>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</si>
  <si>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Subdirección de Servicios Administrativos
- Subdirector(a) de Servicios Administrativos.
- Subdirector Servicios Administrativos
- Subdirección de Servicios Administrativos</t>
  </si>
  <si>
    <t>Planear y administrar la gestión documental institucional</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</si>
  <si>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</si>
  <si>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Subdirección de Gestión Documental</t>
  </si>
  <si>
    <t xml:space="preserve">- Perdida de credibilidad del proceso y de la entidad
- Uso indebido e inadecuado de información de la Secretaria General
- Sanciones disciplinarias fiscales y penales
- Perdida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</si>
  <si>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</si>
  <si>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Realizar sensibilización cuatrimestral sobre el manejo y custodia de los documentos conforme a los lineamientos establecidos en el proceso.
</t>
  </si>
  <si>
    <t xml:space="preserve">- Subdirector(a) de Gestión Documental
</t>
  </si>
  <si>
    <t>Gestión del Conocimiento</t>
  </si>
  <si>
    <t>Gestión del Talento Humano</t>
  </si>
  <si>
    <t>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</si>
  <si>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</si>
  <si>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Realizar la vinculación del talento humano de la Secretaría General de la Alcaldía Mayor de Bogotá, D.C., de miembros del Gabinete Distrital y Jefes de Oficina de Control Interno de las entidades del Distrito.</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</si>
  <si>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</si>
  <si>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</si>
  <si>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</si>
  <si>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</si>
  <si>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</si>
  <si>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</si>
  <si>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Dirección de Talento Humano
- Director(a) Técnico(a) de la Dirección de Talento Humano y Profesional Especializado o Universitario de la Dirección de Talento Humano.
- Dirección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</si>
  <si>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t>
  </si>
  <si>
    <t>Preparar y liquidar la nómina, aportes a seguridad social y parafiscales.</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</si>
  <si>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</si>
  <si>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</si>
  <si>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</si>
  <si>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Realizar trimestralmente la reprogramación del Plan Anual de Caja con el propósito de proyectar los recursos requeridos para el pago de las nóminas de los(as) servidores(as) de la Entidad.
</t>
  </si>
  <si>
    <t xml:space="preserve">- Profesional Especializado o Universitario de la Dirección de Talento Humano.
</t>
  </si>
  <si>
    <t xml:space="preserve">-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 el requerimiento a el(la) servidor(a) sobre la devolución del dinero adicional reconocido en los pagos de nómina y las demás acciones a que haya lugar para efectiva la recuperación del dinero.
-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</si>
  <si>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t>
  </si>
  <si>
    <t>Ejecutar las actividades del Sistema de Gestión de la Seguridad y Salud en el Trabajo.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</si>
  <si>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</si>
  <si>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</si>
  <si>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</si>
  <si>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</si>
  <si>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Dirección de Talento Humano
- Profesional Universitario de la Dirección de Talento Humano. 
- Director(a) Técnico(a) de la Dirección de Talento Humano y Profesional Universitario de la Dirección de Talento Humano.
- Dirección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</si>
  <si>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t>
  </si>
  <si>
    <t>Gestión Estratégica de Comunicación e Información</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</si>
  <si>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</si>
  <si>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</si>
  <si>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</si>
  <si>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</si>
  <si>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</si>
  <si>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</si>
  <si>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</si>
  <si>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</si>
  <si>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Subdirector Financiero
</t>
  </si>
  <si>
    <t xml:space="preserve">-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</si>
  <si>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Subdirección Financiera
- Subdirector Financiero
- Subdirector Financiero
- Subdirector Financiero
- Profesional de la Subdirección Financiera
- Subdirección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</si>
  <si>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t>
  </si>
  <si>
    <t>Garantizar el registro adecuado y oportuno de los hechos económicos de la Entidad, que permite elaborar y presentar los estados financieros.</t>
  </si>
  <si>
    <t xml:space="preserve">- Direccionamiento Estratégico
- Gestión de Recursos Físicos
- Gestión Estratégica de Talento Humano
- Contratación
</t>
  </si>
  <si>
    <t xml:space="preserve">-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t>
  </si>
  <si>
    <t>- Subdirección Financiera
- Profesional de la Subdirección Financiera
- Profesional de la Subdirección Financiera
- Subdirección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</si>
  <si>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t>
  </si>
  <si>
    <t>Gestión Jurídica</t>
  </si>
  <si>
    <t xml:space="preserve">Asesorar y representar jurídicamente a la Secretaría General de la Alcaldía Mayor Bogotá D.C. mediante el análisis, trámite, defensa y solución de asuntos de carácter jurídico que surjan en el desarrollo de las funciones.  </t>
  </si>
  <si>
    <t>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t>
  </si>
  <si>
    <t>Gestionar la defensa judicial y extrajudicial de la Secretaria General</t>
  </si>
  <si>
    <t>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</si>
  <si>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Oficina Jurídica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</si>
  <si>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</si>
  <si>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t>
  </si>
  <si>
    <t xml:space="preserve">- Jefe de Oficina Jurídica 
</t>
  </si>
  <si>
    <t>-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</si>
  <si>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 Oficina Jurídica 
- Comité de Conciliación 
- Comité de Conciliación 
- Oficina Jurídica </t>
  </si>
  <si>
    <t>-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del Comité de Conciliación 
- Acta del Comité de Conciliación 
-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</si>
  <si>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</si>
  <si>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</si>
  <si>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</si>
  <si>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Dirección del Sistema Distrital de Servicio a la Ciudadanía</t>
  </si>
  <si>
    <t xml:space="preserve">- Presiones o motivaciones de los ciudadanos que incitan al servidor público a realizar conductas contrarias al deber ser.
</t>
  </si>
  <si>
    <t xml:space="preserve">Dirección Distrital de Calidad del Servicio </t>
  </si>
  <si>
    <t xml:space="preserve">- Desconocimiento por parte de algunos funcionarios acerca de las funciones de la entidad y elementos de la plataforma estratégica.
</t>
  </si>
  <si>
    <t xml:space="preserve">- Procesos de evaluación en el Sistema de Gestión de Calidad
</t>
  </si>
  <si>
    <t>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</si>
  <si>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</si>
  <si>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</si>
  <si>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</si>
  <si>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</si>
  <si>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</si>
  <si>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</si>
  <si>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</si>
  <si>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</si>
  <si>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t>
  </si>
  <si>
    <t>Subsecretaria Distrital de Fortalecimiento Institucional</t>
  </si>
  <si>
    <t>Tipo de Riesgo</t>
  </si>
  <si>
    <t>Categoría</t>
  </si>
  <si>
    <t>No. Riesgos</t>
  </si>
  <si>
    <t>%</t>
  </si>
  <si>
    <t>Posibilidad de afectación reputacional</t>
  </si>
  <si>
    <t>Posibilidad de afectación económica (o presupuestal)</t>
  </si>
  <si>
    <t>Total Corrupción</t>
  </si>
  <si>
    <t>Total Gestión de procesos</t>
  </si>
  <si>
    <t>Gestión de proyectos de inversión</t>
  </si>
  <si>
    <t>Total Gestión de proyectos de inversión</t>
  </si>
  <si>
    <t>Número de riesgos</t>
  </si>
  <si>
    <t>Enfoque del riesgo</t>
  </si>
  <si>
    <t>Procesos / Proyectos de inversión</t>
  </si>
  <si>
    <t>Dependencia</t>
  </si>
  <si>
    <t>VALORACIÓN ANTES DE CONTROLES (Número de riesgos)</t>
  </si>
  <si>
    <t>PROBABILIDAD</t>
  </si>
  <si>
    <t>IMPACTO</t>
  </si>
  <si>
    <t>TOTAL</t>
  </si>
  <si>
    <t>Valoración antes de controles</t>
  </si>
  <si>
    <t>Valoración después de controles</t>
  </si>
  <si>
    <t>Total General</t>
  </si>
  <si>
    <t>VALORACIÓN DESPUÉS DE CONTROLES (Número de riesgos)</t>
  </si>
  <si>
    <t>Oficina Consejería Distrital de Comunicaciones</t>
  </si>
  <si>
    <t>Oficina Consejería Distrital de Tecnologías de la Información y las
Comunicaciones –TIC–</t>
  </si>
  <si>
    <t>Oficina Consejería Distrital de Paz, Víctimas y Reconciliación</t>
  </si>
  <si>
    <t>Oficina Consejería Distrital de Relaciones Internacionales</t>
  </si>
  <si>
    <t>Jefe Oficina Consejería Distrital de Tecnologías de la Información y las
Comunicaciones –TIC–</t>
  </si>
  <si>
    <t>Jefe Oficina Consejería Distrital de Paz, Víctimas y Reconciliación.</t>
  </si>
  <si>
    <t>Jefe Oficina Consejería Distrital de Comunicaciones</t>
  </si>
  <si>
    <t>Jefe Oficina Consejería Distrital de Relaciones Internacionales</t>
  </si>
  <si>
    <t>Oficina Consejería Distrital de Paz, Víctimas y Reconciliación.</t>
  </si>
  <si>
    <t>8109 Implementación de la estrategia de ciudad inteligente para mejorar la calidad de vida de la ciudadanía en Bogotá D.C.</t>
  </si>
  <si>
    <t>8117 Fortalecimiento del Ecosistema de Innovación Pública de Bogotá para mejorar la confianza ciudadana, el valor público y el gobierno colaborativo en Bogotá D.C.</t>
  </si>
  <si>
    <t>﻿Subsecretario de Fortalecimiento Institucional</t>
  </si>
  <si>
    <t>Subsecretario(a) de Servicio a la Ciudadanía y Jefe de Oficina de Alta Consejería Distrital de Tecnologías de Información y Comunicaciones –TIC</t>
  </si>
  <si>
    <t>Oficina de Consejería Distrital de Tecnologías de Información y Comunicaciones –TIC</t>
  </si>
  <si>
    <t>8094 Fortalecimiento de capacidades institucionales y de la sociedad civil para la implementación del acuerdo de paz, la memoria, y los derechos de las víctimas del conflicto armado en Bogotá D.C</t>
  </si>
  <si>
    <t>8111 Fortalecimiento de la gestión y articulación institucional para la generación de valor público en Bogotá D.C</t>
  </si>
  <si>
    <t>7. Fortalecer las capacidades institucionales para la implementación de las políticas de gestión y desempeño con el fin de generar valor público, contribuir a la solución de los retos de ciudad y promover la participación ciudadana.</t>
  </si>
  <si>
    <t xml:space="preserve">31/12/2025
</t>
  </si>
  <si>
    <t>Evitar</t>
  </si>
  <si>
    <t xml:space="preserve">Subdirección de Servicios Administativos, Oficina Consejería Distrital de Paz, Víctimas y Reconciliación. </t>
  </si>
  <si>
    <t>Oficina Consejería Distrial de Paz, Víctimas y Reconciliación</t>
  </si>
  <si>
    <t xml:space="preserve">01/03/2025
</t>
  </si>
  <si>
    <t>8118 Fortalecimiento del acceso y difusión de la memoria histórica y del patrimonio documental de Bogotá D.C.</t>
  </si>
  <si>
    <t xml:space="preserve">9. Promover la apropiación y uso social del patrimonio documental del Distrito Capital, a través de su protección, conservación, adecuada gestión y fácil acceso por parte de la ciudadanía. </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</si>
  <si>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</si>
  <si>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</si>
  <si>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</si>
  <si>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5. Fortalecer las capacidades institucionales para la implementación de las políticas de gestión y desempeño con el fin de generar valor público, contribuir a la solución de los retos de ciudad y promover la participación ciudadana</t>
  </si>
  <si>
    <t>Posibilidad de afectación reputacional por sanción de un ente de control u otro ente regulador en materia disciplinaria, debido a la toma de decisiones ajustadas a intereses propios o de terceros en el trámite de procesos disciplinarios.</t>
  </si>
  <si>
    <t xml:space="preserve">Oficina de Control Disciplinario Interno / Oficina Jurídica / Despacho de la Secretaría General </t>
  </si>
  <si>
    <t xml:space="preserve">- Acciones u omisiones de quienes intervienen en el proceso de control disciplinario interno. 
</t>
  </si>
  <si>
    <t xml:space="preserve">- pérdida de credibilidad, transparencia, confianza en el cumplimiento de la misión y tareas encomendadas, probidad en las instituciones del estado; ya sea a nivel nacional, distrital, distrital o institucional.
</t>
  </si>
  <si>
    <t xml:space="preserve">- Oficina de Control Disciplinario Interno
- Oficina de Control Disciplinario Interno
</t>
  </si>
  <si>
    <t>Oficina de Tecnologias de la información y las comunicaciones</t>
  </si>
  <si>
    <t xml:space="preserve">Oficina de Control Interno  </t>
  </si>
  <si>
    <t xml:space="preserve">
Oficina Jurídica</t>
  </si>
  <si>
    <t xml:space="preserve">01/04/2025
</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</si>
  <si>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t>
  </si>
  <si>
    <t xml:space="preserve">- Eventos que afecten la situación jurídica de la organización debido al  incumplimiento o desacato de la normatividad legal que constituirían detrimento patrimonial por pago de condenas.
- Imagen institucional afectada por reclamaciones de los grupos de valor o partes interesadas.
- Hallazgos por parte de los Entes de Control.
</t>
  </si>
  <si>
    <t xml:space="preserve">28/04/2025
</t>
  </si>
  <si>
    <t>Subsecretario(a) Distrital de Fortalecimiento Instituconal</t>
  </si>
  <si>
    <t>Dirección Distrital de Desarrollo  Institucional</t>
  </si>
  <si>
    <t xml:space="preserve">Dirección Distrital de Desarrollo  Institucional </t>
  </si>
  <si>
    <t>Dirección Distrital Archivo de Bogotá</t>
  </si>
  <si>
    <t xml:space="preserve">- Falta de sistemas de información 
- Dificultades en la transferencia de conocimiento cuando las tareas son tan especializadas o cuando la información no se despliega a todos los niveles.
- Alta rotación del personal que genera retrasos en la curva de aprendizaje y reprocesos que afectan la ejecución de las actividades de la entidad para el cumplimiento de su misionalidad.
- Falta de disponibilidad presupuestal
- Desconocimiento de la ley mediante interpretaciones subjetivas de las normas vigentes para evitar o postergar su aplicación
</t>
  </si>
  <si>
    <t xml:space="preserve">- Detrimento, pérdida, uso indebido, perjuicio o deterioro de documentos de valor patrimonial
- Perdida de confianza, credibilidad y transparencia frente al manejo de la documentación patrimonial del Distrito
- Posibles investigaciones y sanciones de entes de control o entes reguladores
</t>
  </si>
  <si>
    <t xml:space="preserve">- Consulta del patrimonio documental de Bogotá (Servicio)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</si>
  <si>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</si>
  <si>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xml:space="preserve">- Subdirector de Gestión del Patrimonio Documental del Distrito
</t>
  </si>
  <si>
    <t xml:space="preserve">30/04/2025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</si>
  <si>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</si>
  <si>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Dirección Distrital Archivo de Bogotá
- Profesional universitario de la Subdirección de Gestión de Patrimonio Documental del Distrito								
- Director(a) Distrital de Archivo de Bogotá
- Dirección Distrital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</si>
  <si>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Bases de datos de la documentación disponible de valor patrimonial del Archivo de Bogotá
- Soportes de la aplicación de las medidas determinadas por la Oficina de Control Interno Disciplinario y/o ente de control.
-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t>
  </si>
  <si>
    <t>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</si>
  <si>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</si>
  <si>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 xml:space="preserve">- Subdirector del Sistema Distrital de Archivos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</si>
  <si>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informe técnico de TRD y TVD
-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 Informar la situación de materialización del riesgo relacionada con informe técnico de TRD y TVD al Consejo Distrital de Archivo  de Bogotá
-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</si>
  <si>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Dirección Distrital Archivo de Bogotá
- Director(a) Distrital de Archivo de Bogotá
- Profesional(es) Universitario(s)
- Director(a) Distrital de Archivo de Bogotá
- Director(a) Distrital de Archivo de Bogotá
- Dirección Distrital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</si>
  <si>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Informe Técnico de Evaluación de Tabla de Valoración Documental o Informe Técnico Evaluación de Tabla de Retención Documental ajustado.
- Oficio o memorando de envío del informe técnico de evaluación de la TRD o TVD, ajustado
- Acta de sesión del Consejo Distrital de Archivo  de Bogotá
-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t>
  </si>
  <si>
    <t>Gestionar los Procesos Contractuales</t>
  </si>
  <si>
    <t>10. Mejorar la oportunidad en la gestión administrativa, garantizando la adquisición de bienes y servicios, que satisfagan las necesidades de la entidad y la ciudadanía, en el marco de la optimización de los recursos asignados.</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</si>
  <si>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</si>
  <si>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Director de Contratación
- Director de Contratación
</t>
  </si>
  <si>
    <t>Fiscales</t>
  </si>
  <si>
    <t xml:space="preserve">31/12/2025
31/12/2025
</t>
  </si>
  <si>
    <t>Posibilidad de afectación reputacional por pérdida de la confianza ciudadana en la gestión contractual de la Entidad, debido a decisiones ajustadas a intereses propios o de terceros durante la etapa precontractual con el fin de celebrar un contrato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</si>
  <si>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riesgo Posibilidad de afectación reputacional por pérdida de la confianza ciudadana en la gestión contractual de la Entidad, debido a decisiones ajustadas a intereses propios o de terceros durante la etapa precontractual con el fin de celebrar un contrato</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</si>
  <si>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Riesgo de Posibilidad de afectación reputacional por pérdida de la confianza ciudadana en la gestión contractual de la Entidad, debido a decisiones ajustadas a intereses propios o de terceros durante la etapa precontractual con el fin de celebrar un contrato, actualizado.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</si>
  <si>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</si>
  <si>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</si>
  <si>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t>
  </si>
  <si>
    <t>Posibilidad de afectación económica (o presupuestal) por desvío de recursos físicos y económicos debido a bajas de bienes intencionalmente mal tramitadas, con el fin de obtener beneficios a nombre propio o de un tercero.</t>
  </si>
  <si>
    <t xml:space="preserve">- Falta de apropiación de políticas, procesos y procedimientos, lo cual genera falta de estandarización en soluciones tecnológicas, administrativas y de recursos físicos
- Interés indebido de algún funcionario o contratista para obtener beneficio propio 
</t>
  </si>
  <si>
    <t xml:space="preserve">- Conflicto de Intereses por Amiguismo o Clientelismo
</t>
  </si>
  <si>
    <t xml:space="preserve">- Detrimento patrimonial
- Pago menor por lotes de bajas
- Perdida o afectación del potencial del servicio de los bienes.
</t>
  </si>
  <si>
    <t>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t>
  </si>
  <si>
    <t>El proceso estima que el riesgo se ubica en una zona alta, debido a que se requieren más controles, en el caso de su materialización presenta perdidas económicas para la Entidad y posibles sanciones por entes de control.</t>
  </si>
  <si>
    <t xml:space="preserve">- Actualizar el procedimiento 4233100 - PR - 236 "Egreso o salida definitiva de bienes", fortaleciendo las actividades de control relacionadas con la baja y destino final de los bienes.
</t>
  </si>
  <si>
    <t xml:space="preserve">- Subdirección de Servicios Administrativos
</t>
  </si>
  <si>
    <t xml:space="preserve">28/02/2025
</t>
  </si>
  <si>
    <t xml:space="preserve">31/08/2025
</t>
  </si>
  <si>
    <t>-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
- Realizar el reporte ante la Oficina de Control Disciplinario Interno 
- Informa a la compañía de seguros el evento
- Actualizar el riesgo Posibilidad de afectación económica (o presupuestal) por desvío de recursos físicos y económicos debido a bajas de bienes intencionalmente mal tramitadas, con el fin de obtener beneficios a nombre propio o de un tercero.</t>
  </si>
  <si>
    <t>- Subdirección de Servicios Administrativos
- Subdirector(a) de Servicios Administrativos
- Profesiona autorizado por Subdirector(a) de Servicios Administrativos y/o Subdirector(a) de Servicios Administrativos.
- Subdirección de Servicios Administrativos</t>
  </si>
  <si>
    <t>-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
- Memorando interno informando los hechos de la presunta corrupción.
- Informe de hechos a la compañía de seguros
- Riesgo de Posibilidad de afectación económica (o presupuestal) por desvío de recursos físicos y económicos debido a bajas de bienes intencionalmente mal tramitadas, con el fin de obtener beneficios a nombre propio o de un tercero., actualizado.</t>
  </si>
  <si>
    <t>3. Mejorar la oportunidad en la gestión administrativa, garantizando la adquisición de bienes y servicios , que  satisfagan las necesidades de la entidad y la ciudadanía, en el marco de la optimización de los recursos asignados.</t>
  </si>
  <si>
    <t xml:space="preserve">- Deficiente conectividad y falta de interoperabilidad de las plataformas tecnológicas.
- Alta rotación del personal que genera retrasos en la curva de aprendizaje y reprocesos que afectan la ejecución de las actividades de la entidad para el cumplimiento de su misionalidad.
</t>
  </si>
  <si>
    <t xml:space="preserve">- Persistencia de brechas en materia de generación, uso y aprovechamiento de los datos, la tecnología y la innovación, afectando la calidad de vida de las personas, la igualdad de oportunidades y el acceso a los servicios de la ciudad.  
- Cambios en la normatividad que afecta los procesos y procedimientos establecidos.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</si>
  <si>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</si>
  <si>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Gestión Documental para que se tomen las medidas pertinentes.
- Reportar a la Oficina de Control Interno Disciplinario, para que se inicie el respectivo proceso al funcionario implicado.
- Actualizar el mapa de riesgos Gestión de Servicios Administrativos y Tecnológicos
-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</si>
  <si>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Subdirección de Gestión Documental
- Responsable de archivo de gestión o archivo central 
- Subdirector(a) de Gestión Documental
- Subdirección de Servicios Administrativos, Oficina de Tecnología de la Información y las Telecomunicaciones y la Subdirección de  Gestión Documental
- Subdirección de Gestión Documental</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</si>
  <si>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electronico o memorando electronico con reporte respectivo
- Memorando  de reporte a la Oficina de Control Interno
- Mapa de riesgo  Gestión de Servicios Administrativos y Tecnológicos, actualizado.
-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t>
  </si>
  <si>
    <t xml:space="preserve">- Manipulación de la caja menor por personal no autorizado.
- Falta de integridad del funcionario encargado del manejo de caja menor.
- Intereses personales.
- Abuso de poder.
- Incumplimiento del Manual para el manejo y control de cajas menores
- Desconocimiento por parte de algunos funcionarios de los linemientos y directricez frente a los rubros establecidos para la caja menor.
</t>
  </si>
  <si>
    <t xml:space="preserve">- Falsedad en los documentos aportados para la legalización del gasto.
- Eventos externos por situaciones de orden publico y/o desastres naturales, por cambios, modificaciones o ataques que puedan alterar el orden público generando afectación en los recursos físicos, el funcionamiento normal de las actividades.
</t>
  </si>
  <si>
    <t xml:space="preserve">- Detrimento patrimonial.
- Investigaciones disciplinarias, fiscales y/o penales.
- Pérdida de credibilidad y desconfianza en el proceso.
- Afectación de la póliza de manejo.
</t>
  </si>
  <si>
    <t xml:space="preserve">- Publicidad al interior de la Entidad de la Resolución de Constitución de la Caja Menor y prohibiciones 2025
</t>
  </si>
  <si>
    <t xml:space="preserve">- Dirección Administrativa y Financiera, y, Subdirección de Servicios Administrativos
</t>
  </si>
  <si>
    <t xml:space="preserve">30/09/2025
</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</si>
  <si>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Disciplinario Interno.
- Comunicación oficial de informe de los hechos al corredor de seguros.
-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t>
  </si>
  <si>
    <t xml:space="preserve">Consejería Distrital de  Relaciones Internacionales </t>
  </si>
  <si>
    <t xml:space="preserve">- Conflicto de intereses.
- Desconocimiento de los principios y valores institucionales.
- Aplicación errónea en algunos casos  de criterios o instrucciones para la realización de actividades.
- Amiguismo.
</t>
  </si>
  <si>
    <t xml:space="preserve">-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t>
  </si>
  <si>
    <t xml:space="preserve">- Profesional Especializado o Universitario de la Dirección de Talento Humano.
- Director(a) Técnico(a) de la Dirección de Talento Humano.
</t>
  </si>
  <si>
    <t xml:space="preserve">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	</t>
  </si>
  <si>
    <t>- Dirección de Talento Humano
- Director(a) Técnico(a) de la Direcciónd e Talento Talento Humano o quien se designe por competencia.
- Director(a) Técnico(a) de la Direcciónd e Talento Talento Humano y Profesional Especializado o Universitario de la Dirección de Talento Humano.
- Director(a) Técnico(a) de la Direcciónd e Talento Talento Humano.
- Dirección de Talento Humano</t>
  </si>
  <si>
    <t xml:space="preserve">- Definir cronograma 2025 para la realización de la  verificación de la completitud e idoneidad de los productos contenidos en los botiquines de las sedes de la Secretaría General de la Alcaldía Mayor de Bogotá, D.C.
- Seguimiento al cronograma que se estableca para la verificacion de la completitud e idoneidad de los productos contenidos en los botiquines de las sedesde la Secretar´ia General.
</t>
  </si>
  <si>
    <t xml:space="preserve">- Profesional Universitario de la Dirección de Talento Humano.
- Direccion de Talento Humano
</t>
  </si>
  <si>
    <t xml:space="preserve">- Fuga de conocimiento por cambios en la planta de personal que generan reprocesos en el desarrollo de las actividades de las dependencias y afecta el cumplimiento de la misión y de los objetivos institucionales.
- Deficiente apropiación del conocimiento en procesos de tecnologias de la información, lo que genera demora en la solución de los servicios tecnologias de la información.
- Falta de un software que le permita a la entidad extraer una información dinámica que sirva como insumo para la toma de decisiones. 
- Disminución del personal, lo que ha generado mayor carga laboral a los profesionales y colaboradores que integran las dependencias, afectando continudad en el los procesos y la nosostenibilidad de la operación.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</si>
  <si>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</si>
  <si>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</si>
  <si>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Realizar capacitaciones en materia tributaria a supervisores y personal que interviene en la ejecución y trámite de pago de los contratos que implican intermediación y conceptos de reembolso en los ítems no tarifarios.
- Actualizar (en el sistema de gestión de calidad) el procedimiento “PR-333  Gestión de pagos” a fin de puntualizar el manejo tributario relacionado con deducciones de estampillas y retención de ICA.
</t>
  </si>
  <si>
    <t xml:space="preserve">- Subdirector Financiero
- Subdirector Financiero
</t>
  </si>
  <si>
    <t xml:space="preserve">03/02/2025
17/02/2025
</t>
  </si>
  <si>
    <t xml:space="preserve">28/11/2025
30/06/2025
</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</si>
  <si>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</si>
  <si>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Actualizar procedimiento Gestión Contable 2211400-PR-025, con el fin de fortalecer las actividades de control
</t>
  </si>
  <si>
    <t xml:space="preserve">01/02/2025
</t>
  </si>
  <si>
    <t xml:space="preserve">01/05/2025
</t>
  </si>
  <si>
    <t>Oficina Consejería Distrital de Tecnologías de Información y Comunicaciones –TIC</t>
  </si>
  <si>
    <t>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t>
  </si>
  <si>
    <t xml:space="preserve">- Proyectos (Producto)
- Asesoría técnica a entidades distritales  (Servicio)
</t>
  </si>
  <si>
    <t>1. Realizar la caracterización de necesidades e intereses de la usuarios, grupos de valor y grupos de interés de la entidad.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t>
  </si>
  <si>
    <t>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t>
  </si>
  <si>
    <t xml:space="preserve">- Profesionales responsables de riesgos de la CDTIC y Gestor de integridad
</t>
  </si>
  <si>
    <t>-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
- Retomar la asesoría y/o proyecto realizando los ajustes pertinentes a los documentos relacionados con la  asesoría y/o proyecto Técnica en materia TIC
-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</si>
  <si>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Oficina Consejería Distrital de Tecnologías de Información y Comunicaciones –TIC
- Jefe Oficina de la Alta Consejería Distrital de TIC
- Oficina Consejería Distrital de Tecnologías de Información y Comunicaciones –TIC</t>
  </si>
  <si>
    <t>-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
- Documentos ajustados relacionados con la asesoría y/o proyecto en técnica en materia TIC
-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t>
  </si>
  <si>
    <t>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t>
  </si>
  <si>
    <t>Desarrollar estrategias y proyectos en materia de servicio a la ciudadanía, transparencia, gobierno abierto y transformación digital de la Secretaría General</t>
  </si>
  <si>
    <t xml:space="preserve">- Información general y orientación de Trámites y Servicios a la ciudadanía en los canales de atención de la Red CADE (Servicio)
</t>
  </si>
  <si>
    <t>8115 Fortalecimiento de la cultura en los actores públicos y privados en integridad y estado abierto que mejore la gobernanza en Bogotá D.C</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</si>
  <si>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</si>
  <si>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Componente (Productos): Servicio de ayuda y atención humanitaria</t>
  </si>
  <si>
    <t>Oficina Consejeria Distrital de Paz, Víctimas y Reconcilación</t>
  </si>
  <si>
    <t xml:space="preserve">- Falta de capactitacion en el uso de nuevas tecnologias, lo que genera operación inadecuada de la plataforma tecnologica de la entidad .
- Falta de personal para actualizar las plataformas tecnológicas existentes, que permiten hacer un adecuado seguimiento a la Política Pública de Víctimas
- Carencia del personal para la implementación de las actividades programadas en los diferentes territorios
- Baja adherencia a los procesos y procedimientos establecidos por la dependencia y a la estructura organizacional.
</t>
  </si>
  <si>
    <t xml:space="preserve">- No se evidencia voluntad política frente a la priorización de la población víctima del conflicto armado, en el marco de la implementación de las apuestas de las diferentes entidades a nivel Distrital y del acuerdo de paz.
- Existen pocas condiciones sociales, que permitan a la Población Víctima del Conflicto armado superar su situación de vulnerabilidad.
- Baja destinación de recursos para la implementación de actividades en pro del acuerdo de paz e implementación de la política pública,
- Organizaciones de víctimas del conflicto armado, con inconformidad en la oferta dispuesta o insuficiente por la CDPVR, para satisfacer  las necesidades de la población en territorio.
- Conocimiento parcial por parte de los clientes o usuarios del proceso frente al propósito, funcionamiento, productos y servicios que ofrece.
</t>
  </si>
  <si>
    <t>1. Promover la paz y la reconciliación en Bogotá a través de la integración local de las poblaciones afectadas por el conflicto armado, para contribuir a la superación de condiciones de vulnerabilidad y la reconstrucción del tejido social en la ciudad</t>
  </si>
  <si>
    <t xml:space="preserve">
- Otorgamiento de ayuda o atención humanitaria inmediata a la población víctima del conflicto armado interno en tránsito o residente en Bogotá. (Servicio)
</t>
  </si>
  <si>
    <t>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t>
  </si>
  <si>
    <t xml:space="preserve">- Realizar acciones de fortalecimiento a los funcionarios y contratistas de los Centros de Encuentro y Puntos de Atención a Víctimas, en temas relacionados con:
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
Así, mitigar los posibles actos de corrupción en el incumplimiento del deber misional de la entidad para obtener un beneficio privado, ya sea a favor del mismo funcionario, de otro servidor público o de un tercero.
</t>
  </si>
  <si>
    <t xml:space="preserve">- Director(a) de Reparación Integral
</t>
  </si>
  <si>
    <t xml:space="preserve">15/02/2025
</t>
  </si>
  <si>
    <t>- Oficina Consejeria Distrital de Paz, Víctimas y Reconcilación
- Profesional Universitario y/o especializado Oficina Consejería Distrital de Paz, Victimas y Reconciliación
- Profesional Universitario y/o especializado Oficina  Consejería Distrital de Paz, Victimas y Reconciliación
- Oficina Consejeria Distrital de Paz, Víctimas y Reconcilación</t>
  </si>
  <si>
    <t>FI-C037</t>
  </si>
  <si>
    <t>FI-C036</t>
  </si>
  <si>
    <t>FI-C042</t>
  </si>
  <si>
    <t>FI-C043</t>
  </si>
  <si>
    <t>FI-C038</t>
  </si>
  <si>
    <t>FI-C040</t>
  </si>
  <si>
    <t>FI-C041</t>
  </si>
  <si>
    <t>FI-C031</t>
  </si>
  <si>
    <t>FI-C032</t>
  </si>
  <si>
    <t>FI-C033</t>
  </si>
  <si>
    <t>FI-C014</t>
  </si>
  <si>
    <t>FI-C015</t>
  </si>
  <si>
    <t>FI-C017</t>
  </si>
  <si>
    <t>FI-C035</t>
  </si>
  <si>
    <t>FI-C034</t>
  </si>
  <si>
    <t xml:space="preserve">Adelantar los procesos disciplinarios en etapa de instrucción 
Adelantar los procesos disciplinarios en etapa de juzgamiento ordinario o verbal
</t>
  </si>
  <si>
    <t xml:space="preserve">	FI-C013</t>
  </si>
  <si>
    <t xml:space="preserve">- Personas ajenas a quienes intervienen en el proceso que tienen intereses directos o indirectos en sus resultas. 
</t>
  </si>
  <si>
    <t xml:space="preserve">- Realizar informes cuatrimestrales sobre acciones preventivas, materialización de riesgos de corrupción y denuncias por posibles actos de corrupción recibidas en el periodo.
- Establecer y desarrollar la estrategia de prevención disciplinaria dirigida a los funcionarios de la Secretaría General para la vigencia 2025.
</t>
  </si>
  <si>
    <t>-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
- Adelantar las actuaciones disciplinarias pertinentes en contra del funcionario que dio lugar a la decisión ajustada a intereses propios o de terceros en el trámite de procesos disciplinarios. 
-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
- Actualizar el riesgo Posibilidad de afectación reputacional por sanción de un ente de control u otro ente regulador en materia disciplinaria, debido a la toma de decisiones ajustadas a intereses propios o de terceros en el trámite de procesos disciplinarios.</t>
  </si>
  <si>
    <t xml:space="preserve">- Oficina de Control Disciplinario Interno / Oficina Jurídica / Despacho de la Secretaría General 
- Jefe Oficina de Control Disciplinario Interno.
- Jefe de la Oficina de Control Disciplinario Interno, Jefe de la Oficina Jurídica y/o Secretario General.
- Oficina de Control Disciplinario Interno / Oficina Jurídica / Despacho de la Secretaría General </t>
  </si>
  <si>
    <t>-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
- Expediente de la Investigación disciplinaria en contra del funcionario que dio lugar  a la decisión ajustada a intereses propios o de terceros en el trámite de procesos disciplinarios.
- Acta de reparto reasignando el expediente disciplinario a otro profesional, autos y comunicaciones de las actuaciones derivadas de la decisión ajustada a intereses propios o de terceros en el trámite de procesos disciplinarios.
- Riesgo de Posibilidad de afectación reputacional por sanción de un ente de control u otro ente regulador en materia disciplinaria, debido a la toma de decisiones ajustadas a intereses propios o de terceros en el trámite de procesos disciplinarios., actualizado.</t>
  </si>
  <si>
    <t xml:space="preserve">
1354
1355</t>
  </si>
  <si>
    <t xml:space="preserve">
PA250-021</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</si>
  <si>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t>
  </si>
  <si>
    <t xml:space="preserve">-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
</t>
  </si>
  <si>
    <t>02/05/2025</t>
  </si>
  <si>
    <t>30/06/2025</t>
  </si>
  <si>
    <t xml:space="preserve">- Definir plan permanente de socializaicón del procedimiento 4213000-PR-259 - Ingreso de Fondos y Colecciones Privadas al Archivo General de Bogotá - V1
</t>
  </si>
  <si>
    <t xml:space="preserve">PA250-035 </t>
  </si>
  <si>
    <t>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t>
  </si>
  <si>
    <t xml:space="preserve">PA250-031 </t>
  </si>
  <si>
    <t xml:space="preserve">15/03/2025
</t>
  </si>
  <si>
    <t>1365
1366</t>
  </si>
  <si>
    <t>01/01/2025
15/03/2025</t>
  </si>
  <si>
    <t>30/08/2025
30/08/2025</t>
  </si>
  <si>
    <t xml:space="preserve">PA250-025 </t>
  </si>
  <si>
    <t>Se determina la probabilidad (Muy baja (1)) ya que las actividades de control preventivas son fuertes y mitigan la mayoría de las causas. El riesgo no disminuye el impacto, dando como resultado de valoracion después de controles (Alto).</t>
  </si>
  <si>
    <t xml:space="preserve">
PA250-053</t>
  </si>
  <si>
    <t>PA250-020</t>
  </si>
  <si>
    <t xml:space="preserve">PA250-048 </t>
  </si>
  <si>
    <t>1379
1380</t>
  </si>
  <si>
    <t xml:space="preserve">15/02/2025
15/02/2025
</t>
  </si>
  <si>
    <t>PA250-047</t>
  </si>
  <si>
    <t>PA250-046</t>
  </si>
  <si>
    <t>1376
1377</t>
  </si>
  <si>
    <t xml:space="preserve">15/02/2025
01/03/2025
</t>
  </si>
  <si>
    <t xml:space="preserve">28/02/2025
31/12/2025
</t>
  </si>
  <si>
    <t xml:space="preserve">PA250-054 </t>
  </si>
  <si>
    <t>1396
1397</t>
  </si>
  <si>
    <t xml:space="preserve">Falta crear plan de mejoramiento en Daruma para esta riesgos de corrucpión ID_205 </t>
  </si>
  <si>
    <t xml:space="preserve">PA250-015 </t>
  </si>
  <si>
    <t>No se ha registardo el plan en Daruma</t>
  </si>
  <si>
    <t>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t>
  </si>
  <si>
    <t xml:space="preserve">- Manejo diferenciado de las estrategias de servicio en cada punto de la Red CADE. 
- Debilidades en la divulgación en todos los niveles de la Organización, frente a la operatividad del canal de atención. 
- Comprensión del alcance y conductas asociadas a los valores del servicio público. 
- Debilidades en el entrenamiento y reentrenamiento en el puesto de trabajo al personal que participa en la prestación del servicio de Información general y orientación a la ciudadanía en Trámites y Servicios disponibles en los canales de atención de la Red CADE.
</t>
  </si>
  <si>
    <t xml:space="preserve">- Debilidades en la atención de contingencias por parte de las entidades que tienen presencia en la Red CADE. 
- Existencia de facilitadores de trámites fuera de los puntos de la Red CADE. 
- Presiones o motivaciones de los ciudadanos que incitan al servidor público a realizar conductas contrarias al deber ser.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</si>
  <si>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</si>
  <si>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</si>
  <si>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</si>
  <si>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Sensibilizar a los servidores y servidoras, así como contratistas de la Dirección del Sistema Distrital de Servicio a la Ciudadanía acerca de los conceptos establecidos en el Código Disciplinario Único, así como en los valores que componen el Código de Integridad. 
- Realizar campañas dirigidas a la ciudadanía relacionadas con la gratuidad del servicio de Información general y orientación en Trámites y Servicios disponibles en los canales de atención de la Red CADE
</t>
  </si>
  <si>
    <t xml:space="preserve">- Gestores de transparencia e integridad de la Dirección del Sistema Distrital de Servicio a la Ciudadana.
- Gestor de campañas comunicacionales
</t>
  </si>
  <si>
    <t xml:space="preserve">01/04/2025
01/04/2025
</t>
  </si>
  <si>
    <t>-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
-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
-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t>
  </si>
  <si>
    <t>- Dirección del Sistema Distrital de Servicio a la Ciudadanía
- Gestor de integridad
- Dirección del Sistema Distrital de Servicio a la Ciudadanía</t>
  </si>
  <si>
    <t>-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
-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
-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t>
  </si>
  <si>
    <t xml:space="preserve">- Sensibilizar dos veces al año al equipo de la Consejería Distrital de TIC sobre los valores de integridad
</t>
  </si>
  <si>
    <t>PA250-039</t>
  </si>
  <si>
    <t xml:space="preserve">	FI-C030</t>
  </si>
  <si>
    <t xml:space="preserve">PA250-022 </t>
  </si>
  <si>
    <t>PA250-018</t>
  </si>
  <si>
    <t xml:space="preserve">PA250-026 </t>
  </si>
  <si>
    <t>1357</t>
  </si>
  <si>
    <t>Gestión de procesos /  Fiscal</t>
  </si>
  <si>
    <t>MAPA DE RIESGOS INSTITUCIONAL DE CORRUPCIÓN</t>
  </si>
  <si>
    <t>MONITOREO</t>
  </si>
  <si>
    <t>¿EL CONTROL ES EFICAZ?</t>
  </si>
  <si>
    <t>ACTIVIDADES REALIZADAS DURANTE EL PERIODO DE MONITOREO</t>
  </si>
  <si>
    <t>EVIDENCIA</t>
  </si>
  <si>
    <t>Si</t>
  </si>
  <si>
    <t>MATERIALIZACIÓN DEL RIESGO</t>
  </si>
  <si>
    <t>Se materializó?</t>
  </si>
  <si>
    <t xml:space="preserve">No </t>
  </si>
  <si>
    <t xml:space="preserve">C1. Mediante reuniones mensuales de control de actividades realizadas para el periodo comprendido entre mayo a agosto de 2025, celebradas entre el Jefe de la Oficina de Control Disciplinario Interno y cada una de las profesionales, así como en los Subcomités de Autocontrol del área, se verificó el estado de los procesos disciplinarios, conforme a los siguientes asuntos: Términos procesales en cada una de las etapas del proceso, llevar en debida forma los expedientes disciplinarios, custodiar los expedientes disciplinarios y el deber de reserva legal de las actuaciones disciplinarias, actualizar el Sistema de Información Distrital Disciplinario en cada uno de los expedientes disciplinarios y actualizar el aplicativo de la Personería frente a los mismos. </t>
  </si>
  <si>
    <t xml:space="preserve">C1-Durante el periodo comprendido entre mayo, junio. julio y agosto el Subdirector de Gestión del Patrimonio Documental del Distrito, no ha recibido Informe técnico.
C2- Durante el periodo comprendido entre mayo, junio. julio y agosto ,en el mes de mayo,  se recibió la primera Transferencia Secundaria de la Fundación Gilberto Alzate Avendaño, la documentación fue cotejada acorde con el inventario del Archivo General de Bogotá (4213200-FT-1080). 
C3. Durante el periodo comprendido entre mayo, junio. julio y agosto se recibieron y gestionaron 948 consultas en la Sala del Archivo de Bogotá, mediante el formato FT-163. De estas 948 consultas, 520 correspondieron a fondos y colecciones documentales, 5 consultas a internet desde los equipos de la sala y  423 consultas a las series documentales relacionadas con inhumaciones. Los documentos solicitados fueron localizados en el depósito y entregados al usuario, verificando que correspondieran con lo registrado en la solicitud FT-163.  En los casos en que los documentos se encuentren digitalizados no se entregan físicamente al usuario, se dispone la imágen en el equipo asignado para la consulta del ciudadano. 
C4. Durante el período comprendido entre los meses de mayo, junio, julio y agosto se gestionaron 126 solicitudes internas de documentos históricos, que corresponden a 3220 unidades entregadas a los grupos técnicos para su procesamiento, mediante el formato FT-161. De las 126 solicitudes fueron devueltas 18 solicitudes durante el mismo mes 5 en mayo, 4 en junio, 7 en julio, 2 en agosto). En el momento de la entrega se se verificó con el solicitante que la documentación entregada correspondiera con lo solicitado y su estado de conservación. 
c5. Durante el período comprendido entre los meses de mayo, junio, julio y agosto se recibieron y gestionaron 948 consultas en la Sala del Archivo de Bogotá, mediante el formato FT-163. De estas 948 consultas, 520 correspondieron a fondos y colecciones documentales, 5 consultas a internet desde los equipos de la sala y y 423 consultas a las series documentales relacionadas con inhumaciones. Los documentos solicitados fueron localizados en el depósito y entregados al usuario. En el momento de la devolución de los documentos por parte del usuario, se verificó su estado de completitud y se pusieron en el depósito correspondiente. En los casos en que los documentos se encuentren digitalizados no se entregan físicamente al usuario, se dispone la imágen en el equipo asignado para la consulta del ciudadano. 
C6. Durante el período comprendido entre los meses de mayo, junio, julio y agosto se gestionaron 126 solicitudes internas de documentos históricos, que corresponden a 3220 unidades entregadas a los grupos técnicos para su procesamiento, mediante el formato FT-161. De las 126 solicitudes fueron devueltas 18 solicitudes durante el mismo mes 5 en mayo, 4 en junio, 7 en julio, 2 en agosto). En el momento de la devolución se verificó que la documentación devuelta correspondiera con lo registrado en el formato FT-161 y su estado de conservación."	</t>
  </si>
  <si>
    <t>C1: Durante el periodo correspondiente a los meses de mayo, junio, julio y agosto se emitieron veinte (20) Informes Técnicos de revisión y evaluación de  Tablas de Retención Documental –TRD y Tablas de Valoración Documental –TVD, para las siguientes entidades: 
TRD Instituto Distrital de Recreación y Deporte – IDRD (1)
TVD Subred Integrada de Servicios de Salud Norte Hospital Simón Bolívar (1)
TVD Subred Integrada de Servicios de Salud Sur Hospital Tunjuelito (1)
TRD Secretaría Distrital De Movilidad TVD Fondo de la Secretaría Distrital De Movilidad (2)
TVD Subred Integrada de Servicios de Salud Centro Oriente Hospital Santa Clara, Hospital La victoria (2)
TVD Subred Integrada de Servicios de Salud Norte Hospital Suba, Hospital Usaquen (2)
TVD Subred Integrada de Servicios de Salud Centro Oriente Hospital San Blas (1)
TVD Subred Integrada de Servicios de Salud Sur Occidente Hospital Pabo VI Bosa, Hospital Fontibón (2)
TRD Concejo de Bogotá (1)
TRD Secretaría de Educación del Distrito - SED (1)
TVD Empresa de Acueducto y Alcantarillado de Bogotá  - FONDO I, FONDO II, FONDO III,FONDO IV (4)
TRD Secretaría Distrital De Integración Social-SDIS (1)
TRD Empresa Metro de Bogotá S.A. (1)</t>
  </si>
  <si>
    <t>C1. Durante el cuatrimestre mayo-agosto los radicados con solicitudes de contratación fueron revisadas por parte de profesional de la Dirección de Contratación, verificando que esta cumpliera con los requisitos legales y contara con la hoja de verificación y control de documentos aplicable a cada procedimiento (4231000-FT-959, 4231000-FT-962 o 2211200-FT-358), se verificó que la modalidad de contratación fuera la aplicable de acuerdo con la normatividad vigente y se registró en la base denominada “modelo de seguimiento contractual”, así mismo en los casos en que aplicó los ajustes menores o ajustes sustanciales de las solicitudes de contratación, en dicho modelo están relacionado los enlaces del SECOP en donde se puede verificar en donde quedó publicada la constancia de verificación de la hoja de verificación y control de documentos aplicable a cada procedimiento (4231000-FT-959, 4231000-FT-962) o 2211200-FT-358), como el flujo de aprobación de este en dicha plataforma. En el caso de los procesos de contratación que no tuvieron solicitud de suspensión o cancelación del trámite, se evidencia que los mismos fueron celebrados / suscritos o adjudicados de conformidad con las disposiciones legales en el SECOP 2 y/o tienda virtual.</t>
  </si>
  <si>
    <t>C1. Durante el cuatrimestre mayo-agostol, fue revisado por parte de un profesional de la Dirección de Contratación, informe parcial/final  de supervisión de contrato o convenio (4231000-FT-964) (si a ello hubiere lugar) publicado en SECOP, Informes de ejecución contractual (2211200-FT-422) publicado en SECOP  ( verificación del cumplimiento de los productos entregados y las obligaciones contractuales, pactadas en el contrato o convenio), CERTIFICADO DE CUMPLIMIENTO FT- 431 certificado de cumplimiento (2211200-FT-431)(si a ello hubiere lugar) publicado en SECOP, y sí se generó a la fecha el informe de supervisión (Incumplimiento) 4231000-FT-965  de acuerdo con el procedimiento previsto en  la Ley 1474 de 2011</t>
  </si>
  <si>
    <t>C1. PR-382 Act. 6: Durante el periodo de reporte del segundo cuatrimestre, cada vez que se hizo una solicitud de recursos de caja menor, el profesional designado recibió un total de 29 solicitudes que revisó y analizó de acuerdo a los criterios de autorización de recursos para uso de la caja menor.
C2. PR-382 Act. 11: El control se llevó a cabo sin novedad.
C3. PR-382 Act. 13: El control se ejecutó sin novedad durante el período de mayo a agosto de 2025.
C4. PR-382 Act. 15: Considerando que la conciliación se realiza mes vencido, se cuenta con los formatos de conciliación que se suscribieron durante los meses de mayo a agosto de 2025 que corresponden a los meses de abril de 2024 a julio de 2025.
C5. PR-382 Act. 16: Considerando que los arqueos se realizan de manera aleatoria, durante el período de mayo a agosto de 2025 se llevaron a cabo tres arqueos, uno en junio y dos en julio de 2025.</t>
  </si>
  <si>
    <t>Controles 1 y 2 : Durante el sgundo cuatrimestre del presente año, no se realizaron préstamos de carpetas o expedientes del archivo de gestión; sin embargo, se efectuó conslta presencial de cocumentos y envío de expedientes del archivo central de manera digital. El responsable de archivo central, autorizado por el/la Subdirector/a de Gestión Documental, en la consulta directamente en el archivo central aseguiró que no se sustrajeran documentos.
En el desarrollo de este proceso, no se identificaron desviaciones, observaciones o diferencias que afectaran su ejecución.
Control 3 Correctivo: Durante el periodo objeto de reporte, no se presentó la materialización del riesgo, por lo tanto no se ejecutó el control</t>
  </si>
  <si>
    <t>Actas Subcomité de Autocontrol de mayo - agosto de 2025.
Actas Actividades de Control de mayo - agosto de 2025.</t>
  </si>
  <si>
    <t>C1:  2-2025-12329_1.pdf INFORME_TEC_TRD_IDRD.pdf
       2-2025-12769_1.pdf_IN_TEC_TVD_H_SIMÓNBOLÍVAR.pdf
       2-2025-12770_1.pdf_IN_TEC_TVD_HTUNJUELITO.pdf
       2-2025-13638_1.pdf_IN_TEC_TVD DEL FONDO_SDM.pdf
       2-2025-13640_1.pdf_ IN_TEC_TVD_HSANTA CLARA.pdf
       2-2025-13775_1.pdf_2 IN _TEC_TRD_SDM.pdf
       2-2025-14029_1.pdf_IN _TEC_TVD_H_LA VICTORIA.pdf
       2-2025-14483_1.pdf_IN_TÉC_TVD_HSAN BLAS.pdf
       2-2025-14488_1.pdf_IN_TÉC_TVD_ HSUBA.pdf
       2-2025-15323_1.pdf_IN_TÉC_TVD_ H_USAQUÉN.pdf
       2-2025-15655_1.pdf_IN_TÉC_TVD_H_PABLO VI BOSA.pdf
       2-2025-15816_1.pdf_IN_TÉC_TVD_ H_FONTIBON.pdf
       2-2025-16308_1.pdf_INF_TÉC_TRD_CONCEJO BOGOTÁ.pdf
       2-2025-16640_1.pdf_IN_TÉC_ACT 1_TRD_SED.pdf
       2-2025-18159_1.pdf_IN_TÉC_TVD_EAAB_FONDO I.pdf
       2-2025-19061_1.pdf_IN_TÉC_TVD_EAAB_FONDO II.pdf
       2-2025-19062_1.pdf_ IN_TÉC_TVD_FONDO III EAAB.pdf
       2-2025-19422_1.pdf_IN_TÉC_TVD_EAAB, FONDO IV.pdf
       2-2025-21145_1.pdf_IN_TÉC_ACT_2_TRD_SDIS.pdf
       2-2025-22489_1_pdf_IN_TEC_TRD_METRO.pdf
       MatrizTRD_TVD_May_Jun_Jul_Ago_2025.xlsx</t>
  </si>
  <si>
    <t>MONITOREO DE RIESGOS MAYO-AGOSTO</t>
  </si>
  <si>
    <t>VERIFICACIÓN SUPERVISIÓN DE LOS CONTRATOS ENERO-AGOSTO DEL 2025</t>
  </si>
  <si>
    <t>C1. Se cuenta con los mensajes de correo electrónico de cada unoa de las 29 solicitudes.
 C2. Se cuenta con 31 soportes relacionados con la legalización del uso de recursos de la caja menor, los cuales están alineados al procedimiento.
C3. Se cuenta con 4 resoluciones de reembolso de mayo, junio, julio y agosto. Las evidencias están alineadas con el procedimiento .
C4. Se cuenta con soportes de conciliaciones de abril a julio de 2025.
C5. Como evidencia queda ron 3 formatos FT-320 debidamente diligenciados.</t>
  </si>
  <si>
    <t>Controles 1 y 2: Reporte consultas y préstamos May-Ago_2025
Acción 1: Presentación Capacitación 28 agosto y Listado de asistencia</t>
  </si>
  <si>
    <r>
      <t xml:space="preserve">Los controles se encuentran anonimizados, por lo cual el detalle podrá ser solicitado al correo electrónico de la Oficina Asesora de Planeación:
</t>
    </r>
    <r>
      <rPr>
        <b/>
        <sz val="15"/>
        <color theme="4"/>
        <rFont val="Candara"/>
        <family val="2"/>
      </rPr>
      <t>oapsecgeneral@alcaldiabogota.gov.co</t>
    </r>
  </si>
  <si>
    <t>C1- No se entrega evidencia, porque no se ha entregado Informe Técnico al Subdirector de Gestión del Patrimonio Documental del Distrito.
C2- Formato Inventario Analitico FUGA cotejado
C3- FT-163 May
       FT-163 Jun
       FT- 163 Julio
       FT-163 Agosto
C4- FT-161 MaySolicitudes
        FT-161 JunSolicitudes
        FT-161 JulSolicitudes
        FT-161 AgoSolicitudes
C5 - FT-163 May
       FT-163 Jun
       FT- 163 Julio
       FT-163 Agosto
C6 - FT-161 MayDevoluciones
        FT-161 JunDevoluciones
        FT-161 JulDevoluciones
        FT-161 AgoDevoluciones</t>
  </si>
  <si>
    <t xml:space="preserve">C1. Durante el periodo de reporte se realizó la solicitud el espacio en el Comité Técnico de Sostenibilidad Contable con el fin de realizar la presentación de los elementos para dar de baja en el 2025, por lo cual se programo inicialmente para el día 25 de julio, luego se reprogramo para el 12 de agosto, fecha en la cual también fue cancelado con fecha reprogramada para el mes de septiembre.
Se adjunta la presentación remitida para la convocatoria de la sesión. </t>
  </si>
  <si>
    <t>C1. Correos electrónicos con trazabilidad de la solicitud de espacio para presentar la baja ante el Comité Técnico de Sostenibilidad Contable,  presentación remitida y listado inicial de elementos para baja.</t>
  </si>
  <si>
    <t>C1. esta actividad de control fue objeto de aplicación durante el 1° cuatrimestre de 2025 toda vez que el Plan Estratégico de Talento Humano 2025, y los demás planes que los constituyen fueron adoptados en enero del mismo año. 
C2: 2° seguimiento aplicación actividades de control sobre los riesgos de corrupción: el periodo a reportar se realizó la aplicación de esta actividad de control mediante la evaluación del perfil. Acción que se soporta a través del diligenciamiento del formato 4232000-FT-809, con los datos relacionados con la formación académica y de experiencia laboral aportada por cada uno(a) de los(as) aspirantes a nombramiento en empleo de la planta de empleos de la Secretaría General de la Alcaldía Mayor de Bogotá, D.C., datos que arrojan un resultado, el cual se coteja con los requisitos de experiencia y formación académica contenida en el manual de funciones y competencias laborales vigente para definir el cumplimiento de los(as) aspirantes.
C3: 2° seguimiento 2025 sobre la aplicación de las actividades de control definidas para los riesgos de corrupción: durante el 2° cuatrimestre del 2025 se realizó la verificación de la completitud e idoneidad de los documentos soporte de la hoja de vida de los(as) aspirantes a cargos vacantes, conforme a los requisitos definidos en el formato Lista de Chequeo (4232000-FT-874).
C4: 2° seguimiento sobre la aplicación de las actividades de control definidas sobre los riesgos de corrupción: durante el 2° cuatrimestre del 2025 se celebró la sesión del subcomité de autocontrol de la Dirección de Talento Humano correspondientes al 2° y 3° bimestre de la vigencia 2025, a través del cual se verificó la ejecución de las actividades programadas en el Plan Anual de Vacantes y el Plan de Previsión de Recursos Humanos adoptados para la vigencia 2025, los cuales se perciben desde el aparte de la exposición del procedimiento de Gestión Organizacional y la ejecución del Plan de Acción Integrado - PAI 2025.
Evidencia: el acta del 1° subcomité de autocontrol 2025 de la Dirección de Talento Humano se celebró el 27 de febrero de 2025. I Subcomité de Autocontrol DTH</t>
  </si>
  <si>
    <t>C2: Base de datos con las personas a las que les fue expedida la certificación de cumplimiento de requisitos mínimos, esta documento incluye los actos de nombramiento donde se indica que el formato FT-809 fue diligenciado y se certifica que se cumplen los requisitos para desempeñar un cargo.
C3: En virtud de lo expuesto, se indica que tanto los ejemplares del formato 4232000-FT-874 Lista de Chequeo correspondientes a los nombramientos adelantados durante el 1° cuatrimestre de 2025 y del formato 4232000-FT-159, para aquellos casos cuyas posesiones se realizaron durante el mismo período, reposan en las historias laborales de los(as) servidores(as) que presentaron documentación para nombramiento y que este se gestionó. Como soporte se adjunta la base de datos con las personas que se posesionaron y las cuales cuentan con los documentos soporte de este control
C4: Evidencia: el acta del 2° y 3° subcomité de autocontrol 2025 de la Dirección de Talento Humano, los cuales estan pendientes de firma,</t>
  </si>
  <si>
    <t>C1: 2° seguimiento aplicación actividades de control sobre los riesgos de corrupción: durante el 1° cuatrimestre de 2025, desde el procedimiento de Gestión de Nómina, se realizó el ingreso de las novedades que afectan la liquidación de las diversas nóminas procesadas en dicho período, en el Sistema de Personal y Nómina - PERNO con el propósito que los pagos dispersados a los(as) servidores(as) de la Secretaría General de la Alcaldía Mayor de Bogotá, D.C., se realizarán conforme a las situaciones acaecidas por ellos(as) y que afectaban sus salarios. Asimismo, durante la ejecución de la actividad concerniente con el ingreso de las novedades, y en el marco de la aplicación de la actividad de control, se realizó la verificación a que las novedades reportadas por los(as) servidores(as) efectivamente afectaran su salario de acuerdo con los lineamientos normativos vigentes.
C2. 2° seguimiento sobre la aplicación de las actividades de control definidas sobre los riesgos de corrupción: durante el 2° cuatrimestre de 2025, desde el procedimiento de Gestión de Nómina, se adelantó la revisión de las nóminas procesadas, mediante la confrontación de los reportes de nómina generados a través del Sistema de Personal y Nómina PERNO contra las novedades reportados por los(as) servidores(as) y que afectaron la liquidación de las nóminas procesadas.
C3. 2° seguimiento sobre la aplicación de las actividades de control definidas sobre los riesgos de corrupción: durante el 2° cuatrimestre del 2025, el Profesional Especializado de la Dirección de Talento Humano, adelantó el cotejo, de los valores de las nóminas procesadas durante el período objeto del presente reporte, frente a los valores presupuestales aprobados para los meses de reporte y procedió la expedición del proyecto de memorando por el cual, desde el Despacho de la Subsecretaria Corporativa, se solicitó a la Subdirección Financiera la expedición de CRP para el pago de las nóminas procesadas.
C4. 2° seguimiento sobre la aplicación de las actividades de control definidas sobre los riesgos de corrupción: durante el 2° cuatrimestre de 2025, desde el procedimiento de Gestión Organizacional, se verificó que los certificados de estudio y experiencia presentados por los(as) servidores(as) que solicitaron reconocimiento - incremento de prima técnica cumplieran con las condiciones para definir el porcentaje a reconocer o incrementar bajo concepto de Prima Técnica, no se evidenciaron observaciones, desviaciones o diferencias.
C5. 2° seguimiento sobre la aplicación de las actividades de control definidas sobre los riesgos de corrupción: durante el 2° cuatrimestre de 2024, la Subsecretaría Corporativa, y el Director de Talento Humano, doctor  revisaron y firmaron los reportes de las nóminas procesadas y pagadas durante los meses alcance de este monitoreo.</t>
  </si>
  <si>
    <t>C1:  Evidencia: de la aplicación de la actividad de control: los soportes de la aplicación de la actividad de control, durante el 1° cuatrimestre de 2025, reposan en la historia laboral de los(as) servidores(as) que acaecieron y reportaron las novedades que afectaron la liquidación de las nóminas procesadas. Se adjuntan las nominas.
C2: Evidencia de la aplicación de la actividad de control: se allega como soporte de la aplicación de la actividad los informes de pre nómina confrontado con las diversas novedades que afectaron la liquidación de las nóminas procesadas. 
C3: Evidencia de la aplicación de la actividad de control: en virtud de lo expuesto, se allegan como soportes que dan cuenta de la aplicación de la actividad de control, los radicados por los cuales, durante el periodo a reportar, se adelantó ante la Subdirección Financiera, la expedición de CRP para el pago de las nóminas procesadas en este período.
C4: Evidencia de la aplicación de la actividad de control: los formatos 4232000-FT-1059 Liquidador de prima técnica por los cuales se liquidó el factor de prima técnica a reconocer o incrementar a los(as) servidores(as) que solicitaron reconocimiento o incremento de prima técnica y el acto administrativo por el cual se reconoce o incrementa o no se incrementa una prima técnica, reposan en las historias laborales de los(as) servidores(as) que realizaron petición de reconocimiento o incremento y cuyas expedición de actos administrativos (reconocimiento, incremento o no incremento), se adjunta base de datos y formatos.
C5: Evidencia de la aplicación de la actividad de control: los reportes de las nóminas procesadas durante el 2° cuatrimestre de 2025 reposan en el archivo de Gestión de la Dirección de Talento Humano y serán transferidas al archivo central de la entidad en los términos definidos en la TRD. Se adjuntan: Nómina 2 cuatrimestre 2025</t>
  </si>
  <si>
    <t xml:space="preserve">
C1: 2° seguimiento sobre la aplicación de las actividades de control definidas sobre los riesgos de corrupción: durante el 2° cuatrimestre de 2025, se realizó la entrega de dieciséis (16) botiquín y en consecuencia la verificación conjunta con el responsable de su custodia respecto a la completitud de los elementos que este debe tener de acuerdo con la norma vigente en la materia.
C 2 : 2° seguimiento sobre la aplicación de las actividades de control definidas sobre los riesgos de corrupción: durante el 2° cuatrimestre de 2025, se realizó la inspección sobre los elementos de los botiquines ubicados en las sedes que estaban incluidos en el cronograma que, desde el equipo de Seguridad y Salud en el Trabajo se definió para el desarrollo de inspecciones 2025, no se evidenciaron observaciones, desviaciones o diferencias
C 3: 2° seguimiento a la aplicación de la actividad de control: durante el 2° cuatrimestre de 2025, a través del 12 subcomité de autocontrol 2025 de la Dirección de Talento Humano, se verificó el cumplimiento de la ejecución del Plan de Salud y Seguridad en el Trabajo, que incluye la inspección a los botiquines.</t>
  </si>
  <si>
    <t>C1: Evidencia: formato 4232000-FT-1281 con la verificación de la completitud de los elementos que un botiquín debe tener de acuerdo con la normatividad vigente en la materia.
C 2: Evidencia: Entrega e inspección de elementos de Botiquín
C 3: Evidencia: el acta del 2° subcomité de autocontrol 2025 de la Dirección de Talento Humano los cuales estan pendientes de firma</t>
  </si>
  <si>
    <t>C 1 El procedimiento de Gestión Contable 2211400-PR-025 
Durante el segundo cuatrimestre de 2025 se verificaron las solicitudes de pago o actos administrativos, junto con sus respectivos soportes, de acuerdo con el tipo de pago a realizar. Como evidencia de la aplicación del control, se adjuntan los correos generados en el periodo, así como los reportes de pagos, devoluciones y rechazos correspondientes a los meses de mayo, junio, julio y agosto de 2025.
C 2 El procedimiento de Gestión Contable 2211400-PR-025 
Durante el segundo cuatrimestre de 2025 (mayo–agosto), se verificaron las solicitudes de pago, actos administrativos y los soportes correspondientes de acuerdo con el tipo de pago a realizar. De manera preventiva, se remitieron correos electrónicos a las dependencias responsables con las devoluciones de las cuentas cuando se identificaron observaciones o diferencias. Como soporte de la aplicación del control, se adjuntan los correos generados y los reportes de pagos, devoluciones y rechazos correspondientes al periodo.
C3 El procedimiento de Gestión Contable 2211400-PR-025
Durante el segundo cuatrimestre de 2025, el Profesional Especializado de la Subdirección Financiera (Contador) verificó que los estados financieros cumplieran con los lineamientos de la Dirección Distrital de Contabilidad de la Secretaría Distrital de Hacienda. Cuando se presentaron observaciones o diferencias, estas fueron devueltas por correo electrónico a las dependencias responsables; en los demás casos, se elaboraron y presentaron los estados financieros y reportes requeridos, gestionados con el Director Administrativo y Financiero y suscritos por el Secretario(a) General (Estado de situación financiera, Estado de resultados, CGN2015_001 Saldos y movimientos, CGN2015_002 Operaciones recíprocas y CGN2016_01 Variaciones trimestrales significativas). Esta labor se desarrolla mes vencido para los estados financieros y de manera trimestral para las operaciones recíprocas y variaciones significativas
C4 El procedimiento Gestión Contable 2211400-PR-025
Durante el segundo cuatrimestre de 2025, el Profesional Especializado de la Subdirección Financiera (Contador), en cumplimiento del procedimiento Gestión Contable 2211400-PR-025, verificó la coherencia y razonabilidad de los saldos contables presentados en los Balances de prueba, comparando las cifras con el mismo periodo del año inmediatamente anterior y analizando la afectación de las cuentas conforme al marco normativo contable vigente. Como resultado de esta revisión, no se identificaron observaciones ni desviaciones, por lo cual se otorgó Vo.Bo. a los Balances correspondientes. Esta validación, realizada mes vencido, constituye la aplicación del control detectivo definido como medida de mitigación del riesgo.</t>
  </si>
  <si>
    <t>C 1. El procedimiento de Gestión Contable 2211400-PR-025 
Correos mayo
Correos junio
Correos julio
Correos agosto
Reportes mayo
Reportes junio
Reportes julio
Reportes Agosto
C2. El procedimiento de Gestión Contable 2211400-PR-025 
Correos mayo
Correos junio
Correos julio
Correos agosto
Reportes mayo
Reportes junio
Reportes julio
Reportes Agosto
C3. El procedimiento de Gestión Contable 2211400-PR-025
 Estados Financieros Mayo
Estados Financieros Junio
Estados Financieros Julio 
Estados Financieros Agosto                                    
Reportes SIPRES Y BOGDATA mayo 
Reportes SIPRES Y BOGDATA junio 
Reportes SIPRES Y BOGDATA julio 2025
Reportes SIPRES Y BOGDATA agosto 2025
C4. El procedimiento Gestión Contable 2211400-PR-025
Balance abril 2025 reportado en mayo 2025.
Balance mayo 2025 reportado en junio 2025.
Balance Junio 2025 reportado en julio 2025.
Balance Julio 2025 reportado en agosto 2025</t>
  </si>
  <si>
    <t>C1 El procedimiento de Gestión Contable 2211400-PR-025
En el segundo cuatrimestre de 2025 (mayo-agosto) se verificó que la información entregada por las dependencias a través de los diferentes sistemas de información SIPRES, PERNO, SIPROJWEB, SAI/SAE, SICO, FACTURACION, o a través de comunicaciones oficiales, cumplan con lo establecido en las normas contables. De forma preventiva se envía correos para análisis y/o ajuste de la información o se confirma con la conciliación de diversas cuentas. Se adjunta como aplicación del control los correos y conciliaciones del periodo reportado.
Control 2 El procedimiento de Gestión Contable 2211400-PR-025
Durante el segundo cuatrimestre del 2025, los profesionales del grupo contable de la Subdirección Financiera verificaron la información financiera recibida por las dependencias involucradas en el proceso contable, teniendo en cuenta la norma y doctrina contable vigente, las políticas contables de la entidad y la actualización de la información en los aplicativos institucionales. Como parte de esta validación, se efectuaron conciliaciones de diversas cuentas que soportan la revisión, ajuste y aprobación de la información recibida. En los casos en los que se identificaron observaciones, desviaciones o diferencias, se solicitaron los ajustes correspondientes a las dependencias responsables mediante correo electrónico. De lo contrario, se envió comunicación electrónica manifestando la conformidad de la información.
Control 3 El procedimiento de Gestión Contable 2211400-PR-025
Durante el segundo cuatrimestre de 2025, el Profesional Especializado de la Subdirección Financiera (Contador) revisó y verificó que los estados financieros cumplieran con los lineamientos de la Dirección Distrital de Contabilidad de la Secretaría Distrital de Hacienda, conforme al procedimiento 2211400-PR-025.
Control 4 El procedimiento Gestión Contable 2211400-PR-025
En el segundo cuatrimestre de 2025 (mayo – agosto), se verificó la coherencia y razonabilidad de los saldos contables presentados en los Balances de prueba, comparando las cifras con el mismo periodo del año inmediatamente anterior y conforme a la normatividad contable vigente. Se adjuntan los Balances de prueba correspondientes con el Visto Bueno del Contador.</t>
  </si>
  <si>
    <t>C 1 El procedimiento de Gestión Contable 2211400-PR-025
Correos
Conciliaciones mayo
Conciliaciones junio
Conciliaciones julio
Conciliaciones agosto
C 2. El procedimiento de Gestión Contable 2211400-PR-025
Correos
Conciliaciones mayo
Conciliaciones junio
Conciliaciones julio
Conciliaciones agosto
C3. El procedimiento de Gestión Contable 2211400-PR-025
Estados Financieros Mayo
Estados Financieros Junio
Estados Financieros Julio 
Estados Financieros Agosto
C4. El procedimiento Gestión Contable 2211400-PR-025
Balance de prueba abril 2025 reportado en mayo 2025.
Balance de prueba mayo 2025 reportado en junio 2025
Balance de prueba junio 2025 reportado en julio 2025
Balance de prueba julio 2025 reportado en agosto 2025.</t>
  </si>
  <si>
    <t>C 1: Se informa que durante el (Segundo Cuatrimestre de 2025) se analizaron las solicitudes de conciliación frente al cumplimiento de requisitos, se elaboraron las fichas de análisis de las conciliaciones y se informó a la área técnica, de igual forma se registró en el expediente físico y expediente digital (SIPROJ)   a continuación se describe las fichas elaboradas:
A. FICHA TÉCNICA DE CONCILIACIÓN - NÚMERO DE FICHA: 1613 – PROCESO NO. 2024-00282, ESTUDIADA Y APROBADA EN COMITÉ DE CONCILIACIÓN (ACTA N° 15 –JULIO 24.2025)
B. FICHA TÉCNICA DE CONCILIACIÓN - NÚMERO DE FICHA: 1614 – PROCESO NO. 2024-00282, ESTUDIADA Y APROBADA EN COMITÉ DE CONCILIACIÓN (ACTA N° 18 – AGOSTO 28.2025)
 En las sesiones de Comité de conciliación, se estudiaron y evaluaron los análisis de procedencia de las conciliaciones recibidas.
C2. Se informa que durante el periodo (Segundo Cuatrimestre de 2025), se estudiaron y evaluaron en las secciones del comité de conciliación los análisis de procedencia de las conciliaciones recibidas
ACTAS COMITE DE CONCILIACION (SEGUNDO CUATRIMESTRE DE 2025)
1. ACTA N° 10- MAYO 08 .2025COMITE DE CONCILIACIÓN
2 ACTA N° 11- MAYO 29.2025 COMITE DE CONCILIACIÓN
3. ACTA N° 12 - JUNIO 12.2025 COMITE DE CONCILIACIÓN.
4. ACTA N° 13 - JUNIO 26.2025 COMITE DE CONCILIACIÓN.
5. ACTA N° 14 - JULIO 10.2025 COMITE DE CONCILIACIÓN 
6. ACTA N° 15 - JULIO 24.2025 COMITE DE CONCILIACIÓN.
7. ACTA N° 16- JULIO 31.2025 .COMITE DE CONCILIACIÓN.
8. ACTA N° 17- AGOSTO 14-2025.COMITÉ DE CONCILIACIÓN.
9. ACTA N° 18- AGOSTO 28.2025.COMITÉ DE CONCILIACIÓN.
C3. EL PROCEDIMIENTO 4203000-PR-355 “GESTIÓN JURÍDICA PARA LA DEFENSA DE LOS INTERESES DE LA SECRETARÍA GENERAL” (ACTIVIDAD NO. 39)                                                                                                                                                              
En el Segundo cuatrimestre del 2025. No se ha materializado el riesgo en ningún proceso que lleva la Secretaria General, ni se ha condenado a la Secretaria General en ningún proceso Judicial.</t>
  </si>
  <si>
    <t xml:space="preserve">C1. EL PROCEDIMIENTO 4203000-PR-355 “GESTIÓN JURÍDICA PARA LA DEFENSA DE LOS INTERESES DE LA SECRETARÍA GENERAL” (ACTIVIDAD NO. 2)
A). FICHA TÉCNICA DE CONCILIACIÓN - NÚMERO DE FICHA: 1613 – PROCESO NO. 2024-00282, ESTUDIADA Y APROBADA EN COMITÉ DE CONCILIACIÓN (ACTA N° 15 –JULIO 24.2025)
En la ficha de conciliación se expone lo siguiente
b). FICHA TÉCNICA DE CONCILIACIÓN - NÚMERO DE FICHA: 1614 – PROCESO NO. 2024-00282, ESTUDIADA Y APROBADA EN COMITÉ DE CONCILIACIÓN (ACTA N° 18 – AGOSTO 28.2025)
C2. EL PROCEDIMIENTO 4203000-PR-355 “GESTIÓN JURÍDICA PARA LA DEFENSA DE LOS INTERESES DE LA SECRETARÍA GENERAL” (ACTIVIDAD NO.6)
ACTAS COMITE DE CONCILIACION (SEGUNDO CUATRIMESTRE DE 2025)
1.ACTA N° 10- MAYO 08 .2025COMITE DE CONCILIACIÓN
2 ACTA N° 11- MAYO 29.2025 COMITE DE CONCILIACIÓN
3.ACTA N° 12 - JUNIO 12.2025 COMITE DE CONCILIACIÓN.
4.ACTA N° 13 - JUNIO 26.2025 COMITE DE CONCILIACIÓN.
5. ACTA N° 14 - JULIO 10.2025 COMITE DE CONCILIACIÓN 
6.ACTA N° 15 - JULIO 24.2025 COMITE DE CONCILIACIÓN.
7. ACTA N° 16- JULIO 31.2025 .COMITE DE CONCILIACIÓN.
8.ACTA N° 17- AGOSTO 14-2025.COMITÉ DE CONCILIACIÓN.
9.ACTA N° 18- AGOSTO 28.2025.COMITÉ DE CONCILIACIÓN.
C3. EL PROCEDIMIENTO 4203000-PR-355 “GESTIÓN JURÍDICA PARA LA DEFENSA DE LOS INTERESES DE LA SECRETARÍA GENERAL” (ACTIVIDAD NO. 39)
Anexos – No aplica </t>
  </si>
  <si>
    <t xml:space="preserve">Durante el segundo cuatrimestre de 2025 (mayo a agosto), se desarrollaron las siguientes actividades por control:
C1. Detectivo 1: los profesionales responsables de los medios de interacción (Canal presencial CADE y SuperCADE), autorizados por el Director del Sistema Distrital de Servicio a la Ciudadanía, cotejaron diariamente el comportamiento de los servidores que interactúan con la ciudadanía, por observación directa y las peticiones ciudadanas registradas, registrando los resultados en el Formulario de Verificación de Condiciones de apertura; evidenciando que no se presentaron conductas tendientes a cometer actos de corrupción, ni denuncias por cobros en la prestación del servicio.
C2. Detectivo 2: en el subcomité de autocontrol desarrollado el día 25 de junio de 2025, correspondiente al primer trimestre de esta vigencia, el profesional designado como gestor de calidad, cotejó que en el periodo no se presentaron posibles exigencias o aceptaciones de beneficios económicos en los puntos de atención con material probatorio, con base en las peticiones ciudadanas recibidas y los informes administrativos. Dejando el respectivo registro en el acta de subcomité de autocontrol.
C3. Correctivo: el Director del Sistema Distrital de Servicio a la Ciudadanía, dado que no identificó materialización del riesgo, no efectuó sensibilización a los servidores públicos y contratistas de la dependencias sobre las consecuencias disciplinarias que acarrea la exigencia o aceptación de un beneficio económico personal por la prestación del servicio. </t>
  </si>
  <si>
    <t>C1. Detectivo 1: Formulario de verificación de condiciones de apertura 2do cuatrimestre 2025.
C2. Detectivo 2: 
- Acta Subcomité de Autocontrol 25 de junio de 2025
- Memorando Remisión Acta Subcomité de Autocontrol 3-2025-17093
- Presentación Subcomité de Autocontrol 25 de junio de 2025</t>
  </si>
  <si>
    <t>C1.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
Mayo - agosto / ejecución del control (2do. Cuatrimestre) 2025: Durante este periodo se realizaron los seguimientos a la ejecución del proyecto mediante las siguientes mesas técnicas:
1. Mesa Técnica seguimiento componente ciudad
Inteligente
1.1. Registro de asistencia
2. Mesa Técnica seguimiento componente apropiación
2.1. Registro de asistencia
3. Mesa Técnica seguimiento componente conectividad Bogotá
3. Registro de asistencia
4. Mesa Técnica seguimiento componente conectividad Sumapaz
4.1. Registro de asistencia
C2.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
Mayo - Agosto / ejecución del control (2do. Cuatrimestre) 2025: Durante este periodo se elaboraron informes parciales de seguimiento al proyecto de la siguiente forma:
1. Informe parcial trimestral componente ciudad Inteligente
2.Informe parcial trimestral componente Apropiación
3. Informe parcial trimestral componente Conectividad Bogotá 
4. Informe parcial trimestral componenente Conectividad Sumapaz</t>
  </si>
  <si>
    <t>C1.  213 - FI-C035 Control de Riesgo - ID 1434 - Mesas de seguimiento trimestral
1. Mesa Técnica seguimiento componente ciudad
Inteligente
1.1. Registro de asistencia
2. Mesa Técnica seguimiento componente apropiación
2.1. Registro de asistencia
3. Mesa Técnica seguimiento componente conectividad Bogotá
3. Registro de asistencia
4. Mesa Técnica seguimiento componente conectividad Sumapaz
4.1. Registro de asistencia
C2. 213 - FI-C035 Control de Riesgo - ID 1436 - Informe Parcial trimestral
1. Informe parcial trimestral componente ciudad Inteligente
2.Informe parcial trimestral componente Apropiación
3. Informe parcial trimestral componente Conectividad Bogotá 
4. Informe parcial trimestral componenente Conectividad Sumapaz
5. Correo solicitud aprobación informes</t>
  </si>
  <si>
    <t>C1. EQUIPO PSICOSOCIAL
EL PROFESIONAL PSICOSOCIAL en el marco de la evaluación de vulnerabilidad realizó la revisión de base de datos del sistema familiar, se encontró que no presentan inhabilidades o antecedentes ante las instituciones tales como Procuraduría, Policía Nacional y Rama Judicial. 
EL PROFESIONAL PSICOSOCIAL verificó SISBEN y se resalta que la información suministrada es coherente con la encontrada en bases de datos.  
EL PROFESIONAL PSICOSOCIAL verificó VIVANTO el sistema de información de víctimas de la UARIV donde se identificó que el declarante no tiene declaraciones previas y se mencionó los hechos victimizantes declarados, fecha y estado de valoración. 
EL PROFESIONAL PSICOSOCIAL verificó SIVIC y confirmó que el declarante no tiene registro anterior en el sistema de información a Víctimas de Bogotá. 
EL PROFESIONAL PSICOSOCIAL realizó las validaciones de los criterios de (competencia, temporalidad, territorialidad, buena fe y vulnerabilidad), verificando la información obtenida para el otorgamiento de ayuda o atención humanitaria inmediata, y si aplica para otorgamiento de ayuda o atención humanitaria inmediata, 
EL PROFESIONAL PSICOSOCIAL realizó el concepto de la favorabilidad de la entrega de ayuda/atención humanitaria inmediata, definiendo las medidas de otorgamiento conforme a la Tasación A/B/C/D y conformación del núcleo familiar. 
EL PROFESIONAL PSICOSOCIAL dentro del proceso de evaluación estableció los compromisos los cuales se encuentran enmarcados dentro del principio de corresponsabilidad y en el marco del enfoque transformador contemplado en el Artículo 5 del Decreto 4800 del 2011 en el Artículo 2.2.1.5 del Decreto 1084 del 2015. 
De acuerdo al reporte de la Matriz excel con información mensual de otorgamiento de Ayuda y Atención Humanitaria Inmediata AAHÍ. EL PROFESIONAL PSICOSOCIAL tuvo en cuenta todos los criterios, durante el proceso de validación de la información registrada en la plataforma SIVIC. Teniendo como resultado para los meses de mayo, junio, julio y agosto de 2025, así:
Personas únicas atendidas por acompañamiento psicosocial a víctimas en 2025
• Para el mes de mayo 1643 personas únicas.
• Para el mes de junio 1300 personas únicas.
• Para el mes de julio 1588 personas únicas.
• Para el mes de agosto 1078 personas únicas.
Para un total acumulado de la vigencia 6.126 personas únicas atendidas.
En atenciones otorgadas por acompañamiento psicosocial a víctimas en 2025, así:
• Para el mes de mayo 2825 otorgadas.
• Para el mes de junio 2084 atenciones otorgadas.
• Para el mes de julio 1850 atenciones otorgadas.
• Para el mes de agosto 1788 atenciones otorgadas.
Para un total acumulado del periodo 8.547 total de la vigencia de 15.210 atenciones otorgadas.
Familias atendidas por acompañamiento psicosocial a víctimas en 2025:
• Para el mes de mayo 1601 familias atendidas.
• Para el mes de junio 1243 familias atendidas.
• Para el mes de julio 1111 familias atendidas.
• Para el mes de agosto 1150 familias atendidas.
Además, se puede realizar la consulta por:
• Personas atendidas por sexo y género: mayo 1.643; junio 1300; julio 1588; agosto 1078
• Personas atendidas por sexo y ciclo vital: mayo 1.643; junio 1300; julio 1588; agosto 1078
• Personas atendidas por sexo y localidad: mayo 1.643; junio 1300; julio 1588; agosto 1078
• Personas atendidas por sexo y orientación sexual: mayo 1.643; junio 1300; julio 1588; agosto 1078
• Personas atendidas por sexo y grupo étnico: mayo 1.643; junio 1300; julio 1588; agosto 1078
• Personas atendidas por sexo y tipo de discapacidad: mayo: 1.643; julio 1588; agosto 1078
Periodo de información entre el 1° de mayo y el 31 de agosto de 2025.
Fuente de información: SIVIC.
En cuanto a capacitaciones se anexan 6 fortalecimientos del mes de junio de 2025. 
C2:EL PROFESIONAL JURÍDICO en el marco de la evaluación de vulnerabilidad realizó la revisión de base de datos del sistema familiar y verificó nuevamente que no presenten inhabilidades o antecedentes ante las instituciones tales como SISBEN, Procuraduría, Policía Nacional y Rama Judicial.  
EL PROFESIONAL JURÍDICO verificó VIVANTO el sistema de información de víctimas de la UARIV donde se identificó que el declarante no tiene declaraciones previas y se mencionó los hechos victimizantes declarados, fecha y estado de valoración. 
EL PROFESIONAL JURÍDICO verificó SIVIC y confirmó que el declarante no tiene registro anterior en el sistema de información a Víctimas de Bogotá. 
EL PROFESIONAL JURÍDICO realizó las validaciones de los criterios de (competencia, temporalidad, territorialidad, buena fe y vulnerabilidad), verificando la información obtenida para el otorgamiento de ayuda o atención humanitaria inmediata, y si aplica para otorgamiento de ayuda o atención humanitaria inmediata, 
EL PROFESIONAL JURÍDICOrealizó el concepto jurídico de la favorabilidad o no de la entrega de ayuda/atención humanitaria inmediata y verificó las medidas de otorgamiento conforme a la Tasación A/B/C/D y conformación del núcleo familiar. 
EL PROFESIONAL JURÍDICO dentro del proceso de evaluación verifica los compromisos de corresponsabilidad los cuales se encuentran enmarcados dentro del principio de corresponsabilidad y en el marco del enfoque transformador contemplado en el Artículo 5 del Decreto 4800 del 2011 en el Artículo 2.2.1.5 del Decreto 1084 del 2015. 
Conforme al documento técnico de tasación medidas de ayuda humanitaria inmediata 4130000-GS-112, el cual establece las tasaciones a considerar para el otorgamiento de medidas de AAHI en los componentes de alimentación y alojamiento transitorio en la modalidad de arriendo, se definen las particularidades que se deben tener en cuenta acorde a la conformación del sistema familiar beneficiario, según la cantidad de integrantes y si tienen o no necesidades especiales (Menor en primera infancia, Mujer en estado de gestación, Personas con discapacidad, Personas con enfermedades crónicas, terminales o de alto costo, Personas mayores de 60 años, Hombres o mujeres cabeza de familia). 
De acuerdo al reporte de la Matriz excel con información mensual de otorgamiento de Ayuda y Atención Humanitaria Inmediata AAHÍ. EL PROFESIONAL JURÍDICO tuvo en cuenta todos los criterios, durante el proceso de validación de la información registrada en la plataforma SIVIC. Teniendo como resultado para los meses de mayo, junio, julio y agosto de 2025, así:
Personas únicas atendidas por orientaciones y atenciones jurídicas a víctimas en 2025 – D.R.I.
• Para el mes de mayo 1730 personas únicas.
• Para el mes de junio 1426 personas únicas.
• Para el mes de julio 2027 personas únicas.
• Para el mes de agosto 1439 personas únicas.
Para un total acumulado de la vigencia de 7.851 personas únicas atendidas.
En orientaciones y atenciones jurídicas a víctimas en 2025 – D.R.I.
• Para el mes de mayo 2288 atenciones otorgadas.
• Para el mes de junio 1822 atenciones otorgadas.
• Para el mes de julio 2649 atenciones otorgadas.
Para el mes de agosto 1836 atenciones otorgadas.
Para un acumulado del periodo 8.595 y en total de la vigencia de 13.363 en orientaciones y atenciones otorgadas.
Familias atendidas por orientaciones y atenciones a víctimas en 2025 – D.R.I.
• Para el mes de mayo 1.860 familias atendidas.
• Para el mes de junio 1530 familias atendidas.
• Para el mes de julio 2046 familias atendidas.
Periodo de información entre el 1° de mayo al 31 de agosto de 2025.
Fuente de información: SIVIC. 
Se anexan  tres listados de asistencia de capacitaciones.                                                                                                                                                                                                                                                                                                                        C3. El Profesional Responsable del Centro de Encuentro (referente) validó los conceptos de los Psicosociales y Jurídicos frente a la evaluación y a las medidas otorgadas, verificando el contenido del relato asociado a las condiciones socioeconómicas de los sistemas familiares derivadas de los hechos victimizantes sufridos, frente a su coherencia con los otorgamientos.
De acuerdo al reporte de la Matriz excel con información mensual de otorgamiento de Ayuda y Atención Humanitaria Inmediata AAHI. EL PROFESIONAL REFERENTE tuvo en cuenta todos los criterios, durante el proceso de validación de la información registrada en la plataforma SIVIC y validó los conceptos de los Psicosociales y Jurídicos frente a la evaluación y a las medidas otorgadas, verificando el contenido del relato asociado a las condiciones socioeconómicas de los sistemas familiares derivadas de los hechos victimizantes sufridos, frente a su coherencia con los otorgamientos, durante los meses de mayo, junio, julio y agosto de 2025, así:
Las Medidas de Ayuda de Atención Humanitaria Inmediata - AAHI corresponde a un acumulado de 12.377 medidas que han beneficiado a 5.631 personas únicas, mediante el otorgamiento de ayuda inmediata en servicios de albergue, arriendo, alimentación y transporte.
Medidas otorgadas por Centros de encuentro:
• Para el mes de mayo 1499 medidas otorgadas
• Para el mes de junio 845 medidas otorgadas
• Para el mes de julio 890 medidas otorgadas
• Para el mes de agosto 873 medidas otorgadas
• Para un total acumulado del periodo de 4.107 y total de la vigencia de 12.377 medidas otorgadas.
Las medidas acumuladas de Atención o Ayuda Humanitaria Inmediata, se discriminan así:
Medidas de Albergue: 220
Medidas de Arriendo: 1867
Medidas Unidades de Redención Alimentaria: 594
Medidas transporte de emergencia: 38
Kits Cocina: 153
Kits Dormitorio: 385
Kits Vajilla: 407
Kits de Aseo Albergue: 443
Periodo de información entre el 1° de mayo al 31 de agosto de 2025.
Fuente de información: SIVIC.
Se anexan 13 actas de reunión. 
                                                                                                                                                                                                                                                                                                                                                                                                                     C4. EL DIRECTOR DE REPARACIÓN INTEGRAL verificó las evaluaciones para el otorgamiento de Medidas de Ayuda o Atención Humanitaria Inmediata - AAHI y el cumplimiento de sus criterios. Teniendo un acumulado de 12.377 medidas que han beneficiado a 5.631 personas únicas, mediante el otorgamiento de Ayuda o Atención Humanitaria Inmediata en servicios de albergue, arriendo, alimentación y transporte.
Medidas otorgadas por Centros de encuentro:
• Para el mes de mayo 1499 medidas otorgadas
• Para el mes de junio 845 medidas otorgadas
• Para el mes de julio 890 medidas otorgadas
• Para el mes de agosto 873 medidas otorgadas
• Para un total acumulado del periodo de 4.107 y total de la vigencia de 12.377 medidas otorgadas.
Las medidas acumuladas de Atención o Ayuda Humanitaria Inmediata, se discriminan así:
Medidas de Albergue: 220
Medidas de Arriendo: 1867
Medidas Unidades de Redención Alimentaria: 594
Medidas transporte de emergencia: 38
Kits Cocina: 153
Kits Dormitorio: 385
Kits Vajilla: 407
Kits de Aseo Albergue: 443
Periodo de información entre el 1° de mayo al 31 de agosto de 2025.
Fuente de información: SIVIC.</t>
  </si>
  <si>
    <t>C1. Psicosocial (2,2,1 Matriz_Psicosocial_Agosto - Actas jornadas de fortalecimiento)
C2. Juridico (2.2.2 Matriz_Juridica_Agosto - Registro asistencia a capacitaciones)
C3. Referente (2.1 Matriz excel con ifnormación mensual de otorgamiento de AAHI_agosyo - 2.2.5 Matriz con información mensual de caracterización socioeconomica - Actas jornadas de fortalecimiento.
C4. Director (Matriz de seguimiento_MGA_Asistencia_y_Atención_2025, 2.1 Matriz excel con informacón mensual de otorgamiento de AAHI, 2.2.5. Matriz con información mensual de caracterización socioeconómica.</t>
  </si>
  <si>
    <t>Periodo de monitoreo</t>
  </si>
  <si>
    <t>01 de mayo de 2025 al 30 de agosto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</si>
</sst>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9" x14ac:knownFonts="1">
    <font>
      <sz val="11"/>
      <color theme="1"/>
      <name val="Calibri"/>
      <family val="2"/>
      <scheme val="minor"/>
    </font>
    <font>
      <b/>
      <sz val="11"/>
      <color theme="1"/>
      <name val="Calibri"/>
      <family val="2"/>
      <scheme val="minor"/>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u/>
      <sz val="11"/>
      <color theme="10"/>
      <name val="Calibri"/>
      <family val="2"/>
      <scheme val="minor"/>
    </font>
    <font>
      <b/>
      <sz val="10"/>
      <color theme="1"/>
      <name val="Calibri"/>
      <family val="2"/>
      <scheme val="minor"/>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ndara"/>
      <family val="2"/>
    </font>
    <font>
      <sz val="11"/>
      <color theme="1"/>
      <name val="Candara"/>
      <family val="2"/>
    </font>
    <font>
      <sz val="10"/>
      <color theme="1"/>
      <name val="Candara"/>
      <family val="2"/>
    </font>
    <font>
      <sz val="10"/>
      <color theme="0"/>
      <name val="Candara"/>
      <family val="2"/>
    </font>
    <font>
      <b/>
      <sz val="10"/>
      <color theme="0"/>
      <name val="Candara"/>
      <family val="2"/>
    </font>
    <font>
      <b/>
      <sz val="10"/>
      <name val="Candara"/>
      <family val="2"/>
    </font>
    <font>
      <sz val="10"/>
      <name val="Candara"/>
      <family val="2"/>
    </font>
    <font>
      <b/>
      <sz val="15"/>
      <color theme="1"/>
      <name val="Candara"/>
      <family val="2"/>
    </font>
    <font>
      <b/>
      <sz val="15"/>
      <color theme="4"/>
      <name val="Candara"/>
      <family val="2"/>
    </font>
    <font>
      <b/>
      <sz val="10"/>
      <color theme="1"/>
      <name val="Candara"/>
      <family val="2"/>
    </font>
    <font>
      <u/>
      <sz val="11"/>
      <color theme="10"/>
      <name val="Candara"/>
      <family val="2"/>
    </font>
  </fonts>
  <fills count="3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2"/>
        <bgColor indexed="64"/>
      </patternFill>
    </fill>
  </fills>
  <borders count="38">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thin">
        <color indexed="64"/>
      </left>
      <right/>
      <top/>
      <bottom style="dashed">
        <color indexed="64"/>
      </bottom>
      <diagonal/>
    </border>
    <border>
      <left style="dashed">
        <color auto="1"/>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top/>
      <bottom style="dashed">
        <color auto="1"/>
      </bottom>
      <diagonal/>
    </border>
    <border>
      <left/>
      <right/>
      <top style="dashed">
        <color indexed="64"/>
      </top>
      <bottom style="dashed">
        <color indexed="64"/>
      </bottom>
      <diagonal/>
    </border>
    <border>
      <left style="dashed">
        <color auto="1"/>
      </left>
      <right style="dashed">
        <color auto="1"/>
      </right>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xf numFmtId="0" fontId="2" fillId="0" borderId="0"/>
    <xf numFmtId="9" fontId="10" fillId="0" borderId="0" applyFont="0" applyFill="0" applyBorder="0" applyAlignment="0" applyProtection="0"/>
  </cellStyleXfs>
  <cellXfs count="378">
    <xf numFmtId="0" fontId="0" fillId="0" borderId="0" xfId="0"/>
    <xf numFmtId="0" fontId="0" fillId="0" borderId="0" xfId="0" applyAlignment="1" applyProtection="1">
      <alignment horizontal="justify" vertical="center" wrapText="1"/>
      <protection hidden="1"/>
    </xf>
    <xf numFmtId="0" fontId="1" fillId="3" borderId="2" xfId="0" applyFont="1" applyFill="1" applyBorder="1" applyAlignment="1" applyProtection="1">
      <alignment horizontal="justify" vertical="center" wrapText="1"/>
      <protection hidden="1"/>
    </xf>
    <xf numFmtId="0" fontId="1" fillId="4" borderId="2" xfId="0" applyFont="1" applyFill="1" applyBorder="1" applyAlignment="1" applyProtection="1">
      <alignment horizontal="justify" vertical="center" wrapText="1"/>
      <protection hidden="1"/>
    </xf>
    <xf numFmtId="0" fontId="1" fillId="6" borderId="2" xfId="0" applyFont="1" applyFill="1" applyBorder="1" applyAlignment="1" applyProtection="1">
      <alignment horizontal="justify" vertical="center" wrapText="1"/>
      <protection hidden="1"/>
    </xf>
    <xf numFmtId="0" fontId="4" fillId="6" borderId="2" xfId="0" applyFont="1" applyFill="1" applyBorder="1" applyAlignment="1" applyProtection="1">
      <alignment horizontal="justify" vertical="center" wrapText="1"/>
      <protection hidden="1"/>
    </xf>
    <xf numFmtId="0" fontId="1" fillId="9" borderId="2" xfId="0" applyFont="1" applyFill="1" applyBorder="1" applyAlignment="1" applyProtection="1">
      <alignment horizontal="justify" vertical="center" wrapText="1"/>
      <protection hidden="1"/>
    </xf>
    <xf numFmtId="0" fontId="4" fillId="2" borderId="2" xfId="0" applyFont="1" applyFill="1" applyBorder="1" applyAlignment="1" applyProtection="1">
      <alignment horizontal="justify" vertical="center" wrapText="1"/>
      <protection hidden="1"/>
    </xf>
    <xf numFmtId="0" fontId="1" fillId="5" borderId="2" xfId="0" applyFont="1" applyFill="1" applyBorder="1" applyAlignment="1" applyProtection="1">
      <alignment horizontal="justify" vertical="center" wrapText="1"/>
      <protection hidden="1"/>
    </xf>
    <xf numFmtId="0" fontId="4" fillId="8" borderId="2" xfId="0" applyFont="1" applyFill="1" applyBorder="1" applyAlignment="1" applyProtection="1">
      <alignment horizontal="justify" vertical="center" wrapText="1"/>
      <protection hidden="1"/>
    </xf>
    <xf numFmtId="0" fontId="4" fillId="11" borderId="2" xfId="0" applyFont="1" applyFill="1" applyBorder="1" applyAlignment="1" applyProtection="1">
      <alignment horizontal="justify" vertical="center" wrapText="1"/>
      <protection hidden="1"/>
    </xf>
    <xf numFmtId="0" fontId="1" fillId="9" borderId="11" xfId="0" applyFont="1" applyFill="1" applyBorder="1" applyAlignment="1" applyProtection="1">
      <alignment horizontal="justify" vertical="center" wrapText="1"/>
      <protection hidden="1"/>
    </xf>
    <xf numFmtId="0" fontId="9" fillId="10" borderId="2" xfId="0" applyFont="1" applyFill="1" applyBorder="1" applyAlignment="1" applyProtection="1">
      <alignment horizontal="justify" vertical="center" wrapText="1"/>
      <protection hidden="1"/>
    </xf>
    <xf numFmtId="0" fontId="9" fillId="9" borderId="2" xfId="0" applyFont="1" applyFill="1" applyBorder="1" applyAlignment="1" applyProtection="1">
      <alignment horizontal="justify" vertical="center" wrapText="1"/>
      <protection hidden="1"/>
    </xf>
    <xf numFmtId="0" fontId="2" fillId="5" borderId="11" xfId="0" applyFont="1" applyFill="1" applyBorder="1" applyAlignment="1" applyProtection="1">
      <alignment horizontal="justify" vertical="center" wrapText="1"/>
      <protection hidden="1"/>
    </xf>
    <xf numFmtId="0" fontId="2" fillId="5" borderId="2" xfId="0" applyFont="1" applyFill="1" applyBorder="1" applyAlignment="1" applyProtection="1">
      <alignment horizontal="justify" vertical="center" wrapText="1"/>
      <protection hidden="1"/>
    </xf>
    <xf numFmtId="0" fontId="0" fillId="5" borderId="2" xfId="0" applyFill="1" applyBorder="1" applyAlignment="1" applyProtection="1">
      <alignment horizontal="justify" vertical="center" wrapText="1"/>
      <protection hidden="1"/>
    </xf>
    <xf numFmtId="0" fontId="6" fillId="5" borderId="2" xfId="0" applyFont="1" applyFill="1" applyBorder="1" applyAlignment="1" applyProtection="1">
      <alignment horizontal="justify" vertical="center" wrapText="1"/>
      <protection hidden="1"/>
    </xf>
    <xf numFmtId="0" fontId="2" fillId="5" borderId="12" xfId="0" applyFont="1" applyFill="1" applyBorder="1" applyAlignment="1" applyProtection="1">
      <alignment horizontal="justify" vertical="center" wrapText="1"/>
      <protection hidden="1"/>
    </xf>
    <xf numFmtId="0" fontId="3" fillId="5" borderId="12" xfId="0" applyFont="1" applyFill="1" applyBorder="1" applyAlignment="1" applyProtection="1">
      <alignment horizontal="justify" vertical="center" wrapText="1"/>
      <protection hidden="1"/>
    </xf>
    <xf numFmtId="0" fontId="5" fillId="5" borderId="2" xfId="0" applyFont="1" applyFill="1" applyBorder="1" applyAlignment="1" applyProtection="1">
      <alignment horizontal="justify" vertical="center" wrapText="1"/>
      <protection hidden="1"/>
    </xf>
    <xf numFmtId="0" fontId="5" fillId="5" borderId="11" xfId="0" applyFont="1" applyFill="1" applyBorder="1" applyAlignment="1" applyProtection="1">
      <alignment horizontal="justify" vertical="center" wrapText="1"/>
      <protection hidden="1"/>
    </xf>
    <xf numFmtId="0" fontId="6" fillId="5" borderId="11" xfId="0" quotePrefix="1" applyFont="1" applyFill="1" applyBorder="1" applyAlignment="1" applyProtection="1">
      <alignment horizontal="justify" vertical="center" wrapText="1"/>
      <protection hidden="1"/>
    </xf>
    <xf numFmtId="0" fontId="7" fillId="5" borderId="11" xfId="0" applyFont="1" applyFill="1" applyBorder="1" applyAlignment="1" applyProtection="1">
      <alignment horizontal="justify" vertical="center" wrapText="1"/>
      <protection hidden="1"/>
    </xf>
    <xf numFmtId="0" fontId="7" fillId="5" borderId="2" xfId="0" applyFont="1" applyFill="1" applyBorder="1" applyAlignment="1" applyProtection="1">
      <alignment horizontal="justify" vertical="center" wrapText="1"/>
      <protection hidden="1"/>
    </xf>
    <xf numFmtId="0" fontId="2" fillId="12" borderId="2" xfId="0" applyFont="1" applyFill="1" applyBorder="1" applyAlignment="1" applyProtection="1">
      <alignment horizontal="justify" vertical="center" wrapText="1"/>
      <protection hidden="1"/>
    </xf>
    <xf numFmtId="0" fontId="0" fillId="5" borderId="11" xfId="0" applyFill="1" applyBorder="1" applyAlignment="1" applyProtection="1">
      <alignment horizontal="justify" vertical="center" wrapText="1"/>
      <protection hidden="1"/>
    </xf>
    <xf numFmtId="0" fontId="5" fillId="14" borderId="2" xfId="0" applyFont="1" applyFill="1" applyBorder="1" applyAlignment="1" applyProtection="1">
      <alignment horizontal="justify" vertical="center" wrapText="1"/>
      <protection hidden="1"/>
    </xf>
    <xf numFmtId="0" fontId="6" fillId="5" borderId="11" xfId="0" applyFont="1" applyFill="1" applyBorder="1" applyAlignment="1" applyProtection="1">
      <alignment horizontal="justify" vertical="center" wrapText="1"/>
      <protection hidden="1"/>
    </xf>
    <xf numFmtId="0" fontId="2" fillId="13" borderId="2" xfId="0" applyFont="1" applyFill="1" applyBorder="1" applyAlignment="1" applyProtection="1">
      <alignment horizontal="justify" vertical="center" wrapText="1"/>
      <protection hidden="1"/>
    </xf>
    <xf numFmtId="0" fontId="5" fillId="7" borderId="2" xfId="0" applyFont="1" applyFill="1" applyBorder="1" applyAlignment="1" applyProtection="1">
      <alignment horizontal="justify" vertical="center" wrapText="1"/>
      <protection hidden="1"/>
    </xf>
    <xf numFmtId="0" fontId="2" fillId="0" borderId="3" xfId="0" applyFont="1" applyBorder="1" applyAlignment="1" applyProtection="1">
      <alignment horizontal="justify" vertical="center" wrapText="1"/>
      <protection hidden="1"/>
    </xf>
    <xf numFmtId="0" fontId="0" fillId="5" borderId="12" xfId="0" applyFill="1" applyBorder="1" applyAlignment="1" applyProtection="1">
      <alignment horizontal="justify" vertical="center" wrapText="1"/>
      <protection hidden="1"/>
    </xf>
    <xf numFmtId="0" fontId="2" fillId="15" borderId="2" xfId="0" applyFont="1" applyFill="1" applyBorder="1" applyAlignment="1" applyProtection="1">
      <alignment horizontal="justify" vertical="center" wrapText="1"/>
      <protection hidden="1"/>
    </xf>
    <xf numFmtId="0" fontId="5" fillId="12" borderId="2" xfId="0" applyFont="1" applyFill="1" applyBorder="1" applyAlignment="1" applyProtection="1">
      <alignment horizontal="justify" vertical="center" wrapText="1"/>
      <protection hidden="1"/>
    </xf>
    <xf numFmtId="0" fontId="2" fillId="0" borderId="0" xfId="0" applyFont="1" applyAlignment="1" applyProtection="1">
      <alignment horizontal="justify" vertical="center" wrapText="1"/>
      <protection hidden="1"/>
    </xf>
    <xf numFmtId="0" fontId="2" fillId="14" borderId="2" xfId="0" applyFont="1" applyFill="1" applyBorder="1" applyAlignment="1" applyProtection="1">
      <alignment horizontal="justify" vertical="center" wrapText="1"/>
      <protection hidden="1"/>
    </xf>
    <xf numFmtId="0" fontId="5" fillId="0" borderId="4" xfId="0" applyFont="1" applyBorder="1" applyAlignment="1" applyProtection="1">
      <alignment horizontal="justify" vertical="center" wrapText="1"/>
      <protection hidden="1"/>
    </xf>
    <xf numFmtId="0" fontId="0" fillId="5" borderId="2" xfId="0" quotePrefix="1" applyFill="1" applyBorder="1" applyAlignment="1" applyProtection="1">
      <alignment horizontal="justify" vertical="center" wrapText="1"/>
      <protection hidden="1"/>
    </xf>
    <xf numFmtId="0" fontId="5" fillId="0" borderId="14" xfId="0" applyFont="1" applyBorder="1" applyAlignment="1" applyProtection="1">
      <alignment horizontal="justify" vertical="center" wrapText="1"/>
      <protection hidden="1"/>
    </xf>
    <xf numFmtId="0" fontId="6" fillId="5" borderId="2" xfId="0" quotePrefix="1" applyFont="1" applyFill="1" applyBorder="1" applyAlignment="1" applyProtection="1">
      <alignment horizontal="justify" vertical="center" wrapText="1"/>
      <protection hidden="1"/>
    </xf>
    <xf numFmtId="0" fontId="5" fillId="0" borderId="0" xfId="0" applyFont="1" applyAlignment="1" applyProtection="1">
      <alignment horizontal="justify" vertical="center" wrapText="1"/>
      <protection hidden="1"/>
    </xf>
    <xf numFmtId="0" fontId="1" fillId="16" borderId="2" xfId="0" applyFont="1" applyFill="1" applyBorder="1" applyAlignment="1" applyProtection="1">
      <alignment horizontal="justify" vertical="center" wrapText="1"/>
      <protection hidden="1"/>
    </xf>
    <xf numFmtId="0" fontId="0" fillId="0" borderId="2" xfId="0" applyBorder="1" applyAlignment="1" applyProtection="1">
      <alignment horizontal="justify" vertical="center" wrapText="1"/>
      <protection hidden="1"/>
    </xf>
    <xf numFmtId="164" fontId="0" fillId="0" borderId="2" xfId="0" applyNumberFormat="1" applyBorder="1" applyAlignment="1" applyProtection="1">
      <alignment horizontal="justify" vertical="center" wrapText="1"/>
      <protection hidden="1"/>
    </xf>
    <xf numFmtId="164" fontId="0" fillId="0" borderId="4" xfId="0" applyNumberFormat="1" applyBorder="1" applyAlignment="1" applyProtection="1">
      <alignment horizontal="justify" vertical="center" wrapText="1"/>
      <protection hidden="1"/>
    </xf>
    <xf numFmtId="164" fontId="0" fillId="0" borderId="9" xfId="0" applyNumberFormat="1" applyBorder="1" applyAlignment="1" applyProtection="1">
      <alignment horizontal="justify" vertical="center" wrapText="1"/>
      <protection hidden="1"/>
    </xf>
    <xf numFmtId="0" fontId="0" fillId="0" borderId="9" xfId="0" applyBorder="1" applyAlignment="1" applyProtection="1">
      <alignment horizontal="justify" vertical="center" wrapText="1"/>
      <protection hidden="1"/>
    </xf>
    <xf numFmtId="0" fontId="1" fillId="7" borderId="0" xfId="0" applyFont="1" applyFill="1"/>
    <xf numFmtId="0" fontId="0" fillId="0" borderId="0" xfId="0" applyAlignment="1" applyProtection="1">
      <alignment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0" fillId="0" borderId="9" xfId="0" applyBorder="1" applyProtection="1">
      <protection hidden="1"/>
    </xf>
    <xf numFmtId="0" fontId="0" fillId="2" borderId="0" xfId="0" applyFill="1" applyProtection="1">
      <protection hidden="1"/>
    </xf>
    <xf numFmtId="0" fontId="11" fillId="27" borderId="0" xfId="0" applyFont="1" applyFill="1" applyAlignment="1" applyProtection="1">
      <alignment horizontal="center" vertical="center"/>
      <protection hidden="1"/>
    </xf>
    <xf numFmtId="0" fontId="14" fillId="13" borderId="0" xfId="0" applyFont="1" applyFill="1" applyAlignment="1" applyProtection="1">
      <alignment horizontal="center" vertical="center"/>
      <protection hidden="1"/>
    </xf>
    <xf numFmtId="0" fontId="13" fillId="0" borderId="0" xfId="0" applyFont="1" applyAlignment="1" applyProtection="1">
      <alignment horizontal="center" vertical="center"/>
      <protection hidden="1"/>
    </xf>
    <xf numFmtId="0" fontId="14" fillId="12" borderId="0" xfId="0" applyFont="1" applyFill="1" applyAlignment="1" applyProtection="1">
      <alignment horizontal="center" vertical="center"/>
      <protection hidden="1"/>
    </xf>
    <xf numFmtId="0" fontId="13" fillId="2" borderId="0" xfId="0" applyFont="1" applyFill="1" applyAlignment="1" applyProtection="1">
      <alignment horizontal="center" vertical="center"/>
      <protection hidden="1"/>
    </xf>
    <xf numFmtId="0" fontId="14" fillId="7" borderId="0" xfId="0" applyFont="1" applyFill="1" applyAlignment="1" applyProtection="1">
      <alignment horizontal="center" vertical="center"/>
      <protection hidden="1"/>
    </xf>
    <xf numFmtId="0" fontId="14" fillId="14" borderId="0" xfId="0" applyFont="1" applyFill="1" applyAlignment="1" applyProtection="1">
      <alignment horizontal="center" vertical="center"/>
      <protection hidden="1"/>
    </xf>
    <xf numFmtId="0" fontId="5" fillId="0" borderId="0" xfId="0" applyFont="1" applyProtection="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0" fillId="0" borderId="10" xfId="0" applyBorder="1" applyProtection="1">
      <protection hidden="1"/>
    </xf>
    <xf numFmtId="0" fontId="14" fillId="0" borderId="0" xfId="0" applyFont="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5" fillId="14" borderId="0" xfId="0" applyFont="1" applyFill="1" applyAlignment="1" applyProtection="1">
      <alignment horizontal="center" vertical="center"/>
      <protection hidden="1"/>
    </xf>
    <xf numFmtId="0" fontId="12" fillId="0" borderId="0" xfId="0" applyFont="1" applyProtection="1">
      <protection hidden="1"/>
    </xf>
    <xf numFmtId="0" fontId="15" fillId="7" borderId="0" xfId="0" applyFont="1" applyFill="1" applyAlignment="1" applyProtection="1">
      <alignment horizontal="center" vertical="center"/>
      <protection hidden="1"/>
    </xf>
    <xf numFmtId="0" fontId="15" fillId="13" borderId="0" xfId="0" applyFont="1" applyFill="1" applyAlignment="1" applyProtection="1">
      <alignment horizontal="center" vertical="center"/>
      <protection hidden="1"/>
    </xf>
    <xf numFmtId="0" fontId="15" fillId="12" borderId="0" xfId="0" applyFont="1" applyFill="1" applyAlignment="1" applyProtection="1">
      <alignment horizontal="center" vertical="center"/>
      <protection hidden="1"/>
    </xf>
    <xf numFmtId="0" fontId="0" fillId="0" borderId="6" xfId="0" applyBorder="1" applyProtection="1">
      <protection hidden="1"/>
    </xf>
    <xf numFmtId="0" fontId="0" fillId="0" borderId="7" xfId="0" applyBorder="1" applyProtection="1">
      <protection hidden="1"/>
    </xf>
    <xf numFmtId="0" fontId="0" fillId="0" borderId="8" xfId="0" applyBorder="1" applyProtection="1">
      <protection hidden="1"/>
    </xf>
    <xf numFmtId="0" fontId="1" fillId="0" borderId="9" xfId="0" applyFont="1" applyBorder="1" applyAlignment="1" applyProtection="1">
      <alignment vertical="center"/>
      <protection hidden="1"/>
    </xf>
    <xf numFmtId="0" fontId="0" fillId="0" borderId="0" xfId="0" pivotButton="1" applyProtection="1">
      <protection hidden="1"/>
    </xf>
    <xf numFmtId="0" fontId="0" fillId="0" borderId="0" xfId="0"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1" fillId="0" borderId="1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17" fillId="0" borderId="0" xfId="0" applyFont="1" applyAlignment="1" applyProtection="1">
      <alignment vertical="center"/>
      <protection hidden="1"/>
    </xf>
    <xf numFmtId="0" fontId="1" fillId="0" borderId="13" xfId="0" applyFont="1" applyBorder="1" applyAlignment="1" applyProtection="1">
      <alignment wrapText="1"/>
      <protection hidden="1"/>
    </xf>
    <xf numFmtId="0" fontId="0" fillId="0" borderId="13" xfId="0" applyBorder="1" applyAlignment="1" applyProtection="1">
      <alignment wrapText="1"/>
      <protection hidden="1"/>
    </xf>
    <xf numFmtId="0" fontId="1" fillId="0" borderId="3" xfId="0" applyFont="1" applyBorder="1" applyProtection="1">
      <protection hidden="1"/>
    </xf>
    <xf numFmtId="0" fontId="0" fillId="0" borderId="7" xfId="0" applyBorder="1" applyAlignment="1" applyProtection="1">
      <alignment wrapText="1"/>
      <protection hidden="1"/>
    </xf>
    <xf numFmtId="0" fontId="1" fillId="0" borderId="13" xfId="0" applyFont="1" applyBorder="1" applyProtection="1">
      <protection hidden="1"/>
    </xf>
    <xf numFmtId="0" fontId="1" fillId="0" borderId="7" xfId="0" applyFont="1" applyBorder="1" applyAlignment="1" applyProtection="1">
      <alignment horizontal="center" vertical="center"/>
      <protection hidden="1"/>
    </xf>
    <xf numFmtId="0" fontId="0" fillId="0" borderId="0" xfId="0"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3"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3" xfId="0" applyBorder="1" applyProtection="1">
      <protection hidden="1"/>
    </xf>
    <xf numFmtId="10" fontId="0" fillId="0" borderId="3" xfId="3" applyNumberFormat="1" applyFont="1" applyFill="1" applyBorder="1" applyAlignment="1" applyProtection="1">
      <alignment horizontal="center" vertical="center"/>
      <protection hidden="1"/>
    </xf>
    <xf numFmtId="0" fontId="0" fillId="0" borderId="3" xfId="0" applyBorder="1" applyAlignment="1" applyProtection="1">
      <alignment vertical="top"/>
      <protection hidden="1"/>
    </xf>
    <xf numFmtId="0" fontId="1" fillId="0" borderId="3" xfId="0" applyFont="1" applyBorder="1" applyAlignment="1" applyProtection="1">
      <alignment horizontal="center" vertical="center"/>
      <protection hidden="1"/>
    </xf>
    <xf numFmtId="10" fontId="1" fillId="0" borderId="3" xfId="0" applyNumberFormat="1" applyFont="1" applyBorder="1" applyAlignment="1" applyProtection="1">
      <alignment horizontal="center" vertical="center"/>
      <protection hidden="1"/>
    </xf>
    <xf numFmtId="10" fontId="0" fillId="0" borderId="3" xfId="0" applyNumberFormat="1" applyBorder="1" applyAlignment="1" applyProtection="1">
      <alignment horizontal="center" vertical="center"/>
      <protection hidden="1"/>
    </xf>
    <xf numFmtId="0" fontId="0" fillId="0" borderId="0" xfId="0" applyAlignment="1" applyProtection="1">
      <alignment vertical="top"/>
      <protection hidden="1"/>
    </xf>
    <xf numFmtId="0" fontId="0" fillId="7" borderId="2" xfId="0" applyFill="1" applyBorder="1" applyAlignment="1" applyProtection="1">
      <alignment horizontal="justify" vertical="center" wrapText="1"/>
      <protection hidden="1"/>
    </xf>
    <xf numFmtId="0" fontId="1" fillId="0" borderId="13" xfId="0" applyFont="1" applyBorder="1" applyAlignment="1">
      <alignment horizontal="center" vertical="center"/>
    </xf>
    <xf numFmtId="0" fontId="11" fillId="12" borderId="0" xfId="0" applyFont="1" applyFill="1" applyAlignment="1">
      <alignment horizontal="left" vertical="center"/>
    </xf>
    <xf numFmtId="0" fontId="0" fillId="0" borderId="0" xfId="0" applyAlignment="1">
      <alignment horizontal="left" vertical="center"/>
    </xf>
    <xf numFmtId="0" fontId="11" fillId="13" borderId="0" xfId="0" applyFont="1" applyFill="1" applyAlignment="1">
      <alignment horizontal="left" vertical="center"/>
    </xf>
    <xf numFmtId="0" fontId="6" fillId="7" borderId="0" xfId="0" applyFont="1" applyFill="1" applyAlignment="1">
      <alignment horizontal="left" vertical="center"/>
    </xf>
    <xf numFmtId="0" fontId="0" fillId="0" borderId="7" xfId="0" applyBorder="1" applyAlignment="1">
      <alignment horizontal="left" vertical="center"/>
    </xf>
    <xf numFmtId="0" fontId="0" fillId="14" borderId="7"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 fillId="0" borderId="3" xfId="0" applyFont="1" applyBorder="1" applyAlignment="1">
      <alignment horizontal="center" vertical="center"/>
    </xf>
    <xf numFmtId="0" fontId="6" fillId="0" borderId="0" xfId="0" applyFont="1" applyAlignment="1">
      <alignment horizontal="center" vertical="center"/>
    </xf>
    <xf numFmtId="0" fontId="6" fillId="0" borderId="7" xfId="0" applyFont="1" applyBorder="1" applyAlignment="1">
      <alignment horizontal="center" vertical="center"/>
    </xf>
    <xf numFmtId="0" fontId="0" fillId="0" borderId="2" xfId="0" applyBorder="1" applyAlignment="1" applyProtection="1">
      <alignment horizontal="left" wrapText="1"/>
      <protection hidden="1"/>
    </xf>
    <xf numFmtId="0" fontId="0" fillId="0" borderId="24" xfId="0" applyBorder="1" applyAlignment="1" applyProtection="1">
      <alignment horizontal="left" vertical="center" wrapText="1"/>
      <protection hidden="1"/>
    </xf>
    <xf numFmtId="0" fontId="0" fillId="0" borderId="2" xfId="0" pivotButton="1" applyBorder="1" applyAlignment="1" applyProtection="1">
      <alignment horizontal="center" vertical="center" wrapText="1"/>
      <protection hidden="1"/>
    </xf>
    <xf numFmtId="0" fontId="0" fillId="0" borderId="11" xfId="0" applyBorder="1" applyAlignment="1" applyProtection="1">
      <alignment vertical="center" wrapText="1"/>
      <protection hidden="1"/>
    </xf>
    <xf numFmtId="0" fontId="0" fillId="0" borderId="12" xfId="0" applyBorder="1" applyAlignment="1" applyProtection="1">
      <alignment vertical="center" wrapText="1"/>
      <protection hidden="1"/>
    </xf>
    <xf numFmtId="0" fontId="0" fillId="0" borderId="11"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4" xfId="0" applyBorder="1" applyAlignment="1" applyProtection="1">
      <alignment horizontal="left" vertical="center" wrapText="1"/>
      <protection hidden="1"/>
    </xf>
    <xf numFmtId="0" fontId="0" fillId="0" borderId="26"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11" xfId="0" pivotButton="1" applyBorder="1" applyAlignment="1" applyProtection="1">
      <alignment vertical="center" wrapText="1"/>
      <protection hidden="1"/>
    </xf>
    <xf numFmtId="0" fontId="0" fillId="0" borderId="15" xfId="0" pivotButton="1" applyBorder="1" applyAlignment="1" applyProtection="1">
      <alignment horizontal="center" vertical="center" wrapText="1"/>
      <protection hidden="1"/>
    </xf>
    <xf numFmtId="0" fontId="0" fillId="14" borderId="0" xfId="0" applyFill="1"/>
    <xf numFmtId="0" fontId="0" fillId="14" borderId="0" xfId="0" applyFill="1" applyAlignment="1">
      <alignment wrapText="1"/>
    </xf>
    <xf numFmtId="0" fontId="0" fillId="14" borderId="0" xfId="0" applyFill="1" applyAlignment="1">
      <alignment vertical="center"/>
    </xf>
    <xf numFmtId="0" fontId="0" fillId="0" borderId="31" xfId="0" applyBorder="1" applyAlignment="1" applyProtection="1">
      <alignment horizontal="left" vertical="center" wrapText="1"/>
      <protection hidden="1"/>
    </xf>
    <xf numFmtId="0" fontId="0" fillId="5" borderId="0" xfId="0" applyFill="1" applyAlignment="1" applyProtection="1">
      <alignment horizontal="center" vertical="center"/>
      <protection hidden="1"/>
    </xf>
    <xf numFmtId="0" fontId="0" fillId="0" borderId="2" xfId="0" pivotButton="1" applyBorder="1" applyAlignment="1" applyProtection="1">
      <alignment vertical="center" wrapText="1"/>
      <protection hidden="1"/>
    </xf>
    <xf numFmtId="0" fontId="0" fillId="0" borderId="13" xfId="0" applyBorder="1" applyAlignment="1" applyProtection="1">
      <alignment vertical="center" wrapText="1"/>
      <protection hidden="1"/>
    </xf>
    <xf numFmtId="0" fontId="0" fillId="0" borderId="25" xfId="0" applyBorder="1" applyAlignment="1" applyProtection="1">
      <alignment horizontal="center" vertical="center" wrapText="1"/>
      <protection hidden="1"/>
    </xf>
    <xf numFmtId="0" fontId="0" fillId="0" borderId="11" xfId="0" applyBorder="1" applyAlignment="1" applyProtection="1">
      <alignment horizontal="center" wrapText="1"/>
      <protection hidden="1"/>
    </xf>
    <xf numFmtId="0" fontId="0" fillId="0" borderId="25" xfId="0" applyBorder="1" applyAlignment="1" applyProtection="1">
      <alignment horizontal="center" wrapText="1"/>
      <protection hidden="1"/>
    </xf>
    <xf numFmtId="0" fontId="0" fillId="0" borderId="13" xfId="0" applyBorder="1" applyAlignment="1" applyProtection="1">
      <alignment horizontal="center" wrapText="1"/>
      <protection hidden="1"/>
    </xf>
    <xf numFmtId="0" fontId="0" fillId="0" borderId="12" xfId="0" applyBorder="1" applyAlignment="1" applyProtection="1">
      <alignment horizontal="center" wrapText="1"/>
      <protection hidden="1"/>
    </xf>
    <xf numFmtId="0" fontId="0" fillId="0" borderId="9" xfId="0"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0" fillId="0" borderId="19"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2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0" fillId="0" borderId="26" xfId="0" applyBorder="1" applyAlignment="1" applyProtection="1">
      <alignment horizont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left" vertical="center" wrapText="1"/>
      <protection hidden="1"/>
    </xf>
    <xf numFmtId="0" fontId="0" fillId="0" borderId="2" xfId="0" applyBorder="1" applyAlignment="1" applyProtection="1">
      <alignment horizontal="center" wrapText="1"/>
      <protection hidden="1"/>
    </xf>
    <xf numFmtId="0" fontId="0" fillId="0" borderId="34" xfId="0" applyBorder="1" applyAlignment="1" applyProtection="1">
      <alignment horizontal="center" vertical="center" wrapText="1"/>
      <protection hidden="1"/>
    </xf>
    <xf numFmtId="0" fontId="20" fillId="0" borderId="3" xfId="0" applyFont="1" applyBorder="1" applyAlignment="1" applyProtection="1">
      <alignment wrapText="1"/>
      <protection hidden="1"/>
    </xf>
    <xf numFmtId="0" fontId="20" fillId="0" borderId="18" xfId="0" applyFont="1" applyBorder="1" applyAlignment="1" applyProtection="1">
      <alignment wrapText="1"/>
      <protection hidden="1"/>
    </xf>
    <xf numFmtId="0" fontId="20" fillId="0" borderId="3" xfId="0" applyFont="1" applyBorder="1" applyAlignment="1" applyProtection="1">
      <alignment horizontal="left" vertical="center" wrapText="1"/>
      <protection hidden="1"/>
    </xf>
    <xf numFmtId="0" fontId="20" fillId="0" borderId="3" xfId="0" applyFont="1" applyBorder="1" applyAlignment="1" applyProtection="1">
      <alignment vertical="center" wrapText="1"/>
      <protection hidden="1"/>
    </xf>
    <xf numFmtId="0" fontId="20" fillId="0" borderId="5" xfId="0" applyFont="1" applyBorder="1" applyAlignment="1" applyProtection="1">
      <alignment vertical="center" wrapText="1"/>
      <protection hidden="1"/>
    </xf>
    <xf numFmtId="0" fontId="20" fillId="0" borderId="0" xfId="0" applyFont="1" applyBorder="1" applyAlignment="1" applyProtection="1">
      <alignment horizontal="center" wrapText="1"/>
      <protection hidden="1"/>
    </xf>
    <xf numFmtId="0" fontId="20" fillId="0" borderId="0" xfId="0" applyFont="1" applyBorder="1" applyAlignment="1" applyProtection="1">
      <alignment wrapText="1"/>
      <protection hidden="1"/>
    </xf>
    <xf numFmtId="0" fontId="20" fillId="0" borderId="0" xfId="0" applyFont="1" applyBorder="1" applyAlignment="1" applyProtection="1">
      <alignment horizontal="left" vertical="center" wrapText="1"/>
      <protection hidden="1"/>
    </xf>
    <xf numFmtId="0" fontId="20" fillId="0" borderId="0" xfId="0" applyFont="1" applyBorder="1" applyAlignment="1" applyProtection="1">
      <alignment horizontal="center" vertical="center" wrapText="1"/>
      <protection hidden="1"/>
    </xf>
    <xf numFmtId="0" fontId="20" fillId="0" borderId="0" xfId="0" applyFont="1" applyAlignment="1" applyProtection="1">
      <alignment wrapText="1"/>
      <protection hidden="1"/>
    </xf>
    <xf numFmtId="165" fontId="21" fillId="0" borderId="0" xfId="0" applyNumberFormat="1" applyFont="1" applyAlignment="1" applyProtection="1">
      <alignment vertical="center" wrapText="1"/>
      <protection hidden="1"/>
    </xf>
    <xf numFmtId="0" fontId="22" fillId="17" borderId="0" xfId="0" applyFont="1" applyFill="1" applyAlignment="1" applyProtection="1">
      <alignment vertical="center" wrapText="1"/>
      <protection hidden="1"/>
    </xf>
    <xf numFmtId="0" fontId="22" fillId="17" borderId="1" xfId="0" applyFont="1" applyFill="1" applyBorder="1" applyAlignment="1" applyProtection="1">
      <alignment vertical="center" wrapText="1"/>
      <protection hidden="1"/>
    </xf>
    <xf numFmtId="0" fontId="20" fillId="0" borderId="0" xfId="0" applyFont="1" applyAlignment="1" applyProtection="1">
      <alignment horizontal="left" vertical="center" wrapText="1"/>
      <protection hidden="1"/>
    </xf>
    <xf numFmtId="0" fontId="20" fillId="0" borderId="0" xfId="0" applyFont="1" applyAlignment="1" applyProtection="1">
      <alignment vertical="center" wrapText="1"/>
      <protection hidden="1"/>
    </xf>
    <xf numFmtId="0" fontId="20" fillId="0" borderId="10" xfId="0" applyFont="1" applyBorder="1" applyAlignment="1" applyProtection="1">
      <alignment vertical="center" wrapText="1"/>
      <protection hidden="1"/>
    </xf>
    <xf numFmtId="0" fontId="20" fillId="0" borderId="9" xfId="0" applyFont="1" applyBorder="1" applyAlignment="1" applyProtection="1">
      <alignment wrapText="1"/>
      <protection hidden="1"/>
    </xf>
    <xf numFmtId="0" fontId="20" fillId="0" borderId="17" xfId="0" applyFont="1" applyBorder="1" applyAlignment="1" applyProtection="1">
      <alignment wrapText="1"/>
      <protection hidden="1"/>
    </xf>
    <xf numFmtId="0" fontId="24" fillId="0" borderId="0" xfId="0" applyFont="1" applyAlignment="1" applyProtection="1">
      <alignment vertical="center" wrapText="1"/>
      <protection hidden="1"/>
    </xf>
    <xf numFmtId="0" fontId="20" fillId="0" borderId="1" xfId="0" applyFont="1" applyBorder="1" applyAlignment="1" applyProtection="1">
      <alignment vertical="center" wrapText="1"/>
      <protection hidden="1"/>
    </xf>
    <xf numFmtId="0" fontId="20" fillId="0" borderId="1" xfId="0" applyFont="1" applyBorder="1" applyAlignment="1" applyProtection="1">
      <alignment wrapText="1"/>
      <protection hidden="1"/>
    </xf>
    <xf numFmtId="0" fontId="20" fillId="0" borderId="6" xfId="0" applyFont="1" applyBorder="1" applyAlignment="1" applyProtection="1">
      <alignment wrapText="1"/>
      <protection hidden="1"/>
    </xf>
    <xf numFmtId="0" fontId="22" fillId="18" borderId="16" xfId="0" applyFont="1" applyFill="1" applyBorder="1" applyAlignment="1" applyProtection="1">
      <alignment vertical="center" wrapText="1"/>
      <protection hidden="1"/>
    </xf>
    <xf numFmtId="0" fontId="22" fillId="18" borderId="3" xfId="0" applyFont="1" applyFill="1" applyBorder="1" applyAlignment="1" applyProtection="1">
      <alignment vertical="center" wrapText="1"/>
      <protection hidden="1"/>
    </xf>
    <xf numFmtId="0" fontId="22" fillId="25" borderId="16" xfId="0" applyFont="1" applyFill="1" applyBorder="1" applyAlignment="1" applyProtection="1">
      <alignment horizontal="center" vertical="center" wrapText="1"/>
      <protection hidden="1"/>
    </xf>
    <xf numFmtId="0" fontId="22" fillId="22" borderId="4" xfId="0" applyFont="1" applyFill="1" applyBorder="1" applyAlignment="1" applyProtection="1">
      <alignment vertical="center" wrapText="1"/>
      <protection hidden="1"/>
    </xf>
    <xf numFmtId="0" fontId="22" fillId="25" borderId="4" xfId="0" applyFont="1" applyFill="1" applyBorder="1" applyAlignment="1" applyProtection="1">
      <alignment horizontal="center" vertical="center" wrapText="1"/>
      <protection hidden="1"/>
    </xf>
    <xf numFmtId="0" fontId="22" fillId="18" borderId="14" xfId="0" applyFont="1" applyFill="1" applyBorder="1" applyAlignment="1" applyProtection="1">
      <alignment vertical="center" wrapText="1"/>
      <protection hidden="1"/>
    </xf>
    <xf numFmtId="0" fontId="22" fillId="18" borderId="0" xfId="0" applyFont="1" applyFill="1" applyAlignment="1" applyProtection="1">
      <alignment vertical="center" wrapText="1"/>
      <protection hidden="1"/>
    </xf>
    <xf numFmtId="0" fontId="22" fillId="25" borderId="14" xfId="0" applyFont="1" applyFill="1" applyBorder="1" applyAlignment="1" applyProtection="1">
      <alignment horizontal="center" vertical="center" wrapText="1"/>
      <protection hidden="1"/>
    </xf>
    <xf numFmtId="0" fontId="22" fillId="22" borderId="9" xfId="0" applyFont="1" applyFill="1" applyBorder="1" applyAlignment="1" applyProtection="1">
      <alignment vertical="center" wrapText="1"/>
      <protection hidden="1"/>
    </xf>
    <xf numFmtId="0" fontId="22" fillId="25" borderId="9" xfId="0" applyFont="1" applyFill="1" applyBorder="1" applyAlignment="1" applyProtection="1">
      <alignment horizontal="center" vertical="center" wrapText="1"/>
      <protection hidden="1"/>
    </xf>
    <xf numFmtId="0" fontId="21" fillId="24" borderId="6" xfId="0" applyFont="1" applyFill="1" applyBorder="1" applyAlignment="1" applyProtection="1">
      <alignment wrapText="1"/>
      <protection hidden="1"/>
    </xf>
    <xf numFmtId="0" fontId="21" fillId="24" borderId="8" xfId="0" applyFont="1" applyFill="1" applyBorder="1" applyAlignment="1" applyProtection="1">
      <alignment wrapText="1"/>
      <protection hidden="1"/>
    </xf>
    <xf numFmtId="0" fontId="22" fillId="17" borderId="15" xfId="0" applyFont="1" applyFill="1" applyBorder="1" applyAlignment="1" applyProtection="1">
      <alignment horizontal="center" vertical="center" wrapText="1"/>
      <protection hidden="1"/>
    </xf>
    <xf numFmtId="0" fontId="22" fillId="0" borderId="0" xfId="0" applyFont="1" applyAlignment="1" applyProtection="1">
      <alignment horizontal="centerContinuous" wrapText="1"/>
      <protection hidden="1"/>
    </xf>
    <xf numFmtId="0" fontId="22" fillId="18" borderId="15" xfId="0" applyFont="1" applyFill="1" applyBorder="1" applyAlignment="1" applyProtection="1">
      <alignment horizontal="center" vertical="center" wrapText="1"/>
      <protection hidden="1"/>
    </xf>
    <xf numFmtId="0" fontId="22" fillId="18" borderId="7" xfId="0" applyFont="1" applyFill="1" applyBorder="1" applyAlignment="1" applyProtection="1">
      <alignment horizontal="center" vertical="center" wrapText="1"/>
      <protection hidden="1"/>
    </xf>
    <xf numFmtId="0" fontId="22" fillId="25" borderId="15" xfId="0" applyFont="1" applyFill="1" applyBorder="1" applyAlignment="1" applyProtection="1">
      <alignment horizontal="center" vertical="center" wrapText="1"/>
      <protection hidden="1"/>
    </xf>
    <xf numFmtId="0" fontId="22" fillId="22" borderId="9" xfId="0" applyFont="1" applyFill="1" applyBorder="1" applyAlignment="1" applyProtection="1">
      <alignment horizontal="center" vertical="center" wrapText="1"/>
      <protection hidden="1"/>
    </xf>
    <xf numFmtId="0" fontId="22" fillId="22" borderId="6" xfId="0" applyFont="1" applyFill="1" applyBorder="1" applyAlignment="1" applyProtection="1">
      <alignment horizontal="center" vertical="center" wrapText="1"/>
      <protection hidden="1"/>
    </xf>
    <xf numFmtId="0" fontId="22" fillId="22" borderId="2" xfId="0" applyFont="1" applyFill="1" applyBorder="1" applyAlignment="1" applyProtection="1">
      <alignment horizontal="center" vertical="center" wrapText="1"/>
      <protection hidden="1"/>
    </xf>
    <xf numFmtId="0" fontId="22" fillId="25" borderId="2" xfId="0" applyFont="1" applyFill="1" applyBorder="1" applyAlignment="1" applyProtection="1">
      <alignment horizontal="center" vertical="center" wrapText="1"/>
      <protection hidden="1"/>
    </xf>
    <xf numFmtId="0" fontId="22" fillId="25" borderId="16" xfId="0" applyFont="1" applyFill="1" applyBorder="1" applyAlignment="1" applyProtection="1">
      <alignment horizontal="center" vertical="center" textRotation="90" wrapText="1"/>
      <protection hidden="1"/>
    </xf>
    <xf numFmtId="0" fontId="22" fillId="22" borderId="2" xfId="0" applyFont="1" applyFill="1" applyBorder="1" applyAlignment="1" applyProtection="1">
      <alignment horizontal="center" vertical="center" textRotation="90" wrapText="1"/>
      <protection hidden="1"/>
    </xf>
    <xf numFmtId="0" fontId="22" fillId="22" borderId="16" xfId="0" applyFont="1" applyFill="1" applyBorder="1" applyAlignment="1" applyProtection="1">
      <alignment horizontal="center" vertical="center" wrapText="1"/>
      <protection hidden="1"/>
    </xf>
    <xf numFmtId="0" fontId="22" fillId="25" borderId="2" xfId="0" applyFont="1" applyFill="1" applyBorder="1" applyAlignment="1" applyProtection="1">
      <alignment horizontal="center" vertical="center" textRotation="90" wrapText="1"/>
      <protection hidden="1"/>
    </xf>
    <xf numFmtId="0" fontId="22" fillId="25" borderId="2" xfId="0" applyFont="1" applyFill="1" applyBorder="1" applyAlignment="1" applyProtection="1">
      <alignment horizontal="left" vertical="center" wrapText="1"/>
      <protection hidden="1"/>
    </xf>
    <xf numFmtId="0" fontId="27" fillId="28" borderId="2" xfId="0" applyFont="1" applyFill="1" applyBorder="1" applyAlignment="1" applyProtection="1">
      <alignment horizontal="center" vertical="center" wrapText="1"/>
      <protection hidden="1"/>
    </xf>
    <xf numFmtId="0" fontId="22" fillId="17" borderId="2" xfId="0" applyFont="1" applyFill="1" applyBorder="1" applyAlignment="1" applyProtection="1">
      <alignment horizontal="center" vertical="center" wrapText="1"/>
      <protection hidden="1"/>
    </xf>
    <xf numFmtId="0" fontId="22" fillId="22" borderId="12" xfId="0"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wrapText="1"/>
      <protection hidden="1"/>
    </xf>
    <xf numFmtId="0" fontId="20" fillId="5" borderId="2" xfId="0" applyFont="1" applyFill="1" applyBorder="1" applyAlignment="1" applyProtection="1">
      <alignment horizontal="center" vertical="center" wrapText="1"/>
      <protection hidden="1"/>
    </xf>
    <xf numFmtId="0" fontId="20" fillId="5" borderId="2" xfId="0" applyFont="1" applyFill="1" applyBorder="1" applyAlignment="1" applyProtection="1">
      <alignment horizontal="justify" vertical="center" wrapText="1"/>
      <protection hidden="1"/>
    </xf>
    <xf numFmtId="0" fontId="28" fillId="5" borderId="2" xfId="1" applyFont="1" applyFill="1" applyBorder="1" applyAlignment="1" applyProtection="1">
      <alignment horizontal="center" vertical="center" wrapText="1"/>
      <protection hidden="1"/>
    </xf>
    <xf numFmtId="0" fontId="20" fillId="5" borderId="2" xfId="0" applyFont="1" applyFill="1" applyBorder="1" applyAlignment="1" applyProtection="1">
      <alignment horizontal="center" vertical="center" textRotation="90" wrapText="1"/>
      <protection hidden="1"/>
    </xf>
    <xf numFmtId="9" fontId="20" fillId="5" borderId="2" xfId="0" applyNumberFormat="1" applyFont="1" applyFill="1" applyBorder="1" applyAlignment="1" applyProtection="1">
      <alignment horizontal="center" vertical="center" textRotation="90" wrapText="1"/>
      <protection hidden="1"/>
    </xf>
    <xf numFmtId="0" fontId="20" fillId="13" borderId="2" xfId="0" applyFont="1" applyFill="1" applyBorder="1" applyAlignment="1" applyProtection="1">
      <alignment horizontal="center" vertical="center" wrapText="1"/>
      <protection hidden="1"/>
    </xf>
    <xf numFmtId="0" fontId="20" fillId="5" borderId="12" xfId="0" applyFont="1" applyFill="1" applyBorder="1" applyAlignment="1" applyProtection="1">
      <alignment horizontal="justify" vertical="center" wrapText="1"/>
      <protection hidden="1"/>
    </xf>
    <xf numFmtId="166" fontId="20" fillId="5" borderId="2" xfId="0" applyNumberFormat="1" applyFont="1" applyFill="1" applyBorder="1" applyAlignment="1" applyProtection="1">
      <alignment horizontal="center" vertical="center" wrapText="1"/>
      <protection hidden="1"/>
    </xf>
    <xf numFmtId="0" fontId="20" fillId="5" borderId="2" xfId="0" applyFont="1" applyFill="1" applyBorder="1" applyAlignment="1" applyProtection="1">
      <alignment horizontal="left" vertical="center" wrapText="1"/>
      <protection hidden="1"/>
    </xf>
    <xf numFmtId="0" fontId="20" fillId="5" borderId="11" xfId="0" applyFont="1" applyFill="1" applyBorder="1" applyAlignment="1" applyProtection="1">
      <alignment horizontal="justify" vertical="center" wrapText="1"/>
      <protection hidden="1"/>
    </xf>
    <xf numFmtId="0" fontId="24" fillId="5" borderId="16" xfId="0" applyFont="1" applyFill="1" applyBorder="1" applyAlignment="1" applyProtection="1">
      <alignment vertical="center" textRotation="90" wrapText="1"/>
      <protection hidden="1"/>
    </xf>
    <xf numFmtId="166" fontId="24" fillId="5" borderId="16" xfId="0" applyNumberFormat="1" applyFont="1" applyFill="1" applyBorder="1" applyAlignment="1" applyProtection="1">
      <alignment vertical="center" wrapText="1"/>
      <protection hidden="1"/>
    </xf>
    <xf numFmtId="0" fontId="24" fillId="5" borderId="15" xfId="0" applyFont="1" applyFill="1" applyBorder="1" applyAlignment="1" applyProtection="1">
      <alignment vertical="center" textRotation="90" wrapText="1"/>
      <protection hidden="1"/>
    </xf>
    <xf numFmtId="166" fontId="24" fillId="5" borderId="15" xfId="0" applyNumberFormat="1" applyFont="1" applyFill="1" applyBorder="1" applyAlignment="1" applyProtection="1">
      <alignment vertical="center" wrapText="1"/>
      <protection hidden="1"/>
    </xf>
    <xf numFmtId="0" fontId="24" fillId="5" borderId="2" xfId="0" applyFont="1" applyFill="1" applyBorder="1" applyAlignment="1" applyProtection="1">
      <alignment horizontal="center" vertical="center" wrapText="1"/>
      <protection hidden="1"/>
    </xf>
    <xf numFmtId="0" fontId="24" fillId="5" borderId="2" xfId="0" applyFont="1" applyFill="1" applyBorder="1" applyAlignment="1" applyProtection="1">
      <alignment horizontal="justify" vertical="center" wrapText="1"/>
      <protection hidden="1"/>
    </xf>
    <xf numFmtId="0" fontId="24" fillId="5" borderId="2" xfId="0" applyFont="1" applyFill="1" applyBorder="1" applyAlignment="1" applyProtection="1">
      <alignment horizontal="center" vertical="center" textRotation="90" wrapText="1"/>
      <protection hidden="1"/>
    </xf>
    <xf numFmtId="9" fontId="24" fillId="5" borderId="2" xfId="0" applyNumberFormat="1" applyFont="1" applyFill="1" applyBorder="1" applyAlignment="1" applyProtection="1">
      <alignment horizontal="center" vertical="center" textRotation="90" wrapText="1"/>
      <protection hidden="1"/>
    </xf>
    <xf numFmtId="0" fontId="20" fillId="0" borderId="2" xfId="0" applyFont="1" applyBorder="1" applyAlignment="1" applyProtection="1">
      <alignment horizontal="center" vertical="center" wrapText="1"/>
      <protection hidden="1"/>
    </xf>
    <xf numFmtId="0" fontId="24" fillId="5" borderId="12" xfId="0" applyFont="1" applyFill="1" applyBorder="1" applyAlignment="1" applyProtection="1">
      <alignment horizontal="justify" vertical="center" wrapText="1"/>
      <protection hidden="1"/>
    </xf>
    <xf numFmtId="166" fontId="24" fillId="5" borderId="2" xfId="0" applyNumberFormat="1" applyFont="1" applyFill="1" applyBorder="1" applyAlignment="1" applyProtection="1">
      <alignment horizontal="center" vertical="center" wrapText="1"/>
      <protection hidden="1"/>
    </xf>
    <xf numFmtId="0" fontId="24" fillId="5" borderId="2" xfId="0" applyFont="1" applyFill="1" applyBorder="1" applyAlignment="1" applyProtection="1">
      <alignment horizontal="left" vertical="center" wrapText="1"/>
      <protection hidden="1"/>
    </xf>
    <xf numFmtId="14" fontId="24" fillId="5" borderId="2" xfId="0" applyNumberFormat="1" applyFont="1" applyFill="1" applyBorder="1" applyAlignment="1" applyProtection="1">
      <alignment horizontal="center" vertical="center" wrapText="1"/>
      <protection hidden="1"/>
    </xf>
    <xf numFmtId="0" fontId="24" fillId="5" borderId="11" xfId="0" applyFont="1" applyFill="1" applyBorder="1" applyAlignment="1" applyProtection="1">
      <alignment horizontal="justify" vertical="center" wrapText="1"/>
      <protection hidden="1"/>
    </xf>
    <xf numFmtId="0" fontId="24" fillId="5" borderId="2" xfId="0" quotePrefix="1" applyFont="1" applyFill="1" applyBorder="1" applyAlignment="1" applyProtection="1">
      <alignment horizontal="left" vertical="center" wrapText="1"/>
      <protection hidden="1"/>
    </xf>
    <xf numFmtId="14" fontId="24" fillId="5" borderId="2" xfId="0" applyNumberFormat="1" applyFont="1" applyFill="1" applyBorder="1" applyAlignment="1" applyProtection="1">
      <alignment horizontal="justify" vertical="center" wrapText="1"/>
      <protection hidden="1"/>
    </xf>
    <xf numFmtId="0" fontId="24" fillId="5" borderId="13" xfId="0" applyFont="1" applyFill="1" applyBorder="1" applyAlignment="1" applyProtection="1">
      <alignment horizontal="justify" vertical="center" wrapText="1"/>
      <protection hidden="1"/>
    </xf>
    <xf numFmtId="0" fontId="20" fillId="12" borderId="2" xfId="0" applyFont="1" applyFill="1" applyBorder="1" applyAlignment="1" applyProtection="1">
      <alignment horizontal="center" vertical="center" wrapText="1"/>
      <protection hidden="1"/>
    </xf>
    <xf numFmtId="166" fontId="20" fillId="5" borderId="2" xfId="0" applyNumberFormat="1" applyFont="1" applyFill="1" applyBorder="1" applyAlignment="1" applyProtection="1">
      <alignment horizontal="justify" vertical="center" wrapText="1"/>
      <protection hidden="1"/>
    </xf>
    <xf numFmtId="0" fontId="24" fillId="5" borderId="2" xfId="0" quotePrefix="1" applyFont="1" applyFill="1" applyBorder="1" applyAlignment="1" applyProtection="1">
      <alignment horizontal="justify" vertical="center" wrapText="1"/>
      <protection hidden="1"/>
    </xf>
    <xf numFmtId="9" fontId="24" fillId="5" borderId="16" xfId="0" applyNumberFormat="1" applyFont="1" applyFill="1" applyBorder="1" applyAlignment="1" applyProtection="1">
      <alignment vertical="center" textRotation="90" wrapText="1"/>
      <protection hidden="1"/>
    </xf>
    <xf numFmtId="9" fontId="24" fillId="5" borderId="15" xfId="0" applyNumberFormat="1" applyFont="1" applyFill="1" applyBorder="1" applyAlignment="1" applyProtection="1">
      <alignment vertical="center" textRotation="90" wrapText="1"/>
      <protection hidden="1"/>
    </xf>
    <xf numFmtId="0" fontId="20" fillId="0" borderId="0" xfId="0" applyFont="1" applyAlignment="1" applyProtection="1">
      <alignment horizontal="center" wrapText="1"/>
      <protection hidden="1"/>
    </xf>
    <xf numFmtId="0" fontId="20" fillId="0" borderId="0" xfId="0" applyFont="1" applyAlignment="1" applyProtection="1">
      <alignment horizontal="center" vertical="center" wrapText="1"/>
      <protection hidden="1"/>
    </xf>
    <xf numFmtId="0" fontId="20" fillId="5" borderId="2" xfId="0" applyFont="1" applyFill="1" applyBorder="1" applyAlignment="1" applyProtection="1">
      <alignment vertical="center" wrapText="1"/>
      <protection hidden="1"/>
    </xf>
    <xf numFmtId="0" fontId="22" fillId="17" borderId="11" xfId="0" applyFont="1" applyFill="1" applyBorder="1" applyAlignment="1" applyProtection="1">
      <alignment horizontal="center" vertical="center" wrapText="1"/>
      <protection hidden="1"/>
    </xf>
    <xf numFmtId="0" fontId="20" fillId="5" borderId="11" xfId="0" applyFont="1" applyFill="1" applyBorder="1" applyAlignment="1" applyProtection="1">
      <alignment horizontal="center" vertical="center" wrapText="1"/>
      <protection hidden="1"/>
    </xf>
    <xf numFmtId="0" fontId="24" fillId="5" borderId="11" xfId="0" applyFont="1" applyFill="1" applyBorder="1" applyAlignment="1" applyProtection="1">
      <alignment horizontal="center" vertical="center" wrapText="1"/>
      <protection hidden="1"/>
    </xf>
    <xf numFmtId="165" fontId="21" fillId="0" borderId="0" xfId="0" applyNumberFormat="1" applyFont="1" applyBorder="1" applyAlignment="1" applyProtection="1">
      <alignment vertical="center" wrapText="1"/>
      <protection hidden="1"/>
    </xf>
    <xf numFmtId="0" fontId="21" fillId="0" borderId="12" xfId="0" applyFont="1" applyBorder="1" applyAlignment="1" applyProtection="1">
      <alignment horizontal="center" vertical="center" wrapText="1"/>
      <protection hidden="1"/>
    </xf>
    <xf numFmtId="0" fontId="22" fillId="0" borderId="0" xfId="0" applyFont="1" applyBorder="1" applyAlignment="1" applyProtection="1">
      <alignment horizontal="center" vertical="center" wrapText="1"/>
      <protection hidden="1"/>
    </xf>
    <xf numFmtId="0" fontId="22" fillId="0" borderId="0" xfId="0" applyFont="1" applyBorder="1" applyAlignment="1" applyProtection="1">
      <alignment horizontal="centerContinuous" wrapText="1"/>
      <protection hidden="1"/>
    </xf>
    <xf numFmtId="0" fontId="22" fillId="22" borderId="0" xfId="0" applyFont="1" applyFill="1" applyBorder="1" applyAlignment="1" applyProtection="1">
      <alignment horizontal="center" vertical="center" wrapText="1"/>
      <protection hidden="1"/>
    </xf>
    <xf numFmtId="0" fontId="22" fillId="25" borderId="0" xfId="0" applyFont="1" applyFill="1" applyBorder="1" applyAlignment="1" applyProtection="1">
      <alignment horizontal="center" vertical="center" wrapText="1"/>
      <protection hidden="1"/>
    </xf>
    <xf numFmtId="0" fontId="21" fillId="0" borderId="0" xfId="0" applyFont="1" applyBorder="1" applyAlignment="1" applyProtection="1">
      <alignment horizontal="center" vertical="center" wrapText="1"/>
      <protection hidden="1"/>
    </xf>
    <xf numFmtId="164" fontId="24" fillId="0" borderId="0" xfId="0" applyNumberFormat="1" applyFont="1" applyBorder="1" applyAlignment="1" applyProtection="1">
      <alignment horizontal="justify" vertical="center" wrapText="1"/>
      <protection hidden="1"/>
    </xf>
    <xf numFmtId="0" fontId="24" fillId="0" borderId="0" xfId="0" applyFont="1" applyBorder="1" applyAlignment="1" applyProtection="1">
      <alignment horizontal="justify" vertical="center" wrapText="1"/>
      <protection hidden="1"/>
    </xf>
    <xf numFmtId="0" fontId="24" fillId="0" borderId="0" xfId="0" quotePrefix="1" applyFont="1" applyBorder="1" applyAlignment="1" applyProtection="1">
      <alignment horizontal="justify" vertical="center" wrapText="1"/>
      <protection hidden="1"/>
    </xf>
    <xf numFmtId="0" fontId="20" fillId="0" borderId="0" xfId="0" applyFont="1" applyBorder="1" applyAlignment="1" applyProtection="1">
      <alignment horizontal="justify" vertical="center" wrapText="1"/>
      <protection hidden="1"/>
    </xf>
    <xf numFmtId="0" fontId="24" fillId="0" borderId="0" xfId="0" applyFont="1" applyBorder="1" applyAlignment="1" applyProtection="1">
      <alignment horizontal="center" vertical="center" wrapText="1"/>
      <protection hidden="1"/>
    </xf>
    <xf numFmtId="0" fontId="21" fillId="0" borderId="0" xfId="0" applyFont="1" applyBorder="1" applyAlignment="1" applyProtection="1">
      <alignment vertical="center" wrapText="1"/>
      <protection hidden="1"/>
    </xf>
    <xf numFmtId="164" fontId="21" fillId="0" borderId="0" xfId="0" applyNumberFormat="1" applyFont="1" applyBorder="1" applyAlignment="1" applyProtection="1">
      <alignment horizontal="center" vertical="center" wrapText="1"/>
      <protection hidden="1"/>
    </xf>
    <xf numFmtId="165" fontId="21" fillId="0" borderId="0" xfId="0" applyNumberFormat="1" applyFont="1" applyBorder="1" applyAlignment="1" applyProtection="1">
      <alignment horizontal="center" vertical="center" wrapText="1"/>
      <protection hidden="1"/>
    </xf>
    <xf numFmtId="14" fontId="20" fillId="0" borderId="0" xfId="0" applyNumberFormat="1" applyFont="1" applyBorder="1" applyAlignment="1" applyProtection="1">
      <alignment horizontal="left" vertical="center" wrapText="1"/>
      <protection hidden="1"/>
    </xf>
    <xf numFmtId="0" fontId="20" fillId="0" borderId="0" xfId="0" applyFont="1" applyBorder="1" applyAlignment="1" applyProtection="1">
      <alignment vertical="center" wrapText="1"/>
      <protection hidden="1"/>
    </xf>
    <xf numFmtId="164" fontId="24" fillId="0" borderId="0" xfId="0" applyNumberFormat="1" applyFont="1" applyBorder="1" applyAlignment="1" applyProtection="1">
      <alignment horizontal="center" vertical="center" wrapText="1"/>
      <protection hidden="1"/>
    </xf>
    <xf numFmtId="14" fontId="24" fillId="0" borderId="0" xfId="0" applyNumberFormat="1" applyFont="1" applyBorder="1" applyAlignment="1" applyProtection="1">
      <alignment horizontal="justify" vertical="center" wrapText="1"/>
      <protection hidden="1"/>
    </xf>
    <xf numFmtId="164" fontId="24" fillId="7" borderId="0" xfId="0" applyNumberFormat="1" applyFont="1" applyFill="1" applyBorder="1" applyAlignment="1" applyProtection="1">
      <alignment horizontal="justify" vertical="center" wrapText="1"/>
      <protection hidden="1"/>
    </xf>
    <xf numFmtId="165" fontId="19" fillId="2" borderId="2" xfId="0" applyNumberFormat="1" applyFont="1" applyFill="1" applyBorder="1" applyAlignment="1" applyProtection="1">
      <alignment horizontal="center" vertical="center" wrapText="1"/>
      <protection hidden="1"/>
    </xf>
    <xf numFmtId="0" fontId="23" fillId="29" borderId="14" xfId="0" applyFont="1" applyFill="1" applyBorder="1" applyAlignment="1" applyProtection="1">
      <alignment horizontal="left" vertical="center" wrapText="1"/>
      <protection hidden="1"/>
    </xf>
    <xf numFmtId="0" fontId="24" fillId="5" borderId="16" xfId="0" applyFont="1" applyFill="1" applyBorder="1" applyAlignment="1" applyProtection="1">
      <alignment horizontal="center" vertical="center" wrapText="1"/>
      <protection hidden="1"/>
    </xf>
    <xf numFmtId="0" fontId="24" fillId="5" borderId="15" xfId="0" applyFont="1" applyFill="1" applyBorder="1" applyAlignment="1" applyProtection="1">
      <alignment horizontal="center" vertical="center" wrapText="1"/>
      <protection hidden="1"/>
    </xf>
    <xf numFmtId="0" fontId="20" fillId="5" borderId="16" xfId="0" applyFont="1" applyFill="1" applyBorder="1" applyAlignment="1" applyProtection="1">
      <alignment horizontal="center" vertical="center" wrapText="1"/>
      <protection hidden="1"/>
    </xf>
    <xf numFmtId="0" fontId="20" fillId="5" borderId="15" xfId="0" applyFont="1" applyFill="1" applyBorder="1" applyAlignment="1" applyProtection="1">
      <alignment horizontal="center" vertical="center" wrapText="1"/>
      <protection hidden="1"/>
    </xf>
    <xf numFmtId="0" fontId="24" fillId="5" borderId="16" xfId="0" applyFont="1" applyFill="1" applyBorder="1" applyAlignment="1" applyProtection="1">
      <alignment horizontal="center" vertical="center" textRotation="90" wrapText="1"/>
      <protection hidden="1"/>
    </xf>
    <xf numFmtId="0" fontId="24" fillId="5" borderId="15" xfId="0" applyFont="1" applyFill="1" applyBorder="1" applyAlignment="1" applyProtection="1">
      <alignment horizontal="center" vertical="center" textRotation="90" wrapText="1"/>
      <protection hidden="1"/>
    </xf>
    <xf numFmtId="9" fontId="24" fillId="5" borderId="16" xfId="0" applyNumberFormat="1" applyFont="1" applyFill="1" applyBorder="1" applyAlignment="1" applyProtection="1">
      <alignment horizontal="center" vertical="center" textRotation="90" wrapText="1"/>
      <protection hidden="1"/>
    </xf>
    <xf numFmtId="9" fontId="24" fillId="5" borderId="15" xfId="0" applyNumberFormat="1" applyFont="1" applyFill="1" applyBorder="1" applyAlignment="1" applyProtection="1">
      <alignment horizontal="center" vertical="center" textRotation="90" wrapText="1"/>
      <protection hidden="1"/>
    </xf>
    <xf numFmtId="0" fontId="28" fillId="5" borderId="16" xfId="1" applyFont="1" applyFill="1" applyBorder="1" applyAlignment="1" applyProtection="1">
      <alignment horizontal="center" vertical="center" wrapText="1"/>
      <protection hidden="1"/>
    </xf>
    <xf numFmtId="0" fontId="28" fillId="5" borderId="15" xfId="1" applyFont="1" applyFill="1" applyBorder="1" applyAlignment="1" applyProtection="1">
      <alignment horizontal="center" vertical="center" wrapText="1"/>
      <protection hidden="1"/>
    </xf>
    <xf numFmtId="0" fontId="24" fillId="5" borderId="2" xfId="0" applyFont="1" applyFill="1" applyBorder="1" applyAlignment="1" applyProtection="1">
      <alignment horizontal="center" vertical="center" textRotation="90" wrapText="1"/>
      <protection hidden="1"/>
    </xf>
    <xf numFmtId="0" fontId="24" fillId="5" borderId="14" xfId="0" applyFont="1" applyFill="1" applyBorder="1" applyAlignment="1" applyProtection="1">
      <alignment horizontal="center" vertical="center" wrapText="1"/>
      <protection hidden="1"/>
    </xf>
    <xf numFmtId="0" fontId="20" fillId="5" borderId="14" xfId="0" applyFont="1" applyFill="1" applyBorder="1" applyAlignment="1" applyProtection="1">
      <alignment horizontal="center" vertical="center" wrapText="1"/>
      <protection hidden="1"/>
    </xf>
    <xf numFmtId="0" fontId="24" fillId="5" borderId="4" xfId="0" applyFont="1" applyFill="1" applyBorder="1" applyAlignment="1" applyProtection="1">
      <alignment horizontal="center" vertical="center" wrapText="1"/>
      <protection hidden="1"/>
    </xf>
    <xf numFmtId="0" fontId="24" fillId="5" borderId="9" xfId="0" applyFont="1" applyFill="1" applyBorder="1" applyAlignment="1" applyProtection="1">
      <alignment horizontal="center" vertical="center" wrapText="1"/>
      <protection hidden="1"/>
    </xf>
    <xf numFmtId="0" fontId="24" fillId="5" borderId="6" xfId="0" applyFont="1" applyFill="1" applyBorder="1" applyAlignment="1" applyProtection="1">
      <alignment horizontal="center" vertical="center" wrapText="1"/>
      <protection hidden="1"/>
    </xf>
    <xf numFmtId="166" fontId="24" fillId="5" borderId="16" xfId="0" applyNumberFormat="1" applyFont="1" applyFill="1" applyBorder="1" applyAlignment="1" applyProtection="1">
      <alignment horizontal="center" vertical="center" wrapText="1"/>
      <protection hidden="1"/>
    </xf>
    <xf numFmtId="166" fontId="24" fillId="5" borderId="14" xfId="0" applyNumberFormat="1" applyFont="1" applyFill="1" applyBorder="1" applyAlignment="1" applyProtection="1">
      <alignment horizontal="center" vertical="center" wrapText="1"/>
      <protection hidden="1"/>
    </xf>
    <xf numFmtId="166" fontId="24" fillId="5" borderId="15" xfId="0" applyNumberFormat="1" applyFont="1" applyFill="1" applyBorder="1" applyAlignment="1" applyProtection="1">
      <alignment horizontal="center" vertical="center" wrapText="1"/>
      <protection hidden="1"/>
    </xf>
    <xf numFmtId="0" fontId="24" fillId="5" borderId="14" xfId="0" applyFont="1" applyFill="1" applyBorder="1" applyAlignment="1" applyProtection="1">
      <alignment horizontal="center" vertical="center" textRotation="90" wrapText="1"/>
      <protection hidden="1"/>
    </xf>
    <xf numFmtId="0" fontId="24" fillId="5" borderId="2" xfId="0" applyFont="1" applyFill="1" applyBorder="1" applyAlignment="1" applyProtection="1">
      <alignment horizontal="center" vertical="center" wrapText="1"/>
      <protection hidden="1"/>
    </xf>
    <xf numFmtId="0" fontId="20" fillId="5" borderId="2" xfId="0" applyFont="1" applyFill="1" applyBorder="1" applyAlignment="1" applyProtection="1">
      <alignment horizontal="left" vertical="center" wrapText="1"/>
      <protection hidden="1"/>
    </xf>
    <xf numFmtId="0" fontId="28" fillId="5" borderId="2" xfId="1" applyFont="1" applyFill="1" applyBorder="1" applyAlignment="1" applyProtection="1">
      <alignment horizontal="center" vertical="center" wrapText="1"/>
      <protection hidden="1"/>
    </xf>
    <xf numFmtId="0" fontId="24" fillId="5" borderId="16" xfId="0" quotePrefix="1" applyFont="1" applyFill="1" applyBorder="1" applyAlignment="1" applyProtection="1">
      <alignment horizontal="center" vertical="center" wrapText="1"/>
      <protection hidden="1"/>
    </xf>
    <xf numFmtId="0" fontId="24" fillId="5" borderId="15" xfId="0" quotePrefix="1" applyFont="1" applyFill="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5" xfId="0" applyFont="1" applyBorder="1" applyAlignment="1" applyProtection="1">
      <alignment horizontal="center" vertical="center" wrapText="1"/>
      <protection hidden="1"/>
    </xf>
    <xf numFmtId="0" fontId="24" fillId="5" borderId="16" xfId="0" applyFont="1" applyFill="1" applyBorder="1" applyAlignment="1" applyProtection="1">
      <alignment horizontal="left" vertical="center" wrapText="1"/>
      <protection hidden="1"/>
    </xf>
    <xf numFmtId="0" fontId="24" fillId="5" borderId="15" xfId="0" applyFont="1" applyFill="1" applyBorder="1" applyAlignment="1" applyProtection="1">
      <alignment horizontal="left" vertical="center" wrapText="1"/>
      <protection hidden="1"/>
    </xf>
    <xf numFmtId="0" fontId="24" fillId="5" borderId="16" xfId="0" quotePrefix="1" applyFont="1" applyFill="1" applyBorder="1" applyAlignment="1" applyProtection="1">
      <alignment horizontal="left" vertical="center" wrapText="1"/>
      <protection hidden="1"/>
    </xf>
    <xf numFmtId="0" fontId="24" fillId="5" borderId="15" xfId="0" quotePrefix="1" applyFont="1" applyFill="1" applyBorder="1" applyAlignment="1" applyProtection="1">
      <alignment horizontal="left" vertical="center" wrapText="1"/>
      <protection hidden="1"/>
    </xf>
    <xf numFmtId="9" fontId="24" fillId="5" borderId="2" xfId="0" applyNumberFormat="1" applyFont="1" applyFill="1" applyBorder="1" applyAlignment="1" applyProtection="1">
      <alignment horizontal="center" vertical="center" textRotation="90" wrapText="1"/>
      <protection hidden="1"/>
    </xf>
    <xf numFmtId="0" fontId="20" fillId="0" borderId="14"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0" fontId="20" fillId="5" borderId="16" xfId="0" applyFont="1" applyFill="1" applyBorder="1" applyAlignment="1" applyProtection="1">
      <alignment horizontal="left" vertical="center" wrapText="1"/>
      <protection hidden="1"/>
    </xf>
    <xf numFmtId="0" fontId="20" fillId="5" borderId="15" xfId="0" applyFont="1" applyFill="1" applyBorder="1" applyAlignment="1" applyProtection="1">
      <alignment horizontal="left" vertical="center" wrapText="1"/>
      <protection hidden="1"/>
    </xf>
    <xf numFmtId="0" fontId="24" fillId="5" borderId="5" xfId="0" applyFont="1" applyFill="1" applyBorder="1" applyAlignment="1" applyProtection="1">
      <alignment horizontal="center" vertical="center" wrapText="1"/>
      <protection hidden="1"/>
    </xf>
    <xf numFmtId="0" fontId="24" fillId="5" borderId="8" xfId="0" applyFont="1" applyFill="1" applyBorder="1" applyAlignment="1" applyProtection="1">
      <alignment horizontal="center" vertical="center" wrapText="1"/>
      <protection hidden="1"/>
    </xf>
    <xf numFmtId="0" fontId="24" fillId="5" borderId="2" xfId="0" quotePrefix="1" applyFont="1" applyFill="1" applyBorder="1" applyAlignment="1" applyProtection="1">
      <alignment horizontal="center" vertical="center" wrapText="1"/>
      <protection hidden="1"/>
    </xf>
    <xf numFmtId="0" fontId="24" fillId="0" borderId="0" xfId="0" applyFont="1" applyBorder="1" applyAlignment="1" applyProtection="1">
      <alignment horizontal="center" vertical="center" wrapText="1"/>
      <protection hidden="1"/>
    </xf>
    <xf numFmtId="0" fontId="24" fillId="0" borderId="0" xfId="0" applyFont="1" applyBorder="1" applyAlignment="1" applyProtection="1">
      <alignment horizontal="justify" vertical="center" wrapText="1"/>
      <protection hidden="1"/>
    </xf>
    <xf numFmtId="0" fontId="20" fillId="0" borderId="0" xfId="0" applyFont="1" applyBorder="1" applyAlignment="1" applyProtection="1">
      <alignment wrapText="1"/>
      <protection hidden="1"/>
    </xf>
    <xf numFmtId="0" fontId="22" fillId="17" borderId="11" xfId="0" applyFont="1" applyFill="1" applyBorder="1" applyAlignment="1" applyProtection="1">
      <alignment horizontal="center" vertical="center" wrapText="1"/>
      <protection hidden="1"/>
    </xf>
    <xf numFmtId="0" fontId="22" fillId="17" borderId="12" xfId="0" applyFont="1" applyFill="1" applyBorder="1" applyAlignment="1" applyProtection="1">
      <alignment horizontal="center" vertical="center" wrapText="1"/>
      <protection hidden="1"/>
    </xf>
    <xf numFmtId="0" fontId="22" fillId="0" borderId="0" xfId="0" applyFont="1" applyBorder="1" applyAlignment="1" applyProtection="1">
      <alignment horizontal="center" vertical="center" wrapText="1"/>
      <protection hidden="1"/>
    </xf>
    <xf numFmtId="0" fontId="22" fillId="17" borderId="16" xfId="0" applyFont="1" applyFill="1" applyBorder="1" applyAlignment="1" applyProtection="1">
      <alignment horizontal="center" vertical="center" wrapText="1"/>
      <protection hidden="1"/>
    </xf>
    <xf numFmtId="0" fontId="22" fillId="17" borderId="2" xfId="0" applyFont="1" applyFill="1" applyBorder="1" applyAlignment="1" applyProtection="1">
      <alignment horizontal="center" vertical="center" wrapText="1"/>
      <protection hidden="1"/>
    </xf>
    <xf numFmtId="0" fontId="22" fillId="18" borderId="6" xfId="0" applyFont="1" applyFill="1" applyBorder="1" applyAlignment="1" applyProtection="1">
      <alignment horizontal="center" vertical="center" wrapText="1"/>
      <protection hidden="1"/>
    </xf>
    <xf numFmtId="0" fontId="22" fillId="18" borderId="7" xfId="0" applyFont="1" applyFill="1" applyBorder="1" applyAlignment="1" applyProtection="1">
      <alignment horizontal="center" vertical="center" wrapText="1"/>
      <protection hidden="1"/>
    </xf>
    <xf numFmtId="0" fontId="22" fillId="18" borderId="8" xfId="0" applyFont="1" applyFill="1" applyBorder="1" applyAlignment="1" applyProtection="1">
      <alignment horizontal="center" vertical="center" wrapText="1"/>
      <protection hidden="1"/>
    </xf>
    <xf numFmtId="0" fontId="22" fillId="20" borderId="0" xfId="0" applyFont="1" applyFill="1" applyBorder="1" applyAlignment="1" applyProtection="1">
      <alignment horizontal="left" vertical="center" wrapText="1"/>
      <protection hidden="1"/>
    </xf>
    <xf numFmtId="0" fontId="22" fillId="25" borderId="6" xfId="0" applyFont="1" applyFill="1" applyBorder="1" applyAlignment="1" applyProtection="1">
      <alignment horizontal="center" vertical="center" wrapText="1"/>
      <protection hidden="1"/>
    </xf>
    <xf numFmtId="0" fontId="22" fillId="25" borderId="7" xfId="0" applyFont="1" applyFill="1" applyBorder="1" applyAlignment="1" applyProtection="1">
      <alignment horizontal="center" vertical="center" wrapText="1"/>
      <protection hidden="1"/>
    </xf>
    <xf numFmtId="0" fontId="22" fillId="25" borderId="8" xfId="0" applyFont="1" applyFill="1" applyBorder="1" applyAlignment="1" applyProtection="1">
      <alignment horizontal="center" vertical="center" wrapText="1"/>
      <protection hidden="1"/>
    </xf>
    <xf numFmtId="0" fontId="22" fillId="19" borderId="11" xfId="0" applyFont="1" applyFill="1" applyBorder="1" applyAlignment="1" applyProtection="1">
      <alignment horizontal="center" vertical="center" wrapText="1"/>
      <protection hidden="1"/>
    </xf>
    <xf numFmtId="0" fontId="22" fillId="19" borderId="13" xfId="0" applyFont="1" applyFill="1" applyBorder="1" applyAlignment="1" applyProtection="1">
      <alignment horizontal="center" vertical="center" wrapText="1"/>
      <protection hidden="1"/>
    </xf>
    <xf numFmtId="0" fontId="22" fillId="19" borderId="12" xfId="0" applyFont="1" applyFill="1" applyBorder="1" applyAlignment="1" applyProtection="1">
      <alignment horizontal="center" vertical="center" wrapText="1"/>
      <protection hidden="1"/>
    </xf>
    <xf numFmtId="0" fontId="22" fillId="21" borderId="11" xfId="0" applyFont="1" applyFill="1" applyBorder="1" applyAlignment="1" applyProtection="1">
      <alignment horizontal="center" vertical="center" wrapText="1"/>
      <protection hidden="1"/>
    </xf>
    <xf numFmtId="0" fontId="22" fillId="21" borderId="13" xfId="0" applyFont="1" applyFill="1" applyBorder="1" applyAlignment="1" applyProtection="1">
      <alignment horizontal="center" vertical="center" wrapText="1"/>
      <protection hidden="1"/>
    </xf>
    <xf numFmtId="0" fontId="22" fillId="21" borderId="12" xfId="0" applyFont="1" applyFill="1" applyBorder="1" applyAlignment="1" applyProtection="1">
      <alignment horizontal="center" vertical="center" wrapText="1"/>
      <protection hidden="1"/>
    </xf>
    <xf numFmtId="0" fontId="18" fillId="28" borderId="2"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18" fillId="28" borderId="15" xfId="0" applyFont="1" applyFill="1" applyBorder="1" applyAlignment="1">
      <alignment horizontal="center" vertical="center" wrapText="1"/>
    </xf>
    <xf numFmtId="0" fontId="25" fillId="0" borderId="35"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2" fillId="23" borderId="4" xfId="0" applyFont="1" applyFill="1" applyBorder="1" applyAlignment="1" applyProtection="1">
      <alignment horizontal="center" vertical="center" wrapText="1"/>
      <protection hidden="1"/>
    </xf>
    <xf numFmtId="0" fontId="22" fillId="23" borderId="3" xfId="0" applyFont="1" applyFill="1" applyBorder="1" applyAlignment="1" applyProtection="1">
      <alignment horizontal="center" vertical="center" wrapText="1"/>
      <protection hidden="1"/>
    </xf>
    <xf numFmtId="0" fontId="22" fillId="23" borderId="5" xfId="0" applyFont="1" applyFill="1" applyBorder="1" applyAlignment="1" applyProtection="1">
      <alignment horizontal="center" vertical="center" wrapText="1"/>
      <protection hidden="1"/>
    </xf>
    <xf numFmtId="0" fontId="22" fillId="23" borderId="6" xfId="0" applyFont="1" applyFill="1" applyBorder="1" applyAlignment="1" applyProtection="1">
      <alignment horizontal="center" vertical="center" wrapText="1"/>
      <protection hidden="1"/>
    </xf>
    <xf numFmtId="0" fontId="22" fillId="23" borderId="7" xfId="0" applyFont="1" applyFill="1" applyBorder="1" applyAlignment="1" applyProtection="1">
      <alignment horizontal="center" vertical="center" wrapText="1"/>
      <protection hidden="1"/>
    </xf>
    <xf numFmtId="0" fontId="22" fillId="23" borderId="8" xfId="0" applyFont="1" applyFill="1" applyBorder="1" applyAlignment="1" applyProtection="1">
      <alignment horizontal="center" vertical="center" wrapText="1"/>
      <protection hidden="1"/>
    </xf>
    <xf numFmtId="0" fontId="22" fillId="26" borderId="4" xfId="0" applyFont="1" applyFill="1" applyBorder="1" applyAlignment="1" applyProtection="1">
      <alignment horizontal="center" vertical="center" wrapText="1"/>
      <protection hidden="1"/>
    </xf>
    <xf numFmtId="0" fontId="22" fillId="26" borderId="3" xfId="0" applyFont="1" applyFill="1" applyBorder="1" applyAlignment="1" applyProtection="1">
      <alignment horizontal="center" vertical="center" wrapText="1"/>
      <protection hidden="1"/>
    </xf>
    <xf numFmtId="0" fontId="22" fillId="26" borderId="5" xfId="0" applyFont="1" applyFill="1" applyBorder="1" applyAlignment="1" applyProtection="1">
      <alignment horizontal="center" vertical="center" wrapText="1"/>
      <protection hidden="1"/>
    </xf>
    <xf numFmtId="0" fontId="22" fillId="26" borderId="6" xfId="0" applyFont="1" applyFill="1" applyBorder="1" applyAlignment="1" applyProtection="1">
      <alignment horizontal="center" vertical="center" wrapText="1"/>
      <protection hidden="1"/>
    </xf>
    <xf numFmtId="0" fontId="22" fillId="26" borderId="7" xfId="0" applyFont="1" applyFill="1" applyBorder="1" applyAlignment="1" applyProtection="1">
      <alignment horizontal="center" vertical="center" wrapText="1"/>
      <protection hidden="1"/>
    </xf>
    <xf numFmtId="0" fontId="22" fillId="26" borderId="8" xfId="0" applyFont="1" applyFill="1" applyBorder="1" applyAlignment="1" applyProtection="1">
      <alignment horizontal="center" vertical="center" wrapText="1"/>
      <protection hidden="1"/>
    </xf>
    <xf numFmtId="0" fontId="21" fillId="24" borderId="16" xfId="0" applyFont="1" applyFill="1" applyBorder="1" applyAlignment="1" applyProtection="1">
      <alignment horizontal="center" wrapText="1"/>
      <protection hidden="1"/>
    </xf>
    <xf numFmtId="0" fontId="21" fillId="24" borderId="2" xfId="0" applyFont="1" applyFill="1" applyBorder="1" applyAlignment="1" applyProtection="1">
      <alignment horizontal="center" wrapText="1"/>
      <protection hidden="1"/>
    </xf>
    <xf numFmtId="0" fontId="21" fillId="24" borderId="11" xfId="0" applyFont="1" applyFill="1" applyBorder="1" applyAlignment="1" applyProtection="1">
      <alignment horizontal="center" wrapText="1"/>
      <protection hidden="1"/>
    </xf>
    <xf numFmtId="0" fontId="22" fillId="24" borderId="3" xfId="0" applyFont="1" applyFill="1" applyBorder="1" applyAlignment="1" applyProtection="1">
      <alignment horizontal="center" vertical="center" wrapText="1"/>
      <protection hidden="1"/>
    </xf>
    <xf numFmtId="0" fontId="22" fillId="24" borderId="5" xfId="0" applyFont="1" applyFill="1" applyBorder="1" applyAlignment="1" applyProtection="1">
      <alignment horizontal="center" vertical="center" wrapText="1"/>
      <protection hidden="1"/>
    </xf>
    <xf numFmtId="0" fontId="22" fillId="24" borderId="6" xfId="0" applyFont="1" applyFill="1" applyBorder="1" applyAlignment="1" applyProtection="1">
      <alignment horizontal="center" vertical="center" wrapText="1"/>
      <protection hidden="1"/>
    </xf>
    <xf numFmtId="0" fontId="22" fillId="24" borderId="7" xfId="0" applyFont="1" applyFill="1" applyBorder="1" applyAlignment="1" applyProtection="1">
      <alignment horizontal="center" vertical="center" wrapText="1"/>
      <protection hidden="1"/>
    </xf>
    <xf numFmtId="0" fontId="22" fillId="24" borderId="8" xfId="0" applyFont="1" applyFill="1" applyBorder="1" applyAlignment="1" applyProtection="1">
      <alignment horizontal="center" vertical="center" wrapText="1"/>
      <protection hidden="1"/>
    </xf>
    <xf numFmtId="0" fontId="22" fillId="20" borderId="4" xfId="0" applyFont="1" applyFill="1" applyBorder="1" applyAlignment="1" applyProtection="1">
      <alignment horizontal="center" vertical="center" wrapText="1"/>
      <protection hidden="1"/>
    </xf>
    <xf numFmtId="0" fontId="22" fillId="20" borderId="3" xfId="0" applyFont="1" applyFill="1" applyBorder="1" applyAlignment="1" applyProtection="1">
      <alignment horizontal="center" vertical="center" wrapText="1"/>
      <protection hidden="1"/>
    </xf>
    <xf numFmtId="0" fontId="22" fillId="20" borderId="5" xfId="0" applyFont="1" applyFill="1" applyBorder="1" applyAlignment="1" applyProtection="1">
      <alignment horizontal="center" vertical="center" wrapText="1"/>
      <protection hidden="1"/>
    </xf>
    <xf numFmtId="0" fontId="22" fillId="20" borderId="6" xfId="0" applyFont="1" applyFill="1" applyBorder="1" applyAlignment="1" applyProtection="1">
      <alignment horizontal="center" vertical="center" wrapText="1"/>
      <protection hidden="1"/>
    </xf>
    <xf numFmtId="0" fontId="22" fillId="20" borderId="7" xfId="0" applyFont="1" applyFill="1" applyBorder="1" applyAlignment="1" applyProtection="1">
      <alignment horizontal="center" vertical="center" wrapText="1"/>
      <protection hidden="1"/>
    </xf>
    <xf numFmtId="0" fontId="22" fillId="20" borderId="8" xfId="0" applyFont="1" applyFill="1" applyBorder="1" applyAlignment="1" applyProtection="1">
      <alignment horizontal="center" vertical="center" wrapText="1"/>
      <protection hidden="1"/>
    </xf>
    <xf numFmtId="0" fontId="20" fillId="0" borderId="4" xfId="0" applyFont="1" applyBorder="1" applyAlignment="1" applyProtection="1">
      <alignment horizontal="center" wrapText="1"/>
      <protection hidden="1"/>
    </xf>
    <xf numFmtId="0" fontId="20" fillId="0" borderId="3" xfId="0" applyFont="1" applyBorder="1" applyAlignment="1" applyProtection="1">
      <alignment horizontal="center" wrapText="1"/>
      <protection hidden="1"/>
    </xf>
    <xf numFmtId="0" fontId="22" fillId="17" borderId="9" xfId="0" applyFont="1" applyFill="1" applyBorder="1" applyAlignment="1" applyProtection="1">
      <alignment horizontal="center" vertical="center" wrapText="1"/>
      <protection hidden="1"/>
    </xf>
    <xf numFmtId="0" fontId="22" fillId="17" borderId="0" xfId="0" applyFont="1" applyFill="1" applyAlignment="1" applyProtection="1">
      <alignment horizontal="center" vertical="center" wrapText="1"/>
      <protection hidden="1"/>
    </xf>
    <xf numFmtId="0" fontId="21" fillId="0" borderId="0" xfId="0" applyFont="1" applyBorder="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20" fillId="0" borderId="9" xfId="0" applyFont="1" applyBorder="1" applyAlignment="1" applyProtection="1">
      <alignment horizontal="center" wrapText="1"/>
      <protection hidden="1"/>
    </xf>
    <xf numFmtId="0" fontId="20" fillId="0" borderId="0" xfId="0" applyFont="1" applyAlignment="1" applyProtection="1">
      <alignment horizontal="center" wrapText="1"/>
      <protection hidden="1"/>
    </xf>
    <xf numFmtId="0" fontId="1" fillId="2" borderId="0" xfId="0" applyFont="1" applyFill="1" applyAlignment="1" applyProtection="1">
      <alignment horizontal="center" vertical="center" textRotation="90"/>
      <protection hidden="1"/>
    </xf>
    <xf numFmtId="0" fontId="1" fillId="0" borderId="4"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144">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FFFF00"/>
      </font>
      <fill>
        <patternFill>
          <bgColor rgb="FFFFFF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ill>
        <patternFill patternType="none">
          <bgColor auto="1"/>
        </patternFill>
      </fill>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horizontal style="dashed">
          <color indexed="64"/>
        </horizontal>
      </border>
    </dxf>
    <dxf>
      <border>
        <horizontal style="dashed">
          <color indexed="64"/>
        </horizontal>
      </border>
    </dxf>
    <dxf>
      <border>
        <bottom style="dashed">
          <color indexed="64"/>
        </bottom>
      </border>
    </dxf>
    <dxf>
      <border>
        <bottom style="dashed">
          <color indexed="64"/>
        </bottom>
      </border>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[OK_Mapa de riesgos Institucional de Corrupción (2do. Cuatrimestre) 2025.xlsx]Procesos_riesgos!TablaDinámica3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Procesos_riesgos!$B$6:$B$28</c:f>
              <c:numCache>
                <c:formatCode>General</c:formatCode>
                <c:ptCount val="22"/>
                <c:pt idx="0">
                  <c:v>1</c:v>
                </c:pt>
                <c:pt idx="3">
                  <c:v>1</c:v>
                </c:pt>
                <c:pt idx="4">
                  <c:v>2</c:v>
                </c:pt>
                <c:pt idx="5">
                  <c:v>1</c:v>
                </c:pt>
                <c:pt idx="6">
                  <c:v>2</c:v>
                </c:pt>
                <c:pt idx="9">
                  <c:v>2</c:v>
                </c:pt>
                <c:pt idx="10">
                  <c:v>2</c:v>
                </c:pt>
                <c:pt idx="12">
                  <c:v>3</c:v>
                </c:pt>
                <c:pt idx="14">
                  <c:v>2</c:v>
                </c:pt>
                <c:pt idx="15">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Procesos_riesgos!$C$6:$C$28</c:f>
              <c:numCache>
                <c:formatCode>General</c:formatCode>
                <c:ptCount val="22"/>
                <c:pt idx="0">
                  <c:v>1</c:v>
                </c:pt>
                <c:pt idx="1">
                  <c:v>3</c:v>
                </c:pt>
                <c:pt idx="2">
                  <c:v>1</c:v>
                </c:pt>
                <c:pt idx="3">
                  <c:v>4</c:v>
                </c:pt>
                <c:pt idx="4">
                  <c:v>3</c:v>
                </c:pt>
                <c:pt idx="5">
                  <c:v>3</c:v>
                </c:pt>
                <c:pt idx="6">
                  <c:v>7</c:v>
                </c:pt>
                <c:pt idx="7">
                  <c:v>3</c:v>
                </c:pt>
                <c:pt idx="8">
                  <c:v>3</c:v>
                </c:pt>
                <c:pt idx="9">
                  <c:v>5</c:v>
                </c:pt>
                <c:pt idx="10">
                  <c:v>5</c:v>
                </c:pt>
                <c:pt idx="11">
                  <c:v>3</c:v>
                </c:pt>
                <c:pt idx="12">
                  <c:v>5</c:v>
                </c:pt>
                <c:pt idx="13">
                  <c:v>5</c:v>
                </c:pt>
                <c:pt idx="14">
                  <c:v>9</c:v>
                </c:pt>
                <c:pt idx="15">
                  <c:v>1</c:v>
                </c:pt>
              </c:numCache>
            </c:numRef>
          </c:val>
          <c:extLst>
            <c:ext xmlns:c16="http://schemas.microsoft.com/office/drawing/2014/chart" uri="{C3380CC4-5D6E-409C-BE32-E72D297353CC}">
              <c16:uniqueId val="{00000003-8A73-4A74-8CA1-A6D062DBE64D}"/>
            </c:ext>
          </c:extLst>
        </c:ser>
        <c:ser>
          <c:idx val="2"/>
          <c:order val="2"/>
          <c:tx>
            <c:strRef>
              <c:f>Procesos_riesgos!$D$4:$D$5</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Procesos_riesgos!$D$6:$D$28</c:f>
              <c:numCache>
                <c:formatCode>General</c:formatCode>
                <c:ptCount val="22"/>
                <c:pt idx="16">
                  <c:v>1</c:v>
                </c:pt>
                <c:pt idx="17">
                  <c:v>2</c:v>
                </c:pt>
                <c:pt idx="18">
                  <c:v>3</c:v>
                </c:pt>
                <c:pt idx="19">
                  <c:v>1</c:v>
                </c:pt>
                <c:pt idx="20">
                  <c:v>3</c:v>
                </c:pt>
                <c:pt idx="21">
                  <c:v>2</c:v>
                </c:pt>
              </c:numCache>
            </c:numRef>
          </c:val>
          <c:extLst>
            <c:ext xmlns:c16="http://schemas.microsoft.com/office/drawing/2014/chart" uri="{C3380CC4-5D6E-409C-BE32-E72D297353CC}">
              <c16:uniqueId val="{00000000-6992-4498-A79C-1813AACCE86B}"/>
            </c:ext>
          </c:extLst>
        </c:ser>
        <c:ser>
          <c:idx val="3"/>
          <c:order val="3"/>
          <c:tx>
            <c:strRef>
              <c:f>Procesos_riesgos!$E$4:$E$5</c:f>
              <c:strCache>
                <c:ptCount val="1"/>
                <c:pt idx="0">
                  <c:v>Fiscales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Procesos_riesgos!$E$6:$E$28</c:f>
              <c:numCache>
                <c:formatCode>General</c:formatCode>
                <c:ptCount val="22"/>
                <c:pt idx="3">
                  <c:v>1</c:v>
                </c:pt>
                <c:pt idx="9">
                  <c:v>1</c:v>
                </c:pt>
              </c:numCache>
            </c:numRef>
          </c:val>
          <c:extLst>
            <c:ext xmlns:c16="http://schemas.microsoft.com/office/drawing/2014/chart" uri="{C3380CC4-5D6E-409C-BE32-E72D297353CC}">
              <c16:uniqueId val="{00000002-6992-4498-A79C-1813AACCE86B}"/>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[OK_Mapa de riesgos Institucional de Corrupción (2do. Cuatrimestre) 2025.xlsx]Procesos_riesgos!TablaDinámica1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Procesos_riesgos!$B$32:$B$68</c:f>
              <c:numCache>
                <c:formatCode>General</c:formatCode>
                <c:ptCount val="36"/>
                <c:pt idx="0">
                  <c:v>2</c:v>
                </c:pt>
                <c:pt idx="1">
                  <c:v>3</c:v>
                </c:pt>
                <c:pt idx="6">
                  <c:v>1</c:v>
                </c:pt>
                <c:pt idx="8">
                  <c:v>2</c:v>
                </c:pt>
                <c:pt idx="9">
                  <c:v>2</c:v>
                </c:pt>
                <c:pt idx="13">
                  <c:v>1</c:v>
                </c:pt>
                <c:pt idx="14">
                  <c:v>1</c:v>
                </c:pt>
                <c:pt idx="24">
                  <c:v>1</c:v>
                </c:pt>
                <c:pt idx="29">
                  <c:v>2</c:v>
                </c:pt>
                <c:pt idx="33">
                  <c:v>1</c:v>
                </c:pt>
                <c:pt idx="34">
                  <c:v>1</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Procesos_riesgos!$C$32:$C$68</c:f>
              <c:numCache>
                <c:formatCode>General</c:formatCode>
                <c:ptCount val="36"/>
                <c:pt idx="0">
                  <c:v>4</c:v>
                </c:pt>
                <c:pt idx="1">
                  <c:v>5</c:v>
                </c:pt>
                <c:pt idx="2">
                  <c:v>2</c:v>
                </c:pt>
                <c:pt idx="4">
                  <c:v>4</c:v>
                </c:pt>
                <c:pt idx="5">
                  <c:v>2</c:v>
                </c:pt>
                <c:pt idx="6">
                  <c:v>2</c:v>
                </c:pt>
                <c:pt idx="7">
                  <c:v>2</c:v>
                </c:pt>
                <c:pt idx="8">
                  <c:v>3</c:v>
                </c:pt>
                <c:pt idx="9">
                  <c:v>2</c:v>
                </c:pt>
                <c:pt idx="11">
                  <c:v>1</c:v>
                </c:pt>
                <c:pt idx="12">
                  <c:v>1</c:v>
                </c:pt>
                <c:pt idx="14">
                  <c:v>2</c:v>
                </c:pt>
                <c:pt idx="15">
                  <c:v>3</c:v>
                </c:pt>
                <c:pt idx="16">
                  <c:v>1</c:v>
                </c:pt>
                <c:pt idx="17">
                  <c:v>1</c:v>
                </c:pt>
                <c:pt idx="18">
                  <c:v>2</c:v>
                </c:pt>
                <c:pt idx="19">
                  <c:v>1</c:v>
                </c:pt>
                <c:pt idx="20">
                  <c:v>5</c:v>
                </c:pt>
                <c:pt idx="21">
                  <c:v>2</c:v>
                </c:pt>
                <c:pt idx="22">
                  <c:v>2</c:v>
                </c:pt>
                <c:pt idx="23">
                  <c:v>1</c:v>
                </c:pt>
                <c:pt idx="25">
                  <c:v>4</c:v>
                </c:pt>
                <c:pt idx="26">
                  <c:v>1</c:v>
                </c:pt>
                <c:pt idx="27">
                  <c:v>1</c:v>
                </c:pt>
                <c:pt idx="28">
                  <c:v>1</c:v>
                </c:pt>
                <c:pt idx="29">
                  <c:v>1</c:v>
                </c:pt>
                <c:pt idx="30">
                  <c:v>3</c:v>
                </c:pt>
                <c:pt idx="31">
                  <c:v>1</c:v>
                </c:pt>
                <c:pt idx="32">
                  <c:v>1</c:v>
                </c:pt>
              </c:numCache>
            </c:numRef>
          </c:val>
          <c:extLst>
            <c:ext xmlns:c16="http://schemas.microsoft.com/office/drawing/2014/chart" uri="{C3380CC4-5D6E-409C-BE32-E72D297353CC}">
              <c16:uniqueId val="{00000001-6228-45A0-B13A-661E8AC2DA80}"/>
            </c:ext>
          </c:extLst>
        </c:ser>
        <c:ser>
          <c:idx val="2"/>
          <c:order val="2"/>
          <c:tx>
            <c:strRef>
              <c:f>Procesos_riesgos!$D$30:$D$31</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Procesos_riesgos!$D$32:$D$68</c:f>
              <c:numCache>
                <c:formatCode>General</c:formatCode>
                <c:ptCount val="36"/>
                <c:pt idx="3">
                  <c:v>3</c:v>
                </c:pt>
                <c:pt idx="10">
                  <c:v>3</c:v>
                </c:pt>
                <c:pt idx="21">
                  <c:v>2</c:v>
                </c:pt>
                <c:pt idx="22">
                  <c:v>2</c:v>
                </c:pt>
                <c:pt idx="23">
                  <c:v>1</c:v>
                </c:pt>
                <c:pt idx="35">
                  <c:v>1</c:v>
                </c:pt>
              </c:numCache>
            </c:numRef>
          </c:val>
          <c:extLst>
            <c:ext xmlns:c16="http://schemas.microsoft.com/office/drawing/2014/chart" uri="{C3380CC4-5D6E-409C-BE32-E72D297353CC}">
              <c16:uniqueId val="{00000000-2323-49FD-8420-FE06697D4D82}"/>
            </c:ext>
          </c:extLst>
        </c:ser>
        <c:ser>
          <c:idx val="3"/>
          <c:order val="3"/>
          <c:tx>
            <c:strRef>
              <c:f>Procesos_riesgos!$E$30:$E$31</c:f>
              <c:strCache>
                <c:ptCount val="1"/>
                <c:pt idx="0">
                  <c:v>Fiscales</c:v>
                </c:pt>
              </c:strCache>
            </c:strRef>
          </c:tx>
          <c:spPr>
            <a:solidFill>
              <a:schemeClr val="accent4"/>
            </a:solidFill>
            <a:ln>
              <a:noFill/>
            </a:ln>
            <a:effectLst/>
          </c:spPr>
          <c:invertIfNegative val="0"/>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Procesos_riesgos!$E$32:$E$68</c:f>
              <c:numCache>
                <c:formatCode>General</c:formatCode>
                <c:ptCount val="36"/>
                <c:pt idx="0">
                  <c:v>1</c:v>
                </c:pt>
                <c:pt idx="8">
                  <c:v>1</c:v>
                </c:pt>
              </c:numCache>
            </c:numRef>
          </c:val>
          <c:extLst>
            <c:ext xmlns:c16="http://schemas.microsoft.com/office/drawing/2014/chart" uri="{C3380CC4-5D6E-409C-BE32-E72D297353CC}">
              <c16:uniqueId val="{00000002-2323-49FD-8420-FE06697D4D82}"/>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800823</xdr:colOff>
      <xdr:row>0</xdr:row>
      <xdr:rowOff>952500</xdr:rowOff>
    </xdr:to>
    <xdr:pic>
      <xdr:nvPicPr>
        <xdr:cNvPr id="2" name="Imagen 1">
          <a:extLst>
            <a:ext uri="{FF2B5EF4-FFF2-40B4-BE49-F238E27FC236}">
              <a16:creationId xmlns:a16="http://schemas.microsoft.com/office/drawing/2014/main" id="{31173C4F-AF31-45A8-938E-49D5300DCBF3}"/>
            </a:ext>
          </a:extLst>
        </xdr:cNvPr>
        <xdr:cNvPicPr>
          <a:picLocks noChangeAspect="1"/>
        </xdr:cNvPicPr>
      </xdr:nvPicPr>
      <xdr:blipFill rotWithShape="1">
        <a:blip xmlns:r="http://schemas.openxmlformats.org/officeDocument/2006/relationships" r:embed="rId1"/>
        <a:srcRect l="330" t="37880" r="7252" b="43830"/>
        <a:stretch/>
      </xdr:blipFill>
      <xdr:spPr>
        <a:xfrm>
          <a:off x="2729865" y="38100"/>
          <a:ext cx="8484727" cy="914400"/>
        </a:xfrm>
        <a:prstGeom prst="rect">
          <a:avLst/>
        </a:prstGeom>
        <a:ln>
          <a:solidFill>
            <a:schemeClr val="accent1"/>
          </a:solidFill>
        </a:ln>
      </xdr:spPr>
    </xdr:pic>
    <xdr:clientData/>
  </xdr:twoCellAnchor>
  <xdr:twoCellAnchor editAs="oneCell">
    <xdr:from>
      <xdr:col>0</xdr:col>
      <xdr:colOff>145677</xdr:colOff>
      <xdr:row>0</xdr:row>
      <xdr:rowOff>0</xdr:rowOff>
    </xdr:from>
    <xdr:to>
      <xdr:col>0</xdr:col>
      <xdr:colOff>2207559</xdr:colOff>
      <xdr:row>1</xdr:row>
      <xdr:rowOff>89647</xdr:rowOff>
    </xdr:to>
    <xdr:pic>
      <xdr:nvPicPr>
        <xdr:cNvPr id="3" name="Imagen 2">
          <a:extLst>
            <a:ext uri="{FF2B5EF4-FFF2-40B4-BE49-F238E27FC236}">
              <a16:creationId xmlns:a16="http://schemas.microsoft.com/office/drawing/2014/main" id="{01446C21-BBDF-43E3-B828-853533E33F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677" y="0"/>
          <a:ext cx="2061882" cy="11183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259467</xdr:colOff>
      <xdr:row>2</xdr:row>
      <xdr:rowOff>187164</xdr:rowOff>
    </xdr:from>
    <xdr:to>
      <xdr:col>9</xdr:col>
      <xdr:colOff>604099</xdr:colOff>
      <xdr:row>24</xdr:row>
      <xdr:rowOff>230027</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2359602</xdr:colOff>
      <xdr:row>29</xdr:row>
      <xdr:rowOff>355023</xdr:rowOff>
    </xdr:from>
    <xdr:to>
      <xdr:col>9</xdr:col>
      <xdr:colOff>2688649</xdr:colOff>
      <xdr:row>53</xdr:row>
      <xdr:rowOff>18123</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ndra%20Ortiz/Downloads/Formulacion%202025/Formulaci&#243;n%202025/Control%20Disciplinario/3_3-2025-9840_Riesgos_Control%20disciplinario_Actualizac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sheetData sheetId="3">
        <row r="230">
          <cell r="BE230">
            <v>45748</v>
          </cell>
          <cell r="BL230">
            <v>46022</v>
          </cell>
        </row>
        <row r="231">
          <cell r="BE231">
            <v>45689</v>
          </cell>
          <cell r="BL231">
            <v>45991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Mapa%20de%20riesgos%20Institucional%20de%20Corrupci&#243;n%20(2do.%20Cuatrimestre)%20202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Mapa%20de%20riesgos%20Institucional%20de%20Corrupci&#243;n%20(2do.%20Cuatrimestre)%20202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Mapa%20de%20riesgos%20Institucional%20de%20Corrupci&#243;n%20(2do.%20Cuatrimestre)%202025.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619375" createdVersion="8" refreshedVersion="8" minRefreshableVersion="3" recordCount="92" xr:uid="{F4A957AB-C638-4477-B4FE-26FE4B4E1E54}">
  <cacheSource type="worksheet">
    <worksheetSource ref="A11:CL103" sheet="Mapa_riesgos" r:id="rId2"/>
  </cacheSource>
  <cacheFields count="102">
    <cacheField name="Proceso / Proyecto de inversión" numFmtId="0">
      <sharedItems count="22">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8094 Fortalecimiento de capacidades institucionales y de la sociedad civil para la implementación del acuerdo de paz, la memoria, y los derechos de las víctimas del conflicto armado en Bogotá D.C"/>
        <s v="8109 Implementación de la estrategia de ciudad inteligente para mejorar la calidad de vida de la ciudadanía en Bogotá D.C."/>
        <s v="8111 Fortalecimiento de la gestión y articulación institucional para la generación de valor público en Bogotá D.C"/>
        <s v="8115 Fortalecimiento de la cultura en los actores públicos y privados en integridad y estado abierto que mejore la gobernanza en Bogotá D.C"/>
        <s v="8117 Fortalecimiento del Ecosistema de Innovación Pública de Bogotá para mejorar la confianza ciudadana, el valor público y el gobierno colaborativo en Bogotá D.C."/>
        <s v="8118 Fortalecimiento del acceso y difusión de la memoria histórica y del patrimonio documental de Bogotá D.C."/>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3-3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0">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0">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0">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0">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0">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0">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0">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0">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619479167" createdVersion="6" refreshedVersion="8" minRefreshableVersion="3" recordCount="80" xr:uid="{00000000-000A-0000-FFFF-FFFF0B000000}">
  <cacheSource type="worksheet">
    <worksheetSource ref="A11:CL91" sheet="Mapa_riesgos" r:id="rId2"/>
  </cacheSource>
  <cacheFields count="102">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u="1"/>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4-0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7145254633" createdVersion="8" refreshedVersion="8" minRefreshableVersion="3" recordCount="92" xr:uid="{7F9BFCC5-8A36-49A8-968F-6F5D444334F5}">
  <cacheSource type="worksheet">
    <worksheetSource ref="A11:CM103" sheet="Mapa_riesgos" r:id="rId2"/>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sharedItems>
    </cacheField>
    <cacheField name="Clasificación o tipo de riesgo" numFmtId="0">
      <sharedItems/>
    </cacheField>
    <cacheField name="Responsable del riesgo" numFmtId="0">
      <sharedItems count="36">
        <s v="Oficina de Control Disciplinario Interno"/>
        <s v="Oficina de Control Disciplinario Interno / Oficina Jurídica / Despacho de la Secretaría General "/>
        <s v="Oficina Asesora de Planeación_x000a_Oficina de Tecnologías de la Información y las Comunicaciones"/>
        <s v="Oficina de Tecnologias de la información y las comunicaciones"/>
        <s v="Oficina Asesora de Planeación "/>
        <s v="Oficina de Control Interno  "/>
        <s v="Dirección Distrital de Desarrollo  Institucional"/>
        <s v="Dirección Distrital de Desarrollo  Institucional "/>
        <s v="Subdirección de Imprenta Distrital"/>
        <s v="Dirección Distrital Archivo de Bogotá"/>
        <s v="Dirección Distrital de Archivo de Bogotá"/>
        <s v="Oficina Asesora de Planeación"/>
        <s v="Dirección Administrativa y Financiera"/>
        <s v="Consejería Distrital de  Relaciones Internacionales "/>
        <s v="Dirección de Contratación"/>
        <s v="Dirección de Contratación "/>
        <s v="Subdirección de Servicios Administrativos"/>
        <s v="Subdirección de Servicios Administativos, Oficina Consejería Distrital de Paz, Víctimas y Reconciliación. "/>
        <s v="Subdirección de Gestión Documental"/>
        <s v="Dirección de Talento Humano"/>
        <s v="Oficina Consejería Distrital de Comunicaciones"/>
        <s v="Subdirección Financiera"/>
        <s v="Ejecución y administración de procesos"/>
        <s v="_x000a_Oficina Jurídica"/>
        <s v="Oficina Jurídica"/>
        <s v="Oficina Jurídica "/>
        <s v="Dirección del Sistema Distrital de Servicio a la Ciudadanía"/>
        <s v="Dirección Distrital de Calidad del Servicio "/>
        <s v="Oficina de Consejería Distrital de Tecnologías de Información y Comunicaciones –TIC"/>
        <s v="Oficina Consejería Distrital de Tecnologías de Información y Comunicaciones –TIC"/>
        <s v="Subsecretaria Distrital de Fortalecimiento Institucional"/>
        <s v="Oficina Consejeria Distrital de Paz, Víctimas y Reconcilación"/>
        <s v="Oficina Consejería Distrial de Paz, Víctimas y Reconciliación"/>
        <s v="Dirección Distrital de Desarrollo Institucional"/>
        <s v="Subsecretaría Distrital de Fortalecimiento Institucional"/>
        <s v="﻿Subsecretario de Fortalecimiento Institucional"/>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3-3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0">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0">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0">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0">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0">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0">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0">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0">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 name="Blancos borrar si 54" numFmtId="0">
      <sharedItems containsString="0" containsBlank="1" containsNumber="1" containsInteger="1" minValue="27" maxValue="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s v="Oficina de Control Disciplinario Interno"/>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s v="Oficina de Control Disciplinario Interno / Oficina Jurídica / Despacho de la Secretaría General "/>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s v="Oficina de Tecnologi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s v="Oficina de Control Interno  "/>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Archivo de Bogotá"/>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s v="Oficina Asesora de Planeación"/>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s v="Oficina de Tecnologias de la información y las comunicaciones"/>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s v="Dirección Administrativa y Financiera"/>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s v="Dirección de Contratación"/>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s v="Subdirección de Servicios Administrativos"/>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s v="Subdirección de Servicios Administrativos"/>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s v="Subdirección de Servicios Administativos, Oficina Consejería Distrital de Paz, Víctimas y Reconciliación. "/>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s v="Oficina Consejería Distrital de Comunicaciones"/>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Ejecución y administración de procesos"/>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_x000a_Oficina Jurídica"/>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s v="Dirección del Sistema Distrital de Servicio a la Ciudadanía"/>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s v="Oficina de Consejería Distrital de Tecnologías de Información y Comunicaciones –TIC"/>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s v="Oficina de Consejería Distrital de Tecnologías de Información y Comunicaciones –TIC"/>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Consejeria Distrital de Paz, Víctimas y Reconcilación"/>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r>
  <r>
    <x v="16"/>
    <s v=" Fortalecer la capacidad institucional para atender a las víctimas del conflicto armado y excombatientes que llegan a la ciudad de Bogotá con enfoque poblacional, diferencial y de género que garantice una respuesta digna, eficaz y oportuna.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Fortalecer estrategias para promover los derechos a la verdad y a la justicia, así como la construcción de memoria, paz y reconciliación "/>
    <s v="1. Fortalecer la capacidad institucional para atender a las víctimas del conflicto armado y excombatientes que llegan a la ciudad de Bogotá con enfoque poblacional, diferencial y de género que garantice una respuesta digna, eficaz y oportuna._x000a_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_x000a_3: Diseñar medidas para promover la autonomía económica, la no estigmatización de excombatientes y acompañamiento técnico para promover la seguridad en Bogotá. "/>
    <s v="Jefe Oficina Consejería Distrital de  Paz, Víctimas y Reconciliación"/>
    <s v=" Servicios"/>
    <s v="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
    <n v="312"/>
    <s v="A-P006"/>
    <s v="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x v="3"/>
    <s v="Administrativos"/>
    <s v="Oficina Consejería Distrial de Paz, Víctimas y Reconciliación"/>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den el momento de la consulta o ausencia de un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íctima del conflicto armado_x000a_- Investigaciones disciplinarias por parte de los organismos de control_x000a_- Afectación en la imagen institucional_x000a_- Sanciones economicas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Procesos estratégicos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
    <s v="-"/>
    <s v="-"/>
    <s v="-"/>
    <s v="-"/>
    <s v="-"/>
    <s v="Leve (1)"/>
    <n v="0.2"/>
    <s v="Bajo"/>
    <s v="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
    <s v="- El perfil del proyecto en el componente de riesgos  indica que el Profesional universitario autorizado por el Jefe de Oficina de la  Consejería Distrital de Paz, Víctimas y Reconciliación mensualmente en los subcomités de autocontrol verifican el avance físico en magnitud y presupuesto de los productos y metas del proyecto de inversión. La(s) fuente(s) de información utilizadas es(son) Libro de PDD a cargo de la OAP, Ejecución presupuestal, Plan de adquisiciones,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_ Preventivo -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yecto de inversión &quot;Fortalecimiento de capacidades institucionales y de la sociedad civil para la implementación del acuerdo de paz, la memoria y los derechos de las víctimas del conflicto armado en Bogotá D.C.&quot;   indica que los Directores responsables de las metas proyecto de inversión, autorizado(a)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_x000a_- El mapa de riesgos  del proyecto de inversión &quot;Fortalecimiento de capacidades institucionales y de la sociedad civil para la implementación del acuerdo de paz, la memoria y los derechos de las víctimas del conflicto armado en Bogotá D.C.&quot;  indica que los Directores(a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s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Leve (1)"/>
    <n v="0.11250000000000002"/>
    <s v="Bajo"/>
    <s v="El proyecto de inversión estima que el riesgo se ubica en una zona baja, debido a que los controles establecidos son los adecuados y la calificación de los criterios es satisfactoria, ubicando el riesgo en la escala de probabilidad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s funciones de los Subcomités de autocontrol._x000a__x000a__x000a__x000a__x000a__x000a__x000a_-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s v="- Oficina Consejería Distrial de Paz, Víctimas y Reconciliación_x000a_- Gerente de proyecto_x000a_- Gerente de proyecto_x000a__x000a__x000a__x000a__x000a__x000a__x000a_- Oficina Consejería Distrial de Paz, Víctimas y Reconciliación"/>
    <s v="-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_x000a_- Memorando remitido a la Oficina Asesora de Planeación con los ajustres_x000a_- Acta de subcomité de audtocontrol_x000a__x000a__x000a__x000a__x000a__x000a__x000a_-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
    <d v="2024-12-27T00:00:00"/>
    <s v="Identificación del riesgo_x000a_Análisis antes de controles_x000a__x000a_Evaluación de controles_x000a_Tratamiento del riesgo"/>
    <s v="Se ajusto el DOFA del mapa de riesgos_x000a_Se ajusto el Objetivo Estrategico, conforme a la nueva plataforma estrategica adopatada mediante Resolución 630 de 2024Se ajustan los controles_x000a_Se ajustan las causas"/>
    <m/>
    <m/>
    <m/>
    <m/>
    <m/>
    <m/>
    <m/>
    <m/>
    <m/>
    <m/>
    <m/>
    <m/>
    <m/>
    <m/>
    <m/>
    <m/>
    <m/>
    <m/>
    <m/>
    <m/>
    <m/>
    <m/>
    <m/>
    <m/>
    <m/>
    <m/>
    <m/>
    <m/>
    <m/>
    <m/>
    <m/>
    <m/>
    <m/>
  </r>
  <r>
    <x v="17"/>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Aportar en la reducción del cierre de brecha  en materia de generación, uso y aprovechamiento de los datos, la tecnología y la innovación  para impactar positivamente la calidad de vida de la ciudadanía y mejorar la  eficiencia de la administración pública de Bogotá _x000a_Propósito (Objetivo general)"/>
    <n v="297"/>
    <s v="A-P005"/>
    <s v="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x v="3"/>
    <s v="Administrativos"/>
    <s v="Oficina de Consejería Distrital de Tecnologías de Información y Comunicaciones –TIC"/>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Incumplimiento metas (Plan de desarrollo, proyecto de inversión) y objetivos institucionales_x000a__x000a__x000a_- Pérdida de credibilidad entidades y ciudadanos Bogotanos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Mayor (4)"/>
    <s v="Moderado (3)"/>
    <s v="Mayor (4)"/>
    <s v="Moderado (3)"/>
    <s v="Moderado (3)"/>
    <s v="Mayor (4)"/>
    <s v="Menor (2)"/>
    <n v="0.4"/>
    <s v="Moderado"/>
    <s v="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 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unque los controles establecidos son los adecuados y la calificación de los criterios es satisfactoria, ubicando el riesgo en la escala de probabilidad mas baja, y ante su materialización, podrían disminuirse los efectos, aplicando las acciones de tratamiento y contingencia."/>
    <s v="Reducir"/>
    <s v="- Presentar informe trimestral de seguimiento al avance y ejecución de las actividades del proyecto de inversión._x000a_- Presentar informe trimestral de ejecución presupuestal del proyecto de inversión_x000a__x000a__x000a__x000a__x000a__x000a__x000a__x000a__x000a__x000a__x000a__x000a__x000a__x000a__x000a__x000a__x000a__x000a_"/>
    <s v="- Lider Técnico_x000a_Asesor del Despacho_x000a_Gestor de calidad TIC_x000a_- Asesor del Despacho_x000a_Gestor de Presupuesto_x000a__x000a__x000a__x000a__x000a__x000a__x000a__x000a__x000a__x000a__x000a__x000a__x000a__x000a__x000a__x000a__x000a__x000a_"/>
    <s v="_x0009_PA250-040"/>
    <s v="1382_x000a_1383"/>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_x000a_- Analizar los errores que se evidenciaron en la definición de las estrategias que se llevó a cabo para desarrollar los proyectos de disminución de la brecha digital en materia de generación, uso y aprovechamiento de los datos, la técnologia y la innovación._x000a__x000a__x000a__x000a__x000a__x000a__x000a__x000a_-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_x000a_- Documento de análisis de errores _x000a__x000a__x000a__x000a__x000a__x000a__x000a__x000a_-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n dos acciones de tratamiento _x000a_Rad: 3-2025-10056"/>
    <m/>
    <m/>
    <m/>
    <m/>
    <m/>
    <m/>
    <m/>
    <m/>
    <m/>
    <m/>
    <m/>
    <m/>
    <m/>
    <m/>
    <m/>
    <m/>
    <m/>
    <m/>
    <m/>
    <m/>
    <m/>
    <m/>
    <m/>
    <m/>
    <m/>
    <m/>
    <m/>
    <m/>
    <m/>
    <m/>
  </r>
  <r>
    <x v="17"/>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Componente (Producto):Servicio de acceso y promoción a las tecnologías de la información y las comunicaciones"/>
    <n v="298"/>
    <s v="A-P005"/>
    <s v="Posibilidad de afectación reputacional por pérdida de credibilidad y confianza de las entidades distritales y los ciudadanos Bogotanos debido a incumplimiento de compromisos en la entrega de productos y servicios para la Transformación Digital."/>
    <x v="3"/>
    <s v="Administrativos"/>
    <s v="Oficina de Consejería Distrital de Tecnologías de Información y Comunicaciones –TIC"/>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oportunidades de la ciudadanía de Bogotá en el uso y aprovechamiento de las TIC_x000a_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
    <s v="-"/>
    <s v="-"/>
    <s v="-"/>
    <s v="-"/>
    <s v="-"/>
    <s v="Menor (2)"/>
    <n v="0.4"/>
    <s v="Moderado"/>
    <s v="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
    <s v="-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 que los controles establecidos son los adecuados y la calificación de los criterios es satisfactoria, ubicando el riesgo en la escala de probabilidad mas baja, sin embargo ante su materialización, podrían disminuirse los efectos, aplicando las acciones  de tratamiento y de contingencia."/>
    <s v="Reducir"/>
    <s v="- Realizar mesas técnicas de seguimiento al avance y ejecución de las actividades del proyecto de inversión. _x000a__x000a__x000a__x000a__x000a__x000a__x000a__x000a__x000a__x000a__x000a__x000a__x000a__x000a__x000a__x000a__x000a__x000a__x000a_"/>
    <s v="- Lider Técnico_x000a_Asesor del Despacho_x000a_Gestor de calidad TIC_x000a__x000a__x000a__x000a__x000a__x000a__x000a__x000a__x000a__x000a__x000a__x000a__x000a__x000a__x000a__x000a__x000a__x000a__x000a_"/>
    <s v="PA250-041"/>
    <n v="1384"/>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_x000a_- Analizar los errores que se evidenciaron en la definición de las estrategias que se llevó a cabo para cumplir con los compromisos en la entrega de productos y servicios para la Transformación Digital._x000a__x000a__x000a__x000a__x000a__x000a__x000a__x000a_- Actualizar el riesgo Posibilidad de afectación reputacional por pérdida de credibilidad y confianza de las entidades distritales y los ciudadanos Bogotanos debido a incumplimiento de compromisos en la entrega de productos y servicios para la Transformación Digital."/>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_x000a_- Documento de análisis de errores _x000a__x000a__x000a__x000a__x000a__x000a__x000a__x000a_- Riesgo de Posibilidad de afectación reputacional por pérdida de credibilidad y confianza de las entidades distritales y los ciudadanos Bogotanos debido a incumplimiento de compromisos en la entrega de productos y servicios para la Transformación Digital.,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 la acción de tratamiento_x000a_Rad: 3-2025-10056"/>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Propósito - Objetivo General): Fortalecer la gestión y articulación institucional para la generación de valor público por parte de la Administración Distrital_x0009_"/>
    <n v="303"/>
    <s v="O-P015"/>
    <s v="Posibilidad de afectación reputacional por no lograr fortalecer la gestión y articulación institucional, debido a errores (fallas deficiencias) al planificar e implementar acciones para orientar a las entidades distritales en la generación de valor público."/>
    <x v="3"/>
    <s v="Operacionales"/>
    <s v="Dirección Distrital de Desarrollo Institucional"/>
    <s v="- Cambios internos (administrativos y rotación de personal) que impacta la continuidad en la implementación de los modelos y la asistencia técnica_x000a_- Falta de seguimiento a la adecuada y oportuna ejecución del plan de trabajo_x000a_- Planificación inadecuada de las orientaciones para las entidades_x000a__x000a__x000a__x000a__x000a__x000a__x000a_"/>
    <s v="- Desconocimiento de las demás entidades distritales, sobre las particularidades de la generación de valor público._x000a_- Falta de continuidad en los programas y proyectos entre administraciones_x000a_ _x000a_- Limitantes en la información para la toma de decisiones frente a la generación de valor público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Generación de reprocesos en las entidades y organismos por falta de articulación entre las entidades líderes de polític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
    <s v="- 1 El perfil del proyecto en el componente de riesgos indica que el (o la) Director(a) Distrital de Desarrollo Institucional, autorizado(a) por la Resolución 728 de 2023 o aquella que la modifique en lo relacionado con los subcomités de autocontrol, trimestralmente (Direcciones y Subdirecciones) verifican el avance físico en magnitud y presupuesto de las metas del proyectos de inversión. La(s) fuente(s) de información utilizadas es(son) herramienta de reporte de PDD a cargo de la OAP, Ejecución presupuestal.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        _x000a_- 2 El perfil del proyecto en el componente de riesgos indica que el Subsecretario Distrital de Fortalecimiento Institucional como gerente del proyecto, autorizado(a) por la Resolución 728 de 2023 o aquella que la modifique en lo relacionado con los subcomités de autocontrol, cuatrimestralmente Subsecretaría, verifican el avance en magnitud y presupuesto de las metas del proyecto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_x000a_- Revisar y establecer cambios en planes o modelos, conel fin de subsanar las desviaciones  encontradas enel marco del procedimiento 4202000-PR-348 Formulación, programación y seguimiento a los proyectos de inversión_x000a__x000a__x000a__x000a__x000a__x000a__x000a__x000a_-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
    <s v="- Dirección Distrital de Desarrollo Institucional_x000a_- Director(a) de Desarrollo Institucional _x000a__x000a__x000a__x000a__x000a__x000a__x000a__x000a_- Dirección Distrital de Desarrollo Institucional"/>
    <s v="-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_x000a_- Solicitud de modificación presentada a la Oficina Asesora de planeación_x000a__x000a__x000a__x000a__x000a__x000a__x000a__x000a_-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
    <d v="2024-12-20T00:00:00"/>
    <s v="Identificación del riesgo_x000a__x000a__x000a_Evaluación de controles_x000a_"/>
    <s v="Se revisó y se ajusto el número de controles efectivos y en funcionamiento. _x000a_Se actualizó objetivo estratégico conforme a ls nueva Plataforma Estratégica adoptada mediente Resolución  630 de 2024_x000a_"/>
    <m/>
    <m/>
    <m/>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Componente - Producto): Servicio de Implementación Sistemas de Gestión"/>
    <n v="304"/>
    <s v="O-P016"/>
    <s v="Posibilidad de afectación reputacional por  inadecuada implementación del modelo de medición de generación de valor público en el distrito capital debido a errores (fallas o deficiencias) en su diseño y/o fuentes de información"/>
    <x v="3"/>
    <s v="Operacionales"/>
    <s v="Dirección Distrital de Desarrollo Institucional"/>
    <s v="- Limitantes en la información para  el diseño del modelo y la toma de decisiones frente a la generación de valor público_x000a_- Cambios internos (administrativos y rotación de personal) que impacta la continuidad en la implementación ddel modelo de medición_x000a_- Falencias u omisiones al momento de definir el modelo de medición _x000a_- Dificultades en la transferencia de conocimiento entre los servidores que se vinculan y retiran de la entidad._x000a_- Debilidades en la actualización de instrumentos y métodos para la medición de valor publico_x000a__x000a__x000a__x000a__x000a_"/>
    <s v="- Dificultades en la participación de las entidades en la implementación del modelo_x000a_- Falta de continuidad en los programas y proyectos entre administraciones_x000a_ _x000a__x000a__x000a__x000a__x000a__x000a__x000a__x000a_"/>
    <s v="- Imagen institucional perjudicada ante las otras entidades del distrito debido a falencias en el modelo de medición de valor público _x000a_- Afectación en la generación de valor público por parte de las entidades distritales por la inadecuada implementación de la medición.  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
    <s v="-"/>
    <s v="-"/>
    <s v="-"/>
    <s v="-"/>
    <s v="-"/>
    <s v="Menor (2)"/>
    <n v="0.4"/>
    <s v="Moderado"/>
    <s v="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
    <s v="- El  perfil del proyecto en el componente  de riesgos indica que el (la) Director(a) Distrital de Desarrollo Institucional y/o Subdirector(a) Técnico de Desarrollo Institucional, autorizado por la Resolución 728 de 2023 o aquella que la modifique en lo relacionado con los Subcomités de Autocontrol,cada vez que se desarrolle una etapa de construcción  del nuevo modelo de medición  de generación de valor público, verifica y coteja la información relacionada.La (s) fuente(s) de información utilizadas es(son) las  establecidas en el Plan de trabajo  respectivo y los listados  de las jornadas de cocreación  y validación. En caso de evidenciar observaciones o diferencias, se realizan los ajustes a la propuesta del modelo. De lo contrario, se da continuidad al plan de trabajo y los respectivos se socializan en el Subcomité de Autocontrol._x000a_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000000000000003"/>
    <s v="Menor (2)"/>
    <n v="0.30000000000000004"/>
    <s v="Moderado"/>
    <s v="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
    <s v="Reducir"/>
    <s v="- Realizar análisis e intercambio de conocimientos con expertos temáticos (academia, entidades expertas en manejo de datos, entre otros) como retroalimentación, para fortalecer la implementación del modelo de medición propuesto_x000a__x000a__x000a__x000a__x000a__x000a__x000a__x000a__x000a__x000a__x000a__x000a__x000a__x000a__x000a__x000a__x000a__x000a__x000a_"/>
    <s v="- Director Técnico de la Dirección Distrital de Desarrollo Institucional_x000a__x000a__x000a__x000a__x000a__x000a__x000a__x000a__x000a__x000a__x000a__x000a__x000a__x000a__x000a__x000a__x000a__x000a__x000a_"/>
    <s v="_x0009_PA250-038"/>
    <n v="1385"/>
    <s v="3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adecuada implementación del modelo de medición de generación de valor público en el distrito capital debido a errores (fallas o deficiencias) en su diseño y/o fuentes de información"/>
    <s v="- Dirección Distrital de Desarrollo Institucional_x000a_- Director(a) de Desarrollo Institucional_x000a_Subsecretaría Distrital de Fortalecimiento Institucional_x000a__x000a__x000a__x000a__x000a__x000a__x000a__x000a_- Dirección Distrital de Desarrollo Institucional"/>
    <s v="-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_x000a_- Solicitud de modificación a la Oficina Asesora de planeación._x000a__x000a__x000a__x000a__x000a__x000a__x000a__x000a_- Riesgo de Posibilidad de afectación reputacional por  inadecuada implementación del modelo de medición de generación de valor público en el distrito capital debido a errores (fallas o deficiencias) en su diseño y/o fuentes de información, actualizado."/>
    <d v="2024-12-20T00:00:00"/>
    <s v="_x000a_Análisis antes de controles_x000a_Establecimiento de controles_x000a_Evaluación de controles_x000a_"/>
    <s v="Se revisó y se ajusto el número de controles efectivos y en funcionamiento. _x000a_Se actualizó objetivo estratégico de ls nueva Plataforma Estratégica adoptada mediente Resolución  630 de 2024"/>
    <m/>
    <m/>
    <m/>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Actividad - Meta): Implementar un (1) servicio de asistencia técnica integral para el mejoramiento de la gestión y el desempeño en la administración distrital orientado a la solución de los retos de ciudad"/>
    <n v="306"/>
    <s v="O-P018"/>
    <s v="Posibilidad de afectación reputacional por incumplimiento en la ejecución de las actividades del proyecto debido a (errores, fallas o deficiencias) en el  seguimiento del avance y cumplimiento de las metas._x000a__x000a_"/>
    <x v="3"/>
    <s v="Operacionales"/>
    <s v="Dirección Distrital de Desarrollo Institucional"/>
    <s v="- Cambios internos (administrativos y rotación de personal) que impacta la continuidad en la implementación de los modelos y la asistencia técnica_x000a_- Falencias en la intervención para el aumento de capacidades institucionales_x000a_- Dificultades en la identificación de brechas interinstitucionales_x000a__x000a__x000a__x000a__x000a__x000a__x000a_"/>
    <s v="- Dificultades en la coordinación entre entidades y organismos distritales, así como la articulación con Entidades del orden nacional_x000a_- Pérdida de credibilidad y de confianza que dificulte el ejercicio de la implementación de lineamientos._x000a__x000a__x000a__x000a__x000a__x000a__x000a__x000a_"/>
    <s v="- Imagen institucional perjudicada ante las otras entidades del distrito debido a falencias en el modelo de medición de valor público 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
    <s v="- El perfil del proyecto en el componente riesgos indica que el (o la) Director(a) Distrital de Desarrollo Institucional y/o Subdirector Técnico de Desarrollo Institucional, autorizado(a) por la Resolución 728 de 2023 o aquella que la modifique en lo relacionado con los Subcomités de Autocontrol, cada vez que se desarrollen las diferentes actividades del cronograma se verifica y coteja su  cumplimiento frente a las fechas programadas. La(s) fuente(s) de información utilizadas  es(son) el Plan de trabajo y  las evidencias de las actividades realizadas. En caso de de evidenciar observaciones, desviciones o diferencias se realizan los ajustes requeridos y se  toman las decisiones respectivas. De lo contrario, se da continuidad al plan de trabajo y se socializan los resultados en el Subcomité de Autocontrol.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
    <s v="Evi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el  seguimiento del avance y cumplimiento de las metas._x000a__x000a_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cumplimiento en la ejecución de las actividades del proyecto debido a (errores, fallas o deficiencias) en el  seguimiento del avance y cumplimiento de las metas._x000a__x000a_"/>
    <s v="- Dirección Distrital de Desarrollo Institucional_x000a_- Director(a) de Desarrollo Institucional_x000a_Gerente del Proyecto_x000a__x000a__x000a__x000a__x000a__x000a__x000a__x000a_- Dirección Distrital de Desarrollo Institucional"/>
    <s v="- Reporte de monitoreo indicando la materialización del riesgo de Posibilidad de afectación reputacional por incumplimiento en la ejecución de las actividades del proyecto debido a (errores, fallas o deficiencias) en el  seguimiento del avance y cumplimiento de las metas._x000a__x000a__x000a_- Solicitud de modificación a la Oficina Asesora de planeación._x000a__x000a__x000a__x000a__x000a__x000a__x000a__x000a_- Riesgo de Posibilidad de afectación reputacional por incumplimiento en la ejecución de las actividades del proyecto debido a (errores, fallas o deficiencias) en el  seguimiento del avance y cumplimiento de las metas._x000a__x000a_, actualizado."/>
    <d v="2024-12-20T00:00:00"/>
    <s v="Identificación del riesgo_x000a__x000a_Establecimiento de controles_x000a__x000a_"/>
    <s v="Se incluye Objetivo estratégico de la nueva Plataforma Estratégica adoptada mediente Resolución  630 de 2024_x000a_Se eliminó control detectivo"/>
    <m/>
    <m/>
    <m/>
    <m/>
    <m/>
    <m/>
    <m/>
    <m/>
    <m/>
    <m/>
    <m/>
    <m/>
    <m/>
    <m/>
    <m/>
    <m/>
    <m/>
    <m/>
    <m/>
    <m/>
    <m/>
    <m/>
    <m/>
    <m/>
    <m/>
    <m/>
    <m/>
    <m/>
    <m/>
    <m/>
    <m/>
    <m/>
    <m/>
  </r>
  <r>
    <x v="19"/>
    <s v="Fortalecer la cultura en los actores públicos y privados en integridad y Estado Abierto que mejore la gobernanza en la ciudad."/>
    <s v="1. Generar cambio cultural en actores públicos del distrito que fortalezca la integridad, transparencia y corresponsabilidad con sociedad civil y sector privado._x000a__x000a_2. Fortalecer la articulación entre actores públicos y privados para avanzar hacia un Estado Abierto en el Distrito."/>
    <s v="Subsecretaria Distrital de Fortalecimiento Insitucional"/>
    <s v="Desarrollo y fortalecimiento institucional"/>
    <s v="(Producto): - Documentos metodológicos_x000a_(Producto)-Documentos de planeación+"/>
    <n v="313"/>
    <s v="O-P022"/>
    <s v="Posibilidad de afectación reputacional por pérdida de credibilidad y confianza de los grupos de valor y partes Interesadas debido a errores (fallas o deficiencias) en la planeación, implementación y seguimiento de los productos del proyecto de inversión."/>
    <x v="3"/>
    <s v="Administrativos"/>
    <s v="Subsecretaria Distrital de Fortalecimiento Institucional"/>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Estado Abierto e Integr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del proyec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quot;5 El procedimiento 4202000-PR-348 formulación, programación y seguimiento a los proyectos de inversión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 En caso de evidenciar observaciones, desviaciones o diferencias,  solicita los ajustes designados. . De lo contrario, envían memorando 2211600-FT-011 Remisión hoja de vida de metas o indicadores del proyecto de inversión ._x000a_Tipo: Preventivo_x000a_Implementación: Manual_x0009__x0009__x0009__x000a__x000a_- &quot;6 El perfil del proyecto en el componente de riesgos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mensualmente verifican el avance en magnitud y presupuestal de las metas del proyectos de inversión y cronogramas derivados . La(s) fuente(s) de información utilizadas es(son) Plan de Acción del Proyecto, Libro de PDD a cargo de la OAP, Ejecución presupuestal, Plan de adquisiciones, Tablero de control de ejecución financiera,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_x000a_-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 Actualizar el riesgo Posibilidad de afectación reputacional por pérdida de credibilidad y confianza de los grupos de valor y partes Interesadas debido a errores (fallas o deficiencias) en la planeación, implementación y seguimiento de los productos del proyecto de inversión."/>
    <s v="- Subsecretaria Distrital de Fortalecimiento Institucional_x000a_- Subsecretaria Distrital de Fortalecimiento Institucional_x000a_- Gerente del Proyecto_x000a_- Gerente del Proyecto_x000a__x000a__x000a__x000a__x000a__x000a_- Subsecretaria Distrital de Fortalecimiento Institucional"/>
    <s v="-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_x000a_-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 Riesgo de Posibilidad de afectación reputacional por pérdida de credibilidad y confianza de los grupos de valor y partes Interesadas debido a errores (fallas o deficiencias) en la planeación, implementación y seguimiento de los productos del proyecto de inversión., actualizado."/>
    <d v="2024-12-26T00:00:00"/>
    <s v="Identificación del riesgo_x000a__x000a__x000a__x000a_"/>
    <s v="Se ajustó el DOFA del mapa de riesgos conforme al nuevo contexto estratégico_x000a_Se realiza la actualización  de la identificación del riesgo, asociando el obejtivo estratégico con base en al nueva plataforma estratégica."/>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Propósito (Objetivo General): Fortalecer el ecosistema de innovación pública en Bogotá para generar mayor valor público"/>
    <n v="299"/>
    <s v="O-P012"/>
    <s v="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x v="3"/>
    <s v="Operacionales"/>
    <s v="Subsecretaría Distrital de Fortalecimiento Institucional"/>
    <s v="- Dificultad en la articulación y gestión del conocimiento del ecosistema de innovación pública de Bogotá_x000a_- Bajo número de entidades con laboratorios y unidades de innovación pública_x000a_- Bajo nivel de cultura de innovación en las entidades distritales y los servidores públicos_x000a__x000a__x000a__x000a__x000a__x000a__x000a_"/>
    <s v="- Cambios en equipos directivos y/o equipos de trabajo de las entidades del distrito_x000a_- Falta de interés para el trabajo en temas de innovación por parte de grupos de valor y de interés_x000a__x000a__x000a__x000a__x000a__x000a__x000a__x000a_"/>
    <s v="- Incumplimiento en las metas propuestas en el proyecto de inversión_x000a_- Menores asignaciones presupuestales por la no ejecución del presupuesto asignado al proyecto_x000a_- Pérdida de credibilidad y de confianza que dificulte el fortalecimiento del ecocisistema de innovación pública_x000a_-  Desviaciones de los objetivos, alcance y cronograma del proyecto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Baja (2)"/>
    <n v="0.4"/>
    <s v="-"/>
    <s v="-"/>
    <s v="-"/>
    <s v="-"/>
    <s v="-"/>
    <s v="-"/>
    <s v="Menor (2)"/>
    <n v="0.4"/>
    <s v="Moderado"/>
    <s v="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quot;Moderado&quot;"/>
    <s v="- 1 El Profesional de la Subsecretaría de Fortalecimiento Institucional encargado de Ecosistema de Innovación Pública autorizado(a) por el(la) Subsecretario(a) de Fortalecimiento Institucional, cada cuatro meses revisa el cumplimiento de las metas de innovación por parte de las entidades distritales. La(s) fuente(s) de información utilizadas es(son) el tablero de control de innovación pública. En caso de observar desviaciones, observaciones o diferencias, se realizan las observaciones correspondientes en reunión del Ecosistema de Innovación Pública de Bogotá y se deja como evidencia el acta de reunión. De lo contrario, deja señalado el cumplimiento por color en el tablero de innovación pública. Tipo: Detectivo. Implementación Manual._x000a_- 2.  El Profesional de la Subsecretaría de Fortalecimiento Institucional  encargado de Ecosistema de Innovación Pública autorizado(a) por el(la) Subsecretarío(a) de Fortalecimiento Institucional, cada cuatro meses realiza reunión con entidades del distrito en la cual analizan los avances a la fecha y diseña acciones de articulación para el cumplimiento efectivo de las metas de innovación pública según el Plan de Desarrollo. La(s) fuente(s) de información utilizadas es(son) los resultados del tablero de control de innovación pública. En caso de observar desviaciones, observaciones o diferencias, se definen acciones para lograr la articulación entre las entidades y queda como evidencia el acta de reunión.  De lo contrario, se socializa la buena práctica en el marco de la reunión.Tipo: Preventivo. Implementación Manual.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22500000000000003"/>
    <s v="Bajo"/>
    <s v="El riesgo pasa de una zona moder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_x000a_- Diseñar plan de acción de acompañamiento y recomendaciones con las entidades que no pudieron cumplir las metas por falta de articul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_x000a__x000a__x000a__x000a__x000a__x000a_-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s v="- Subsecretaría Distrital de Fortalecimiento Institucional_x000a_- Subsecretaría Distrital de Fortalecimeinto Institucional_x000a_- Subsecretaría Distrital de Fortalecimeinto Institucional_x000a_- Subsecretaría Distrital de Fortalecimeinto Institucional_x000a__x000a__x000a__x000a__x000a__x000a_- Subsecretaría Distrital de Fortalecimiento Institucional"/>
    <s v="-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_x000a_- Plan de acción de acompañamiento y recomedaciones._x000a_- Evidencia de reunión de revisión de las estrategias._x000a__x000a_- Memorando Solicitud de ajustes en la programación_x000a_Formato de Modificación de Plan de Acción 4202000-FT-1320_x000a__x000a__x000a__x000a__x000a__x000a_-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
    <d v="2024-12-20T00:00:00"/>
    <s v="Identificación del riesgo_x000a_Análisis antes de controles_x000a_Establecimiento de controles_x000a_Evaluación de controles_x000a_Tratamiento del riesgo"/>
    <s v="1, Ajuste del DOFA_x000a_2, Cambio del Objetivo Estratégico, conforme a la nueva plataforma estratégica adoptada medianre Resolución 630 de 2024_x000a_3. Cambio en calificación de probabilidad de Muy a alta a Bajo_x000a_4. Se ajustaron  los controles del riesgo_x000a_4. Cambio de la calificacción despúes de controles_x000a_5. Incluisión de medidas de contingencia conforme con los controles correctivos"/>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Actividad (Meta): Desarrollar 6 procesos de innovación aplicando la metodología de innovación &quot;Tejido iBO&quot; basados en la participación ciudadana, co-creación y experimentación"/>
    <n v="300"/>
    <s v="O-P013"/>
    <s v="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x v="3"/>
    <s v="Operacionales"/>
    <s v="Subsecretaría Distrital de Fortalecimiento Institucional"/>
    <s v="- Cambios en equipos en las entidades_x000a_- Falta de presupuesto para el desarrollo de los prototipos_x000a__x000a__x000a__x000a__x000a__x000a__x000a__x000a_"/>
    <s v="- Cambio de administraciones _x000a__x000a__x000a__x000a__x000a__x000a__x000a__x000a__x000a_"/>
    <s v="- Incumplimiento de metas_x000a_- Insatisfacción por parte de las entidades públicas_x000a_- Insatisfacción de la ciudadanía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estratégico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Mayor (4)"/>
    <n v="0.8"/>
    <s v="Alto"/>
    <s v="Se determina un nivel de probabilidad (3) media de riesgo inherente teniendo en cuenta que se podría presentar en el 60% de las circunstancias. El impacto (4) mayor  obedece a que afectaría los retos estratégicos de ciudad. "/>
    <s v="- 1 El Profesional de la Subsecretaría de Fortalecimiento Institucional, encargado de Ecosistema de Innovación Pública autorizado(a) por el el(la) Subsecretario(a) de Fortalecimiento Institucional, cada inicio del proyecto (cada 4 años) de inversión verifica que se cuente con el diseño del Modelo de seguimiento y monitoreo del desarrollo de los prototipos teniendo en cuenta el proceso metodológico de innovación. La(s) fuente(s) de información utilizadas es(son) la metodología Tejido IBO y la matriz de seguimiento de proyectos de innovación. En caso de observar desviaciones, observaciones o diferencias, se hacen recomendaciones al equipo de laboratorio para la mejora de la matriz mediante correo electrónico. De lo contrario, se da inicio a la aplicación del Modelo de seguimiento y monitoreo. Tipo: Preventivo. Implementación Manual._x000a_- 2. El(la) Subsecretario(a) de Fortalecimiento Institucional, cada seis meses del proyecto de inversión verifica los resultados del Modelo de seguimiento y monitoreo de desarrollo de prototipos. La(s) fuente(s) de información utilizadas es(son) la matriz de seguimiento de proyectos de innovación. En caso de observar desviaciones, observaciones o diferencias, se solicita a través de memorando o correo electrónico desarrollar las acciones pertinentes en el marco del cumplimiento de las metas propuestas. De lo contrario, se continua el desarrollo de la ruta metodológica de innovación. Tipo: Detectivo. Implementación Manual. 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oderado (3)"/>
    <n v="0.45000000000000007"/>
    <s v="Moderado"/>
    <s v="El riesgo pasa de una zona alta a ubicarse en una zona moderada luego de aplicar los controles establecidos y ante su materialización podrian disminuirse los efectos aplicando las acciones de contingencia."/>
    <s v="Reducir"/>
    <s v="- Revisar y ajustar de ser necesario la matriz de seguimiento de proyectos de innovación dentro de la metodología Tejido IBO._x000a__x000a__x000a__x000a__x000a__x000a__x000a__x000a__x000a__x000a__x000a__x000a__x000a__x000a__x000a__x000a__x000a__x000a__x000a_"/>
    <s v="- Subsecretaría de Fortalecimiento Institucional_x000a__x000a__x000a__x000a__x000a__x000a__x000a__x000a__x000a__x000a__x000a__x000a__x000a__x000a__x000a__x000a__x000a__x000a__x000a_"/>
    <s v="PA250-042"/>
    <n v="1381"/>
    <d v="2025-03-31T00:00:00"/>
    <s v="31/12/2025_x000a__x000a__x000a__x000a__x000a__x000a__x000a__x000a__x000a__x000a__x000a__x000a__x000a__x000a__x000a__x000a__x000a__x000a__x000a_"/>
    <s v="-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_x000a_- Realizar reunión de la Subsecretaría Distrital de Fortalecimiento Institucional, IBO y las entidades relacionadas con el desarrollo de los prototipos  para tomar acciones pertinentes con relación al cumplimiento de los tiempos y productos establecidos._x000a__x000a__x000a__x000a__x000a__x000a__x000a__x000a_-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_x000a_- Evidencia de reunión que relacione las recomendaciones para el cumplimiento de los tiempos y objetivos en el marco del desarrollo de prototipos._x000a__x000a__x000a__x000a__x000a__x000a__x000a__x000a_-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
    <d v="2024-12-20T00:00:00"/>
    <s v="Identificación del riesgo_x000a__x000a_Establecimiento de controles_x000a__x000a_"/>
    <s v="1. Ajuste del DOFA_x000a_2. Cambio del Objetivo Estratégico, conforme a la nueva plataforma estratégica adoptada medianre Resolución 630 de 2024_x000a_3. Se ajustaron  los controles del riesgo_x000a_"/>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Componente (Producto) Servicio de Asistencia Técnica"/>
    <n v="301"/>
    <s v="O-P014"/>
    <s v="Posibilidad de afectación económica (o presupuestal) por falta de apropiación por parte del talento humano frente a los contenidos de formación y capacitación en temas de intraemprendimiento debido a que estos no están diseñados a la realidad del contexto institucional."/>
    <x v="3"/>
    <s v="Operacionales"/>
    <s v="Subsecretaría Distrital de Fortalecimiento Institucional"/>
    <s v="- El tipo de formación en temas de innovación es más teórica que práctica, no ajustándose a la realidad y al contexto de los servidores públicos_x000a_- Falta de compromiso por parte de directivos con relación a formación y generación de capacidades en innovación pública_x000a_- Bajas capacidades institucionales y de los servidores públicos para el desarrollo de innovaciones para retos públicos_x000a__x000a__x000a__x000a__x000a__x000a__x000a_"/>
    <s v="- Falta de coordinación entre las partes interesadas y responsables de la generación de capacidades en innovación de servidores públicos_x000a__x000a__x000a__x000a__x000a__x000a__x000a__x000a__x000a_"/>
    <s v="- Perdida de recursos en formación que se diseña para servidores públicos_x000a_- Se diseñan soluciones a problemas públicos sin tener en cuenta a los ciudadanos_x000a_- Incumplimiento a las metas y planes institucionales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Leve (1)"/>
    <n v="0.2"/>
    <s v="Moderado"/>
    <s v="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
    <s v="- 1 El Profesional de la Subsecretaría de Fortalecimiento Institucional, encargado de Ecosistema de Innovación Pública autorizado(a) por el(la) Subsecretario(a) de Fortalecimiento Institucional, , cada inicio del proyecto de inversión revisa los contenidos de formación para las capacitaciones en innovación pública. La(s) fuente(s) de información utilizadas es(son) fuentes bibliográficas y académicas relacionadas con las temáticas, encuestas y/o entrevistas a los servidores de diferentes entidades públicas sobre las realidades relacionadas con la aplicación de la innov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Tipo: Preventivo. Implementación Manual._x000a_- 1 El Profesional de la Subsecretaría de Fortalecimiento Institucional,  encargado de Ecosistema de Innovación Pública autorizado(a) por el(la) Subsecretario(a) de Fortalecimiento Institucional, , anualmente, revisa que los contenidos para el proceso de formación que requieran ser actualizados tengan en cuenta los resultados de la retroalimentación de los beneficiarios de las capacitaciones en innovación pública. La(s) fuente(s) de información utilizadas es(son) encuestas y/o entrevistas a los servidores de diferentes entidades públicas sobre la experiencia en el proceso de formación en innovación pública y el documento de contenido de form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cuando se requiera. Tipo: Detectivo. Implementación Manual._x000a_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 cada vez que se identifique la  materialización del riesgo verifican el avance físico en magnitud y presupuesto de las metas del proyectos de inversión y procederá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riesgo pasa de una zona modera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_x000a_- Realizar reunión de la Subsecretaría Distrital de Fortalecimiento Institucional, IBO para analizar contenidos y resultados con el fin de implementar acciones de mejora para la apropiación adecuada de los contenidos en intraemprendimeinto por parte de los servidores públicos_x000a__x000a__x000a__x000a__x000a__x000a__x000a__x000a_-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_x000a_- Evidencia de reunión que relacione las recomendaciones las acciones de mejora para la apropiación adecuada de los contenidos en intraemprendimeinto por parte de los servidores públicos._x000a__x000a__x000a__x000a__x000a__x000a__x000a__x000a_-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
    <d v="2024-12-20T00:00:00"/>
    <s v="Identificación del riesgo_x000a_Análisis antes de controles_x000a_Establecimiento de controles_x000a_Evaluación de controles_x000a_"/>
    <s v="1, Ajuste del DOFA_x000a_2, Cambio del Objetivo Estratégico._x000a_3.Cambio del Objetivo Estratégico, conforme a la nueva plataforma estratégica adoptada medianre Resolución 630 de 2024_x000a_4. Se ajustaron  los controles del riesgo_x000a_5. Cambio de la calificacción despúes de controles"/>
    <m/>
    <m/>
    <m/>
    <m/>
    <m/>
    <m/>
    <m/>
    <m/>
    <m/>
    <m/>
    <m/>
    <m/>
    <m/>
    <m/>
    <m/>
    <m/>
    <m/>
    <m/>
    <m/>
    <m/>
    <m/>
    <m/>
    <m/>
    <m/>
    <m/>
    <m/>
    <m/>
    <m/>
    <m/>
    <m/>
    <m/>
    <m/>
    <m/>
  </r>
  <r>
    <x v="21"/>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componente-producto): Servicio de gestión documental a entidades públicas y privadas del orden nacional y/o territorial_x000a_Servicios de preservación del patrimonio bibliográfico y documental_x000a_Servicio de divulgación y publicación del Patrimonio cultural"/>
    <n v="308"/>
    <s v="O-P020"/>
    <s v="Posibilidad de afectación reputacional por pérdida de confianza de las grupos de valor y partes Interesadas , debido a Errores (fallas o deficiencias) en las condiciones y entrega  de los productos y servicios del proyecto."/>
    <x v="3"/>
    <s v="Operacionales"/>
    <s v="Subsecretaria Distrital de Fortalecimiento Institucional"/>
    <s v="- Falta articulación entre las diferentes herramientas en las que están contenidos los productos y servicios._x000a_- Desconocimiento y fallas de articulación de sistemas, lenguajes y herramientas, fallas inesperadas, sobre carga de plataformas. _x000a_- No existe una apropiación frente a la cultura de la gestión documental por parte de los servidores públicos y demás personas involucradas con la entidad._x000a__x000a__x000a__x000a__x000a__x000a__x000a_"/>
    <s v="- Fallas en las comunicaciones. _x000a_- Constante actualización de directrices Nacionales y Distritales que no surten suficientes procesos de socialización. _x000a_- No existe una apropiación frente a la cultura de la gestión documental por parte de los servidores públicos y demás personas involucradas con la entidad.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erfil del proyecto en el componente de riesgos  indica que los Subdirectores, autorizados por el Director Distrital de Archivo Bogotá mensualmente en los subcomités de autocontrol verifican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8118 - Fortalecimiento del acceso y difusión de la memoria histórica y del patrimonio documental de Bogotá D.C.”,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grupos de valor y partes Interesadas , debido a Errores (fallas o deficiencias) en las condiciones y entrega  de los productos y servicio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grupos de valor y partes Interesadas , debido a Errores (fallas o deficiencias) en las condiciones y entrega  de los productos y servicios del proyecto.,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r>
  <r>
    <x v="21"/>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actividad - meta):_x000a_1.Actualizar 1 Sistema Interno de Gestión Documental y Archivos - SIGA._x000a_2.Implementar 1 estrategia para fortalecer la gestión documental y administración de archivos en las entidades del Distrito._x000a_3.Poner en servicio 100.000 unidades documentales para mejorar el servicio de acceso a la ciudadanía y consulta de la memoria e historia del Distrito de Bogotá._x000a_4.Fortalecer 1 Sistema Integrado de Conservación para aumentar la capacidad tecnológica y física en conservación y preservación documental._x000a_5.Implementar 1 estrategia de investigación para el posicionamiento, promoción y difusión del patrimonio documental, la memoria e historia de Bogotá_x000a_6.Implementar 1 estrategia para fortalecer los servicios de la Imprenta Distrital"/>
    <n v="309"/>
    <s v="O-P021"/>
    <s v="Posibilidad de afectación reputacional por incumplimiento en la ejecución de las actividades del proyecto, debido a Errores (fallas o deficiencias) en la planeación operativa y seguimiento de las metas establecidas"/>
    <x v="3"/>
    <s v="Operacionales"/>
    <s v="﻿Subsecretario de Fortalecimiento Institucional"/>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Pérdida de credibilidad y de confianza que dificulte el ejercicio de las funciones de la Secretaría General._x000a_- Recorte de recursos financieros que impiden las ejecución de metas establecidas en el cuatrienio._x000a__x000a__x000a__x000a__x000a__x000a__x000a__x000a_"/>
    <s v="- Incumplimiento en las metas propuestas en el proyecto de inversión_x000a_- Menores asignaciones presupuestales por la no ejecución del presupuesto asignado al proyecto_x000a_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rocedimiento 4202000-PR-348 formulación, programación y seguimiento a los proyectos de inversión  indica que el Gerente del Proyecto de Inversión o quien se designe, autorizado(a) o designado por el Comité Institucional de Gestión y Desempeño,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a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quot;8118 - Fortalecimiento del acceso y difusión de la memoria histórica y del patrimonio documental de Bogotá D.C.&quot; indica que los Directores o Subdirectores responsables de las metas proyecto de inversión, autorizados(as)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incumplimiento en la ejecución de las actividades del proyecto, debido a Errores (fallas o deficiencias) en la planeación operativa y seguimiento de las metas establecidas"/>
    <s v="- ﻿Subsecretario de Fortalecimiento Institucional_x000a_- Gerente del Proyecto_x000a_- Gerente del Proyecto_x000a__x000a__x000a__x000a__x000a__x000a__x000a_- ﻿Subsecretario de Fortalecimiento Institucional"/>
    <s v="-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Errores (fallas o deficiencias) en la planeación operativa y seguimiento de las metas establecidas,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s v="Oficina de Control Disciplinario Interno"/>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s v="Oficina de Control Disciplinario Interno / Oficina Jurídica / Despacho de la Secretaría General "/>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s v="Oficina de Tecnologi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s v="Oficina de Control Interno  "/>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Archivo de Bogotá"/>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s v="Oficina Asesora de Planeación"/>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s v="Oficina de Tecnologias de la información y las comunicaciones"/>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s v="Dirección Administrativa y Financiera"/>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s v="Dirección de Contratación"/>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s v="Subdirección de Servicios Administrativos"/>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s v="Subdirección de Servicios Administrativos"/>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s v="Subdirección de Servicios Administativos, Oficina Consejería Distrital de Paz, Víctimas y Reconciliación. "/>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s v="Oficina Consejería Distrital de Comunicaciones"/>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Ejecución y administración de procesos"/>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_x000a_Oficina Jurídica"/>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s v="Dirección del Sistema Distrital de Servicio a la Ciudadanía"/>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s v="Oficina de Consejería Distrital de Tecnologías de Información y Comunicaciones –TIC"/>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s v="Oficina de Consejería Distrital de Tecnologías de Información y Comunicaciones –TIC"/>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Consejeria Distrital de Paz, Víctimas y Reconcilación"/>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x v="0"/>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n v="30"/>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x v="1"/>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n v="27"/>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2"/>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x v="3"/>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x v="4"/>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n v="33"/>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x v="5"/>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6"/>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x v="7"/>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8"/>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8"/>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9"/>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n v="30"/>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x v="9"/>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n v="30"/>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9"/>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10"/>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x v="10"/>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x v="11"/>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x v="3"/>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x v="12"/>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14"/>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14"/>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x v="15"/>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x v="14"/>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x v="14"/>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x v="14"/>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x v="14"/>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x v="14"/>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x v="16"/>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x v="16"/>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x v="16"/>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16"/>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n v="34"/>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x v="12"/>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x v="3"/>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16"/>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x v="16"/>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x v="17"/>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x v="3"/>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x v="18"/>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x v="18"/>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8"/>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1"/>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x v="11"/>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x v="11"/>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9"/>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9"/>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9"/>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9"/>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9"/>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9"/>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x v="20"/>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x v="20"/>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x v="20"/>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x v="20"/>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x v="20"/>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n v="3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x v="22"/>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x v="23"/>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24"/>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x v="24"/>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x v="25"/>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x v="26"/>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x v="26"/>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x v="26"/>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27"/>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x v="27"/>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x v="27"/>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x v="28"/>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x v="28"/>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x v="29"/>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x v="30"/>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x v="30"/>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31"/>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n v="33"/>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x v="32"/>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n v="33"/>
  </r>
  <r>
    <s v="8094 Fortalecimiento de capacidades institucionales y de la sociedad civil para la implementación del acuerdo de paz, la memoria, y los derechos de las víctimas del conflicto armado en Bogotá D.C"/>
    <s v=" Fortalecer la capacidad institucional para atender a las víctimas del conflicto armado y excombatientes que llegan a la ciudad de Bogotá con enfoque poblacional, diferencial y de género que garantice una respuesta digna, eficaz y oportuna.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Fortalecer estrategias para promover los derechos a la verdad y a la justicia, así como la construcción de memoria, paz y reconciliación "/>
    <s v="1. Fortalecer la capacidad institucional para atender a las víctimas del conflicto armado y excombatientes que llegan a la ciudad de Bogotá con enfoque poblacional, diferencial y de género que garantice una respuesta digna, eficaz y oportuna._x000a_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_x000a_3: Diseñar medidas para promover la autonomía económica, la no estigmatización de excombatientes y acompañamiento técnico para promover la seguridad en Bogotá. "/>
    <s v="Jefe Oficina Consejería Distrital de  Paz, Víctimas y Reconciliación"/>
    <s v=" Servicios"/>
    <s v="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
    <n v="312"/>
    <s v="A-P006"/>
    <s v="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x v="3"/>
    <s v="Administrativos"/>
    <x v="32"/>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den el momento de la consulta o ausencia de un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íctima del conflicto armado_x000a_- Investigaciones disciplinarias por parte de los organismos de control_x000a_- Afectación en la imagen institucional_x000a_- Sanciones economicas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Procesos estratégicos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
    <s v="-"/>
    <s v="-"/>
    <s v="-"/>
    <s v="-"/>
    <s v="-"/>
    <s v="Leve (1)"/>
    <n v="0.2"/>
    <s v="Bajo"/>
    <s v="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
    <s v="- El perfil del proyecto en el componente de riesgos  indica que el Profesional universitario autorizado por el Jefe de Oficina de la  Consejería Distrital de Paz, Víctimas y Reconciliación mensualmente en los subcomités de autocontrol verifican el avance físico en magnitud y presupuesto de los productos y metas del proyecto de inversión. La(s) fuente(s) de información utilizadas es(son) Libro de PDD a cargo de la OAP, Ejecución presupuestal, Plan de adquisiciones,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_ Preventivo -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yecto de inversión &quot;Fortalecimiento de capacidades institucionales y de la sociedad civil para la implementación del acuerdo de paz, la memoria y los derechos de las víctimas del conflicto armado en Bogotá D.C.&quot;   indica que los Directores responsables de las metas proyecto de inversión, autorizado(a)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_x000a_- El mapa de riesgos  del proyecto de inversión &quot;Fortalecimiento de capacidades institucionales y de la sociedad civil para la implementación del acuerdo de paz, la memoria y los derechos de las víctimas del conflicto armado en Bogotá D.C.&quot;  indica que los Directores(a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s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Leve (1)"/>
    <n v="0.11250000000000002"/>
    <s v="Bajo"/>
    <s v="El proyecto de inversión estima que el riesgo se ubica en una zona baja, debido a que los controles establecidos son los adecuados y la calificación de los criterios es satisfactoria, ubicando el riesgo en la escala de probabilidad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s funciones de los Subcomités de autocontrol._x000a__x000a__x000a__x000a__x000a__x000a__x000a_-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s v="- Oficina Consejería Distrial de Paz, Víctimas y Reconciliación_x000a_- Gerente de proyecto_x000a_- Gerente de proyecto_x000a__x000a__x000a__x000a__x000a__x000a__x000a_- Oficina Consejería Distrial de Paz, Víctimas y Reconciliación"/>
    <s v="-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_x000a_- Memorando remitido a la Oficina Asesora de Planeación con los ajustres_x000a_- Acta de subcomité de audtocontrol_x000a__x000a__x000a__x000a__x000a__x000a__x000a_-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
    <d v="2024-12-27T00:00:00"/>
    <s v="Identificación del riesgo_x000a_Análisis antes de controles_x000a__x000a_Evaluación de controles_x000a_Tratamiento del riesgo"/>
    <s v="Se ajusto el DOFA del mapa de riesgos_x000a_Se ajusto el Objetivo Estrategico, conforme a la nueva plataforma estrategica adopatada mediante Resolución 630 de 2024Se ajustan los controles_x000a_Se ajustan las causas"/>
    <m/>
    <m/>
    <m/>
    <m/>
    <m/>
    <m/>
    <m/>
    <m/>
    <m/>
    <m/>
    <m/>
    <m/>
    <m/>
    <m/>
    <m/>
    <m/>
    <m/>
    <m/>
    <m/>
    <m/>
    <m/>
    <m/>
    <m/>
    <m/>
    <m/>
    <m/>
    <m/>
    <m/>
    <m/>
    <m/>
    <m/>
    <m/>
    <m/>
    <m/>
  </r>
  <r>
    <s v="8109 Implementación de la estrategia de ciudad inteligente para mejorar la calidad de vida de la ciudadanía en Bogotá D.C."/>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Aportar en la reducción del cierre de brecha  en materia de generación, uso y aprovechamiento de los datos, la tecnología y la innovación  para impactar positivamente la calidad de vida de la ciudadanía y mejorar la  eficiencia de la administración pública de Bogotá _x000a_Propósito (Objetivo general)"/>
    <n v="297"/>
    <s v="A-P005"/>
    <s v="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x v="3"/>
    <s v="Administrativos"/>
    <x v="28"/>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Incumplimiento metas (Plan de desarrollo, proyecto de inversión) y objetivos institucionales_x000a__x000a__x000a_- Pérdida de credibilidad entidades y ciudadanos Bogotanos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Mayor (4)"/>
    <s v="Moderado (3)"/>
    <s v="Mayor (4)"/>
    <s v="Moderado (3)"/>
    <s v="Moderado (3)"/>
    <s v="Mayor (4)"/>
    <s v="Menor (2)"/>
    <n v="0.4"/>
    <s v="Moderado"/>
    <s v="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 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unque los controles establecidos son los adecuados y la calificación de los criterios es satisfactoria, ubicando el riesgo en la escala de probabilidad mas baja, y ante su materialización, podrían disminuirse los efectos, aplicando las acciones de tratamiento y contingencia."/>
    <s v="Reducir"/>
    <s v="- Presentar informe trimestral de seguimiento al avance y ejecución de las actividades del proyecto de inversión._x000a_- Presentar informe trimestral de ejecución presupuestal del proyecto de inversión_x000a__x000a__x000a__x000a__x000a__x000a__x000a__x000a__x000a__x000a__x000a__x000a__x000a__x000a__x000a__x000a__x000a__x000a_"/>
    <s v="- Lider Técnico_x000a_Asesor del Despacho_x000a_Gestor de calidad TIC_x000a_- Asesor del Despacho_x000a_Gestor de Presupuesto_x000a__x000a__x000a__x000a__x000a__x000a__x000a__x000a__x000a__x000a__x000a__x000a__x000a__x000a__x000a__x000a__x000a__x000a_"/>
    <s v="_x0009_PA250-040"/>
    <s v="1382_x000a_1383"/>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_x000a_- Analizar los errores que se evidenciaron en la definición de las estrategias que se llevó a cabo para desarrollar los proyectos de disminución de la brecha digital en materia de generación, uso y aprovechamiento de los datos, la técnologia y la innovación._x000a__x000a__x000a__x000a__x000a__x000a__x000a__x000a_-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_x000a_- Documento de análisis de errores _x000a__x000a__x000a__x000a__x000a__x000a__x000a__x000a_-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n dos acciones de tratamiento _x000a_Rad: 3-2025-10056"/>
    <m/>
    <m/>
    <m/>
    <m/>
    <m/>
    <m/>
    <m/>
    <m/>
    <m/>
    <m/>
    <m/>
    <m/>
    <m/>
    <m/>
    <m/>
    <m/>
    <m/>
    <m/>
    <m/>
    <m/>
    <m/>
    <m/>
    <m/>
    <m/>
    <m/>
    <m/>
    <m/>
    <m/>
    <m/>
    <m/>
    <m/>
  </r>
  <r>
    <s v="8109 Implementación de la estrategia de ciudad inteligente para mejorar la calidad de vida de la ciudadanía en Bogotá D.C."/>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Componente (Producto):Servicio de acceso y promoción a las tecnologías de la información y las comunicaciones"/>
    <n v="298"/>
    <s v="A-P005"/>
    <s v="Posibilidad de afectación reputacional por pérdida de credibilidad y confianza de las entidades distritales y los ciudadanos Bogotanos debido a incumplimiento de compromisos en la entrega de productos y servicios para la Transformación Digital."/>
    <x v="3"/>
    <s v="Administrativos"/>
    <x v="28"/>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oportunidades de la ciudadanía de Bogotá en el uso y aprovechamiento de las TIC_x000a_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
    <s v="-"/>
    <s v="-"/>
    <s v="-"/>
    <s v="-"/>
    <s v="-"/>
    <s v="Menor (2)"/>
    <n v="0.4"/>
    <s v="Moderado"/>
    <s v="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
    <s v="-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 que los controles establecidos son los adecuados y la calificación de los criterios es satisfactoria, ubicando el riesgo en la escala de probabilidad mas baja, sin embargo ante su materialización, podrían disminuirse los efectos, aplicando las acciones  de tratamiento y de contingencia."/>
    <s v="Reducir"/>
    <s v="- Realizar mesas técnicas de seguimiento al avance y ejecución de las actividades del proyecto de inversión. _x000a__x000a__x000a__x000a__x000a__x000a__x000a__x000a__x000a__x000a__x000a__x000a__x000a__x000a__x000a__x000a__x000a__x000a__x000a_"/>
    <s v="- Lider Técnico_x000a_Asesor del Despacho_x000a_Gestor de calidad TIC_x000a__x000a__x000a__x000a__x000a__x000a__x000a__x000a__x000a__x000a__x000a__x000a__x000a__x000a__x000a__x000a__x000a__x000a__x000a_"/>
    <s v="PA250-041"/>
    <n v="1384"/>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_x000a_- Analizar los errores que se evidenciaron en la definición de las estrategias que se llevó a cabo para cumplir con los compromisos en la entrega de productos y servicios para la Transformación Digital._x000a__x000a__x000a__x000a__x000a__x000a__x000a__x000a_- Actualizar el riesgo Posibilidad de afectación reputacional por pérdida de credibilidad y confianza de las entidades distritales y los ciudadanos Bogotanos debido a incumplimiento de compromisos en la entrega de productos y servicios para la Transformación Digital."/>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_x000a_- Documento de análisis de errores _x000a__x000a__x000a__x000a__x000a__x000a__x000a__x000a_- Riesgo de Posibilidad de afectación reputacional por pérdida de credibilidad y confianza de las entidades distritales y los ciudadanos Bogotanos debido a incumplimiento de compromisos en la entrega de productos y servicios para la Transformación Digital.,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 la acción de tratamiento_x000a_Rad: 3-2025-10056"/>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Propósito - Objetivo General): Fortalecer la gestión y articulación institucional para la generación de valor público por parte de la Administración Distrital_x0009_"/>
    <n v="303"/>
    <s v="O-P015"/>
    <s v="Posibilidad de afectación reputacional por no lograr fortalecer la gestión y articulación institucional, debido a errores (fallas deficiencias) al planificar e implementar acciones para orientar a las entidades distritales en la generación de valor público."/>
    <x v="3"/>
    <s v="Operacionales"/>
    <x v="33"/>
    <s v="- Cambios internos (administrativos y rotación de personal) que impacta la continuidad en la implementación de los modelos y la asistencia técnica_x000a_- Falta de seguimiento a la adecuada y oportuna ejecución del plan de trabajo_x000a_- Planificación inadecuada de las orientaciones para las entidades_x000a__x000a__x000a__x000a__x000a__x000a__x000a_"/>
    <s v="- Desconocimiento de las demás entidades distritales, sobre las particularidades de la generación de valor público._x000a_- Falta de continuidad en los programas y proyectos entre administraciones_x000a_ _x000a_- Limitantes en la información para la toma de decisiones frente a la generación de valor público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Generación de reprocesos en las entidades y organismos por falta de articulación entre las entidades líderes de polític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
    <s v="- 1 El perfil del proyecto en el componente de riesgos indica que el (o la) Director(a) Distrital de Desarrollo Institucional, autorizado(a) por la Resolución 728 de 2023 o aquella que la modifique en lo relacionado con los subcomités de autocontrol, trimestralmente (Direcciones y Subdirecciones) verifican el avance físico en magnitud y presupuesto de las metas del proyectos de inversión. La(s) fuente(s) de información utilizadas es(son) herramienta de reporte de PDD a cargo de la OAP, Ejecución presupuestal.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        _x000a_- 2 El perfil del proyecto en el componente de riesgos indica que el Subsecretario Distrital de Fortalecimiento Institucional como gerente del proyecto, autorizado(a) por la Resolución 728 de 2023 o aquella que la modifique en lo relacionado con los subcomités de autocontrol, cuatrimestralmente Subsecretaría, verifican el avance en magnitud y presupuesto de las metas del proyecto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_x000a_- Revisar y establecer cambios en planes o modelos, conel fin de subsanar las desviaciones  encontradas enel marco del procedimiento 4202000-PR-348 Formulación, programación y seguimiento a los proyectos de inversión_x000a__x000a__x000a__x000a__x000a__x000a__x000a__x000a_-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
    <s v="- Dirección Distrital de Desarrollo Institucional_x000a_- Director(a) de Desarrollo Institucional _x000a__x000a__x000a__x000a__x000a__x000a__x000a__x000a_- Dirección Distrital de Desarrollo Institucional"/>
    <s v="-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_x000a_- Solicitud de modificación presentada a la Oficina Asesora de planeación_x000a__x000a__x000a__x000a__x000a__x000a__x000a__x000a_-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
    <d v="2024-12-20T00:00:00"/>
    <s v="Identificación del riesgo_x000a__x000a__x000a_Evaluación de controles_x000a_"/>
    <s v="Se revisó y se ajusto el número de controles efectivos y en funcionamiento. _x000a_Se actualizó objetivo estratégico conforme a ls nueva Plataforma Estratégica adoptada mediente Resolución  630 de 2024_x000a_"/>
    <m/>
    <m/>
    <m/>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Componente - Producto): Servicio de Implementación Sistemas de Gestión"/>
    <n v="304"/>
    <s v="O-P016"/>
    <s v="Posibilidad de afectación reputacional por  inadecuada implementación del modelo de medición de generación de valor público en el distrito capital debido a errores (fallas o deficiencias) en su diseño y/o fuentes de información"/>
    <x v="3"/>
    <s v="Operacionales"/>
    <x v="33"/>
    <s v="- Limitantes en la información para  el diseño del modelo y la toma de decisiones frente a la generación de valor público_x000a_- Cambios internos (administrativos y rotación de personal) que impacta la continuidad en la implementación ddel modelo de medición_x000a_- Falencias u omisiones al momento de definir el modelo de medición _x000a_- Dificultades en la transferencia de conocimiento entre los servidores que se vinculan y retiran de la entidad._x000a_- Debilidades en la actualización de instrumentos y métodos para la medición de valor publico_x000a__x000a__x000a__x000a__x000a_"/>
    <s v="- Dificultades en la participación de las entidades en la implementación del modelo_x000a_- Falta de continuidad en los programas y proyectos entre administraciones_x000a_ _x000a__x000a__x000a__x000a__x000a__x000a__x000a__x000a_"/>
    <s v="- Imagen institucional perjudicada ante las otras entidades del distrito debido a falencias en el modelo de medición de valor público _x000a_- Afectación en la generación de valor público por parte de las entidades distritales por la inadecuada implementación de la medición.  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
    <s v="-"/>
    <s v="-"/>
    <s v="-"/>
    <s v="-"/>
    <s v="-"/>
    <s v="Menor (2)"/>
    <n v="0.4"/>
    <s v="Moderado"/>
    <s v="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
    <s v="- El  perfil del proyecto en el componente  de riesgos indica que el (la) Director(a) Distrital de Desarrollo Institucional y/o Subdirector(a) Técnico de Desarrollo Institucional, autorizado por la Resolución 728 de 2023 o aquella que la modifique en lo relacionado con los Subcomités de Autocontrol,cada vez que se desarrolle una etapa de construcción  del nuevo modelo de medición  de generación de valor público, verifica y coteja la información relacionada.La (s) fuente(s) de información utilizadas es(son) las  establecidas en el Plan de trabajo  respectivo y los listados  de las jornadas de cocreación  y validación. En caso de evidenciar observaciones o diferencias, se realizan los ajustes a la propuesta del modelo. De lo contrario, se da continuidad al plan de trabajo y los respectivos se socializan en el Subcomité de Autocontrol._x000a_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000000000000003"/>
    <s v="Menor (2)"/>
    <n v="0.30000000000000004"/>
    <s v="Moderado"/>
    <s v="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
    <s v="Reducir"/>
    <s v="- Realizar análisis e intercambio de conocimientos con expertos temáticos (academia, entidades expertas en manejo de datos, entre otros) como retroalimentación, para fortalecer la implementación del modelo de medición propuesto_x000a__x000a__x000a__x000a__x000a__x000a__x000a__x000a__x000a__x000a__x000a__x000a__x000a__x000a__x000a__x000a__x000a__x000a__x000a_"/>
    <s v="- Director Técnico de la Dirección Distrital de Desarrollo Institucional_x000a__x000a__x000a__x000a__x000a__x000a__x000a__x000a__x000a__x000a__x000a__x000a__x000a__x000a__x000a__x000a__x000a__x000a__x000a_"/>
    <s v="_x0009_PA250-038"/>
    <n v="1385"/>
    <s v="3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adecuada implementación del modelo de medición de generación de valor público en el distrito capital debido a errores (fallas o deficiencias) en su diseño y/o fuentes de información"/>
    <s v="- Dirección Distrital de Desarrollo Institucional_x000a_- Director(a) de Desarrollo Institucional_x000a_Subsecretaría Distrital de Fortalecimiento Institucional_x000a__x000a__x000a__x000a__x000a__x000a__x000a__x000a_- Dirección Distrital de Desarrollo Institucional"/>
    <s v="-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_x000a_- Solicitud de modificación a la Oficina Asesora de planeación._x000a__x000a__x000a__x000a__x000a__x000a__x000a__x000a_- Riesgo de Posibilidad de afectación reputacional por  inadecuada implementación del modelo de medición de generación de valor público en el distrito capital debido a errores (fallas o deficiencias) en su diseño y/o fuentes de información, actualizado."/>
    <d v="2024-12-20T00:00:00"/>
    <s v="_x000a_Análisis antes de controles_x000a_Establecimiento de controles_x000a_Evaluación de controles_x000a_"/>
    <s v="Se revisó y se ajusto el número de controles efectivos y en funcionamiento. _x000a_Se actualizó objetivo estratégico de ls nueva Plataforma Estratégica adoptada mediente Resolución  630 de 2024"/>
    <m/>
    <m/>
    <m/>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Actividad - Meta): Implementar un (1) servicio de asistencia técnica integral para el mejoramiento de la gestión y el desempeño en la administración distrital orientado a la solución de los retos de ciudad"/>
    <n v="306"/>
    <s v="O-P018"/>
    <s v="Posibilidad de afectación reputacional por incumplimiento en la ejecución de las actividades del proyecto debido a (errores, fallas o deficiencias) en el  seguimiento del avance y cumplimiento de las metas._x000a__x000a_"/>
    <x v="3"/>
    <s v="Operacionales"/>
    <x v="33"/>
    <s v="- Cambios internos (administrativos y rotación de personal) que impacta la continuidad en la implementación de los modelos y la asistencia técnica_x000a_- Falencias en la intervención para el aumento de capacidades institucionales_x000a_- Dificultades en la identificación de brechas interinstitucionales_x000a__x000a__x000a__x000a__x000a__x000a__x000a_"/>
    <s v="- Dificultades en la coordinación entre entidades y organismos distritales, así como la articulación con Entidades del orden nacional_x000a_- Pérdida de credibilidad y de confianza que dificulte el ejercicio de la implementación de lineamientos._x000a__x000a__x000a__x000a__x000a__x000a__x000a__x000a_"/>
    <s v="- Imagen institucional perjudicada ante las otras entidades del distrito debido a falencias en el modelo de medición de valor público 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
    <s v="- El perfil del proyecto en el componente riesgos indica que el (o la) Director(a) Distrital de Desarrollo Institucional y/o Subdirector Técnico de Desarrollo Institucional, autorizado(a) por la Resolución 728 de 2023 o aquella que la modifique en lo relacionado con los Subcomités de Autocontrol, cada vez que se desarrollen las diferentes actividades del cronograma se verifica y coteja su  cumplimiento frente a las fechas programadas. La(s) fuente(s) de información utilizadas  es(son) el Plan de trabajo y  las evidencias de las actividades realizadas. En caso de de evidenciar observaciones, desviciones o diferencias se realizan los ajustes requeridos y se  toman las decisiones respectivas. De lo contrario, se da continuidad al plan de trabajo y se socializan los resultados en el Subcomité de Autocontrol.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
    <s v="Evi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el  seguimiento del avance y cumplimiento de las metas._x000a__x000a_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cumplimiento en la ejecución de las actividades del proyecto debido a (errores, fallas o deficiencias) en el  seguimiento del avance y cumplimiento de las metas._x000a__x000a_"/>
    <s v="- Dirección Distrital de Desarrollo Institucional_x000a_- Director(a) de Desarrollo Institucional_x000a_Gerente del Proyecto_x000a__x000a__x000a__x000a__x000a__x000a__x000a__x000a_- Dirección Distrital de Desarrollo Institucional"/>
    <s v="- Reporte de monitoreo indicando la materialización del riesgo de Posibilidad de afectación reputacional por incumplimiento en la ejecución de las actividades del proyecto debido a (errores, fallas o deficiencias) en el  seguimiento del avance y cumplimiento de las metas._x000a__x000a__x000a_- Solicitud de modificación a la Oficina Asesora de planeación._x000a__x000a__x000a__x000a__x000a__x000a__x000a__x000a_- Riesgo de Posibilidad de afectación reputacional por incumplimiento en la ejecución de las actividades del proyecto debido a (errores, fallas o deficiencias) en el  seguimiento del avance y cumplimiento de las metas._x000a__x000a_, actualizado."/>
    <d v="2024-12-20T00:00:00"/>
    <s v="Identificación del riesgo_x000a__x000a_Establecimiento de controles_x000a__x000a_"/>
    <s v="Se incluye Objetivo estratégico de la nueva Plataforma Estratégica adoptada mediente Resolución  630 de 2024_x000a_Se eliminó control detectivo"/>
    <m/>
    <m/>
    <m/>
    <m/>
    <m/>
    <m/>
    <m/>
    <m/>
    <m/>
    <m/>
    <m/>
    <m/>
    <m/>
    <m/>
    <m/>
    <m/>
    <m/>
    <m/>
    <m/>
    <m/>
    <m/>
    <m/>
    <m/>
    <m/>
    <m/>
    <m/>
    <m/>
    <m/>
    <m/>
    <m/>
    <m/>
    <m/>
    <m/>
    <m/>
  </r>
  <r>
    <s v="8115 Fortalecimiento de la cultura en los actores públicos y privados en integridad y estado abierto que mejore la gobernanza en Bogotá D.C"/>
    <s v="Fortalecer la cultura en los actores públicos y privados en integridad y Estado Abierto que mejore la gobernanza en la ciudad."/>
    <s v="1. Generar cambio cultural en actores públicos del distrito que fortalezca la integridad, transparencia y corresponsabilidad con sociedad civil y sector privado._x000a__x000a_2. Fortalecer la articulación entre actores públicos y privados para avanzar hacia un Estado Abierto en el Distrito."/>
    <s v="Subsecretaria Distrital de Fortalecimiento Insitucional"/>
    <s v="Desarrollo y fortalecimiento institucional"/>
    <s v="(Producto): - Documentos metodológicos_x000a_(Producto)-Documentos de planeación+"/>
    <n v="313"/>
    <s v="O-P022"/>
    <s v="Posibilidad de afectación reputacional por pérdida de credibilidad y confianza de los grupos de valor y partes Interesadas debido a errores (fallas o deficiencias) en la planeación, implementación y seguimiento de los productos del proyecto de inversión."/>
    <x v="3"/>
    <s v="Administrativos"/>
    <x v="30"/>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Estado Abierto e Integr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del proyec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quot;5 El procedimiento 4202000-PR-348 formulación, programación y seguimiento a los proyectos de inversión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 En caso de evidenciar observaciones, desviaciones o diferencias,  solicita los ajustes designados. . De lo contrario, envían memorando 2211600-FT-011 Remisión hoja de vida de metas o indicadores del proyecto de inversión ._x000a_Tipo: Preventivo_x000a_Implementación: Manual_x0009__x0009__x0009__x000a__x000a_- &quot;6 El perfil del proyecto en el componente de riesgos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mensualmente verifican el avance en magnitud y presupuestal de las metas del proyectos de inversión y cronogramas derivados . La(s) fuente(s) de información utilizadas es(son) Plan de Acción del Proyecto, Libro de PDD a cargo de la OAP, Ejecución presupuestal, Plan de adquisiciones, Tablero de control de ejecución financiera,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_x000a_-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 Actualizar el riesgo Posibilidad de afectación reputacional por pérdida de credibilidad y confianza de los grupos de valor y partes Interesadas debido a errores (fallas o deficiencias) en la planeación, implementación y seguimiento de los productos del proyecto de inversión."/>
    <s v="- Subsecretaria Distrital de Fortalecimiento Institucional_x000a_- Subsecretaria Distrital de Fortalecimiento Institucional_x000a_- Gerente del Proyecto_x000a_- Gerente del Proyecto_x000a__x000a__x000a__x000a__x000a__x000a_- Subsecretaria Distrital de Fortalecimiento Institucional"/>
    <s v="-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_x000a_-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 Riesgo de Posibilidad de afectación reputacional por pérdida de credibilidad y confianza de los grupos de valor y partes Interesadas debido a errores (fallas o deficiencias) en la planeación, implementación y seguimiento de los productos del proyecto de inversión., actualizado."/>
    <d v="2024-12-26T00:00:00"/>
    <s v="Identificación del riesgo_x000a__x000a__x000a__x000a_"/>
    <s v="Se ajustó el DOFA del mapa de riesgos conforme al nuevo contexto estratégico_x000a_Se realiza la actualización  de la identificación del riesgo, asociando el obejtivo estratégico con base en al nueva plataforma estratégica."/>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Propósito (Objetivo General): Fortalecer el ecosistema de innovación pública en Bogotá para generar mayor valor público"/>
    <n v="299"/>
    <s v="O-P012"/>
    <s v="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x v="3"/>
    <s v="Operacionales"/>
    <x v="34"/>
    <s v="- Dificultad en la articulación y gestión del conocimiento del ecosistema de innovación pública de Bogotá_x000a_- Bajo número de entidades con laboratorios y unidades de innovación pública_x000a_- Bajo nivel de cultura de innovación en las entidades distritales y los servidores públicos_x000a__x000a__x000a__x000a__x000a__x000a__x000a_"/>
    <s v="- Cambios en equipos directivos y/o equipos de trabajo de las entidades del distrito_x000a_- Falta de interés para el trabajo en temas de innovación por parte de grupos de valor y de interés_x000a__x000a__x000a__x000a__x000a__x000a__x000a__x000a_"/>
    <s v="- Incumplimiento en las metas propuestas en el proyecto de inversión_x000a_- Menores asignaciones presupuestales por la no ejecución del presupuesto asignado al proyecto_x000a_- Pérdida de credibilidad y de confianza que dificulte el fortalecimiento del ecocisistema de innovación pública_x000a_-  Desviaciones de los objetivos, alcance y cronograma del proyecto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Baja (2)"/>
    <n v="0.4"/>
    <s v="-"/>
    <s v="-"/>
    <s v="-"/>
    <s v="-"/>
    <s v="-"/>
    <s v="-"/>
    <s v="Menor (2)"/>
    <n v="0.4"/>
    <s v="Moderado"/>
    <s v="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quot;Moderado&quot;"/>
    <s v="- 1 El Profesional de la Subsecretaría de Fortalecimiento Institucional encargado de Ecosistema de Innovación Pública autorizado(a) por el(la) Subsecretario(a) de Fortalecimiento Institucional, cada cuatro meses revisa el cumplimiento de las metas de innovación por parte de las entidades distritales. La(s) fuente(s) de información utilizadas es(son) el tablero de control de innovación pública. En caso de observar desviaciones, observaciones o diferencias, se realizan las observaciones correspondientes en reunión del Ecosistema de Innovación Pública de Bogotá y se deja como evidencia el acta de reunión. De lo contrario, deja señalado el cumplimiento por color en el tablero de innovación pública. Tipo: Detectivo. Implementación Manual._x000a_- 2.  El Profesional de la Subsecretaría de Fortalecimiento Institucional  encargado de Ecosistema de Innovación Pública autorizado(a) por el(la) Subsecretarío(a) de Fortalecimiento Institucional, cada cuatro meses realiza reunión con entidades del distrito en la cual analizan los avances a la fecha y diseña acciones de articulación para el cumplimiento efectivo de las metas de innovación pública según el Plan de Desarrollo. La(s) fuente(s) de información utilizadas es(son) los resultados del tablero de control de innovación pública. En caso de observar desviaciones, observaciones o diferencias, se definen acciones para lograr la articulación entre las entidades y queda como evidencia el acta de reunión.  De lo contrario, se socializa la buena práctica en el marco de la reunión.Tipo: Preventivo. Implementación Manual.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22500000000000003"/>
    <s v="Bajo"/>
    <s v="El riesgo pasa de una zona moder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_x000a_- Diseñar plan de acción de acompañamiento y recomendaciones con las entidades que no pudieron cumplir las metas por falta de articul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_x000a__x000a__x000a__x000a__x000a__x000a_-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s v="- Subsecretaría Distrital de Fortalecimiento Institucional_x000a_- Subsecretaría Distrital de Fortalecimeinto Institucional_x000a_- Subsecretaría Distrital de Fortalecimeinto Institucional_x000a_- Subsecretaría Distrital de Fortalecimeinto Institucional_x000a__x000a__x000a__x000a__x000a__x000a_- Subsecretaría Distrital de Fortalecimiento Institucional"/>
    <s v="-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_x000a_- Plan de acción de acompañamiento y recomedaciones._x000a_- Evidencia de reunión de revisión de las estrategias._x000a__x000a_- Memorando Solicitud de ajustes en la programación_x000a_Formato de Modificación de Plan de Acción 4202000-FT-1320_x000a__x000a__x000a__x000a__x000a__x000a_-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
    <d v="2024-12-20T00:00:00"/>
    <s v="Identificación del riesgo_x000a_Análisis antes de controles_x000a_Establecimiento de controles_x000a_Evaluación de controles_x000a_Tratamiento del riesgo"/>
    <s v="1, Ajuste del DOFA_x000a_2, Cambio del Objetivo Estratégico, conforme a la nueva plataforma estratégica adoptada medianre Resolución 630 de 2024_x000a_3. Cambio en calificación de probabilidad de Muy a alta a Bajo_x000a_4. Se ajustaron  los controles del riesgo_x000a_4. Cambio de la calificacción despúes de controles_x000a_5. Incluisión de medidas de contingencia conforme con los controles correctivos"/>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Actividad (Meta): Desarrollar 6 procesos de innovación aplicando la metodología de innovación &quot;Tejido iBO&quot; basados en la participación ciudadana, co-creación y experimentación"/>
    <n v="300"/>
    <s v="O-P013"/>
    <s v="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x v="3"/>
    <s v="Operacionales"/>
    <x v="34"/>
    <s v="- Cambios en equipos en las entidades_x000a_- Falta de presupuesto para el desarrollo de los prototipos_x000a__x000a__x000a__x000a__x000a__x000a__x000a__x000a_"/>
    <s v="- Cambio de administraciones _x000a__x000a__x000a__x000a__x000a__x000a__x000a__x000a__x000a_"/>
    <s v="- Incumplimiento de metas_x000a_- Insatisfacción por parte de las entidades públicas_x000a_- Insatisfacción de la ciudadanía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estratégico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Mayor (4)"/>
    <n v="0.8"/>
    <s v="Alto"/>
    <s v="Se determina un nivel de probabilidad (3) media de riesgo inherente teniendo en cuenta que se podría presentar en el 60% de las circunstancias. El impacto (4) mayor  obedece a que afectaría los retos estratégicos de ciudad. "/>
    <s v="- 1 El Profesional de la Subsecretaría de Fortalecimiento Institucional, encargado de Ecosistema de Innovación Pública autorizado(a) por el el(la) Subsecretario(a) de Fortalecimiento Institucional, cada inicio del proyecto (cada 4 años) de inversión verifica que se cuente con el diseño del Modelo de seguimiento y monitoreo del desarrollo de los prototipos teniendo en cuenta el proceso metodológico de innovación. La(s) fuente(s) de información utilizadas es(son) la metodología Tejido IBO y la matriz de seguimiento de proyectos de innovación. En caso de observar desviaciones, observaciones o diferencias, se hacen recomendaciones al equipo de laboratorio para la mejora de la matriz mediante correo electrónico. De lo contrario, se da inicio a la aplicación del Modelo de seguimiento y monitoreo. Tipo: Preventivo. Implementación Manual._x000a_- 2. El(la) Subsecretario(a) de Fortalecimiento Institucional, cada seis meses del proyecto de inversión verifica los resultados del Modelo de seguimiento y monitoreo de desarrollo de prototipos. La(s) fuente(s) de información utilizadas es(son) la matriz de seguimiento de proyectos de innovación. En caso de observar desviaciones, observaciones o diferencias, se solicita a través de memorando o correo electrónico desarrollar las acciones pertinentes en el marco del cumplimiento de las metas propuestas. De lo contrario, se continua el desarrollo de la ruta metodológica de innovación. Tipo: Detectivo. Implementación Manual. 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oderado (3)"/>
    <n v="0.45000000000000007"/>
    <s v="Moderado"/>
    <s v="El riesgo pasa de una zona alta a ubicarse en una zona moderada luego de aplicar los controles establecidos y ante su materialización podrian disminuirse los efectos aplicando las acciones de contingencia."/>
    <s v="Reducir"/>
    <s v="- Revisar y ajustar de ser necesario la matriz de seguimiento de proyectos de innovación dentro de la metodología Tejido IBO._x000a__x000a__x000a__x000a__x000a__x000a__x000a__x000a__x000a__x000a__x000a__x000a__x000a__x000a__x000a__x000a__x000a__x000a__x000a_"/>
    <s v="- Subsecretaría de Fortalecimiento Institucional_x000a__x000a__x000a__x000a__x000a__x000a__x000a__x000a__x000a__x000a__x000a__x000a__x000a__x000a__x000a__x000a__x000a__x000a__x000a_"/>
    <s v="PA250-042"/>
    <n v="1381"/>
    <d v="2025-03-31T00:00:00"/>
    <s v="31/12/2025_x000a__x000a__x000a__x000a__x000a__x000a__x000a__x000a__x000a__x000a__x000a__x000a__x000a__x000a__x000a__x000a__x000a__x000a__x000a_"/>
    <s v="-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_x000a_- Realizar reunión de la Subsecretaría Distrital de Fortalecimiento Institucional, IBO y las entidades relacionadas con el desarrollo de los prototipos  para tomar acciones pertinentes con relación al cumplimiento de los tiempos y productos establecidos._x000a__x000a__x000a__x000a__x000a__x000a__x000a__x000a_-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_x000a_- Evidencia de reunión que relacione las recomendaciones para el cumplimiento de los tiempos y objetivos en el marco del desarrollo de prototipos._x000a__x000a__x000a__x000a__x000a__x000a__x000a__x000a_-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
    <d v="2024-12-20T00:00:00"/>
    <s v="Identificación del riesgo_x000a__x000a_Establecimiento de controles_x000a__x000a_"/>
    <s v="1. Ajuste del DOFA_x000a_2. Cambio del Objetivo Estratégico, conforme a la nueva plataforma estratégica adoptada medianre Resolución 630 de 2024_x000a_3. Se ajustaron  los controles del riesgo_x000a_"/>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Componente (Producto) Servicio de Asistencia Técnica"/>
    <n v="301"/>
    <s v="O-P014"/>
    <s v="Posibilidad de afectación económica (o presupuestal) por falta de apropiación por parte del talento humano frente a los contenidos de formación y capacitación en temas de intraemprendimiento debido a que estos no están diseñados a la realidad del contexto institucional."/>
    <x v="3"/>
    <s v="Operacionales"/>
    <x v="34"/>
    <s v="- El tipo de formación en temas de innovación es más teórica que práctica, no ajustándose a la realidad y al contexto de los servidores públicos_x000a_- Falta de compromiso por parte de directivos con relación a formación y generación de capacidades en innovación pública_x000a_- Bajas capacidades institucionales y de los servidores públicos para el desarrollo de innovaciones para retos públicos_x000a__x000a__x000a__x000a__x000a__x000a__x000a_"/>
    <s v="- Falta de coordinación entre las partes interesadas y responsables de la generación de capacidades en innovación de servidores públicos_x000a__x000a__x000a__x000a__x000a__x000a__x000a__x000a__x000a_"/>
    <s v="- Perdida de recursos en formación que se diseña para servidores públicos_x000a_- Se diseñan soluciones a problemas públicos sin tener en cuenta a los ciudadanos_x000a_- Incumplimiento a las metas y planes institucionales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Leve (1)"/>
    <n v="0.2"/>
    <s v="Moderado"/>
    <s v="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
    <s v="- 1 El Profesional de la Subsecretaría de Fortalecimiento Institucional, encargado de Ecosistema de Innovación Pública autorizado(a) por el(la) Subsecretario(a) de Fortalecimiento Institucional, , cada inicio del proyecto de inversión revisa los contenidos de formación para las capacitaciones en innovación pública. La(s) fuente(s) de información utilizadas es(son) fuentes bibliográficas y académicas relacionadas con las temáticas, encuestas y/o entrevistas a los servidores de diferentes entidades públicas sobre las realidades relacionadas con la aplicación de la innov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Tipo: Preventivo. Implementación Manual._x000a_- 1 El Profesional de la Subsecretaría de Fortalecimiento Institucional,  encargado de Ecosistema de Innovación Pública autorizado(a) por el(la) Subsecretario(a) de Fortalecimiento Institucional, , anualmente, revisa que los contenidos para el proceso de formación que requieran ser actualizados tengan en cuenta los resultados de la retroalimentación de los beneficiarios de las capacitaciones en innovación pública. La(s) fuente(s) de información utilizadas es(son) encuestas y/o entrevistas a los servidores de diferentes entidades públicas sobre la experiencia en el proceso de formación en innovación pública y el documento de contenido de form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cuando se requiera. Tipo: Detectivo. Implementación Manual._x000a_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 cada vez que se identifique la  materialización del riesgo verifican el avance físico en magnitud y presupuesto de las metas del proyectos de inversión y procederá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riesgo pasa de una zona modera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_x000a_- Realizar reunión de la Subsecretaría Distrital de Fortalecimiento Institucional, IBO para analizar contenidos y resultados con el fin de implementar acciones de mejora para la apropiación adecuada de los contenidos en intraemprendimeinto por parte de los servidores públicos_x000a__x000a__x000a__x000a__x000a__x000a__x000a__x000a_-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_x000a_- Evidencia de reunión que relacione las recomendaciones las acciones de mejora para la apropiación adecuada de los contenidos en intraemprendimeinto por parte de los servidores públicos._x000a__x000a__x000a__x000a__x000a__x000a__x000a__x000a_-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
    <d v="2024-12-20T00:00:00"/>
    <s v="Identificación del riesgo_x000a_Análisis antes de controles_x000a_Establecimiento de controles_x000a_Evaluación de controles_x000a_"/>
    <s v="1, Ajuste del DOFA_x000a_2, Cambio del Objetivo Estratégico._x000a_3.Cambio del Objetivo Estratégico, conforme a la nueva plataforma estratégica adoptada medianre Resolución 630 de 2024_x000a_4. Se ajustaron  los controles del riesgo_x000a_5. Cambio de la calificacción despúes de controles"/>
    <m/>
    <m/>
    <m/>
    <m/>
    <m/>
    <m/>
    <m/>
    <m/>
    <m/>
    <m/>
    <m/>
    <m/>
    <m/>
    <m/>
    <m/>
    <m/>
    <m/>
    <m/>
    <m/>
    <m/>
    <m/>
    <m/>
    <m/>
    <m/>
    <m/>
    <m/>
    <m/>
    <m/>
    <m/>
    <m/>
    <m/>
    <m/>
    <m/>
    <m/>
  </r>
  <r>
    <s v="8118 Fortalecimiento del acceso y difusión de la memoria histórica y del patrimonio documental de Bogotá D.C."/>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componente-producto): Servicio de gestión documental a entidades públicas y privadas del orden nacional y/o territorial_x000a_Servicios de preservación del patrimonio bibliográfico y documental_x000a_Servicio de divulgación y publicación del Patrimonio cultural"/>
    <n v="308"/>
    <s v="O-P020"/>
    <s v="Posibilidad de afectación reputacional por pérdida de confianza de las grupos de valor y partes Interesadas , debido a Errores (fallas o deficiencias) en las condiciones y entrega  de los productos y servicios del proyecto."/>
    <x v="3"/>
    <s v="Operacionales"/>
    <x v="30"/>
    <s v="- Falta articulación entre las diferentes herramientas en las que están contenidos los productos y servicios._x000a_- Desconocimiento y fallas de articulación de sistemas, lenguajes y herramientas, fallas inesperadas, sobre carga de plataformas. _x000a_- No existe una apropiación frente a la cultura de la gestión documental por parte de los servidores públicos y demás personas involucradas con la entidad._x000a__x000a__x000a__x000a__x000a__x000a__x000a_"/>
    <s v="- Fallas en las comunicaciones. _x000a_- Constante actualización de directrices Nacionales y Distritales que no surten suficientes procesos de socialización. _x000a_- No existe una apropiación frente a la cultura de la gestión documental por parte de los servidores públicos y demás personas involucradas con la entidad.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erfil del proyecto en el componente de riesgos  indica que los Subdirectores, autorizados por el Director Distrital de Archivo Bogotá mensualmente en los subcomités de autocontrol verifican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8118 - Fortalecimiento del acceso y difusión de la memoria histórica y del patrimonio documental de Bogotá D.C.”,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grupos de valor y partes Interesadas , debido a Errores (fallas o deficiencias) en las condiciones y entrega  de los productos y servicio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grupos de valor y partes Interesadas , debido a Errores (fallas o deficiencias) en las condiciones y entrega  de los productos y servicios del proyecto.,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m/>
  </r>
  <r>
    <s v="8118 Fortalecimiento del acceso y difusión de la memoria histórica y del patrimonio documental de Bogotá D.C."/>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actividad - meta):_x000a_1.Actualizar 1 Sistema Interno de Gestión Documental y Archivos - SIGA._x000a_2.Implementar 1 estrategia para fortalecer la gestión documental y administración de archivos en las entidades del Distrito._x000a_3.Poner en servicio 100.000 unidades documentales para mejorar el servicio de acceso a la ciudadanía y consulta de la memoria e historia del Distrito de Bogotá._x000a_4.Fortalecer 1 Sistema Integrado de Conservación para aumentar la capacidad tecnológica y física en conservación y preservación documental._x000a_5.Implementar 1 estrategia de investigación para el posicionamiento, promoción y difusión del patrimonio documental, la memoria e historia de Bogotá_x000a_6.Implementar 1 estrategia para fortalecer los servicios de la Imprenta Distrital"/>
    <n v="309"/>
    <s v="O-P021"/>
    <s v="Posibilidad de afectación reputacional por incumplimiento en la ejecución de las actividades del proyecto, debido a Errores (fallas o deficiencias) en la planeación operativa y seguimiento de las metas establecidas"/>
    <x v="3"/>
    <s v="Operacionales"/>
    <x v="35"/>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Pérdida de credibilidad y de confianza que dificulte el ejercicio de las funciones de la Secretaría General._x000a_- Recorte de recursos financieros que impiden las ejecución de metas establecidas en el cuatrienio._x000a__x000a__x000a__x000a__x000a__x000a__x000a__x000a_"/>
    <s v="- Incumplimiento en las metas propuestas en el proyecto de inversión_x000a_- Menores asignaciones presupuestales por la no ejecución del presupuesto asignado al proyecto_x000a_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rocedimiento 4202000-PR-348 formulación, programación y seguimiento a los proyectos de inversión  indica que el Gerente del Proyecto de Inversión o quien se designe, autorizado(a) o designado por el Comité Institucional de Gestión y Desempeño,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a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quot;8118 - Fortalecimiento del acceso y difusión de la memoria histórica y del patrimonio documental de Bogotá D.C.&quot; indica que los Directores o Subdirectores responsables de las metas proyecto de inversión, autorizados(as)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incumplimiento en la ejecución de las actividades del proyecto, debido a Errores (fallas o deficiencias) en la planeación operativa y seguimiento de las metas establecidas"/>
    <s v="- ﻿Subsecretario de Fortalecimiento Institucional_x000a_- Gerente del Proyecto_x000a_- Gerente del Proyecto_x000a__x000a__x000a__x000a__x000a__x000a__x000a_- ﻿Subsecretario de Fortalecimiento Institucional"/>
    <s v="-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Errores (fallas o deficiencias) en la planeación operativa y seguimiento de las metas establecidas,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1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A7"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5">
        <item x="1"/>
        <item x="0"/>
        <item m="1" x="3"/>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
    <i>
      <x/>
    </i>
    <i>
      <x v="1"/>
    </i>
    <i>
      <x v="3"/>
    </i>
    <i t="grand">
      <x/>
    </i>
  </rowItems>
  <colItems count="1">
    <i/>
  </colItems>
  <formats count="7">
    <format dxfId="143">
      <pivotArea type="all" dataOnly="0" outline="0" fieldPosition="0"/>
    </format>
    <format dxfId="142">
      <pivotArea outline="0" collapsedLevelsAreSubtotals="1" fieldPosition="0"/>
    </format>
    <format dxfId="141">
      <pivotArea field="9" type="button" dataOnly="0" labelOnly="1" outline="0" axis="axisRow" fieldPosition="0"/>
    </format>
    <format dxfId="140">
      <pivotArea dataOnly="0" labelOnly="1" fieldPosition="0">
        <references count="1">
          <reference field="9" count="0"/>
        </references>
      </pivotArea>
    </format>
    <format dxfId="139">
      <pivotArea dataOnly="0" labelOnly="1" fieldPosition="0">
        <references count="1">
          <reference field="9" count="0" defaultSubtotal="1"/>
        </references>
      </pivotArea>
    </format>
    <format dxfId="138">
      <pivotArea dataOnly="0" labelOnly="1" grandRow="1" outline="0" fieldPosition="0"/>
    </format>
    <format dxfId="1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8252519-98A2-4509-BB39-B2E16718828E}" name="TablaDinámica3" cacheId="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7" rowHeaderCaption="Procesos / Proyectos de inversión" colHeaderCaption="Enfoque del riesgo">
  <location ref="A4:F28" firstHeaderRow="1" firstDataRow="2" firstDataCol="1"/>
  <pivotFields count="102">
    <pivotField axis="axisRow" showAll="0">
      <items count="23">
        <item x="0"/>
        <item x="1"/>
        <item x="2"/>
        <item x="7"/>
        <item x="12"/>
        <item x="13"/>
        <item x="3"/>
        <item x="4"/>
        <item x="5"/>
        <item x="6"/>
        <item x="8"/>
        <item x="9"/>
        <item x="10"/>
        <item x="11"/>
        <item x="14"/>
        <item x="15"/>
        <item x="16"/>
        <item x="17"/>
        <item x="18"/>
        <item x="19"/>
        <item x="20"/>
        <item x="21"/>
        <item t="default"/>
      </items>
    </pivotField>
    <pivotField showAll="0"/>
    <pivotField showAll="0"/>
    <pivotField showAll="0"/>
    <pivotField showAll="0"/>
    <pivotField showAll="0"/>
    <pivotField showAll="0"/>
    <pivotField showAll="0"/>
    <pivotField dataField="1"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9"/>
  </colFields>
  <colItems count="5">
    <i>
      <x/>
    </i>
    <i>
      <x v="1"/>
    </i>
    <i>
      <x v="2"/>
    </i>
    <i>
      <x v="3"/>
    </i>
    <i t="grand">
      <x/>
    </i>
  </colItems>
  <dataFields count="1">
    <dataField name="Número de riesgos" fld="8" subtotal="count" baseField="0" baseItem="0"/>
  </dataFields>
  <formats count="55">
    <format dxfId="65">
      <pivotArea type="all" dataOnly="0" outline="0" fieldPosition="0"/>
    </format>
    <format dxfId="64">
      <pivotArea outline="0" collapsedLevelsAreSubtotals="1" fieldPosition="0"/>
    </format>
    <format dxfId="63">
      <pivotArea dataOnly="0" labelOnly="1" grandRow="1" outline="0" fieldPosition="0"/>
    </format>
    <format dxfId="62">
      <pivotArea dataOnly="0" labelOnly="1" outline="0" axis="axisValues" fieldPosition="0"/>
    </format>
    <format dxfId="61">
      <pivotArea type="all" dataOnly="0" outline="0" fieldPosition="0"/>
    </format>
    <format dxfId="60">
      <pivotArea outline="0" collapsedLevelsAreSubtotals="1" fieldPosition="0"/>
    </format>
    <format dxfId="59">
      <pivotArea dataOnly="0" labelOnly="1" grandRow="1" outline="0" fieldPosition="0"/>
    </format>
    <format dxfId="58">
      <pivotArea dataOnly="0" labelOnly="1" outline="0" axis="axisValues" fieldPosition="0"/>
    </format>
    <format dxfId="57">
      <pivotArea collapsedLevelsAreSubtotals="1" fieldPosition="0">
        <references count="1">
          <reference field="0" count="6">
            <x v="0"/>
            <x v="1"/>
            <x v="2"/>
            <x v="3"/>
            <x v="4"/>
            <x v="5"/>
          </reference>
        </references>
      </pivotArea>
    </format>
    <format dxfId="56">
      <pivotArea outline="0" collapsedLevelsAreSubtotals="1" fieldPosition="0"/>
    </format>
    <format dxfId="55">
      <pivotArea dataOnly="0" labelOnly="1" outline="0" axis="axisValues" fieldPosition="0"/>
    </format>
    <format dxfId="54">
      <pivotArea field="0" type="button" dataOnly="0" labelOnly="1" outline="0" axis="axisRow" fieldPosition="0"/>
    </format>
    <format dxfId="53">
      <pivotArea dataOnly="0" labelOnly="1" outline="0" axis="axisValues" fieldPosition="0"/>
    </format>
    <format dxfId="52">
      <pivotArea dataOnly="0" labelOnly="1" outline="0" axis="axisValues" fieldPosition="0"/>
    </format>
    <format dxfId="51">
      <pivotArea field="0" type="button" dataOnly="0" labelOnly="1" outline="0" axis="axisRow" fieldPosition="0"/>
    </format>
    <format dxfId="50">
      <pivotArea outline="0" collapsedLevelsAreSubtotals="1" fieldPosition="0"/>
    </format>
    <format dxfId="49">
      <pivotArea type="all" dataOnly="0" outline="0" fieldPosition="0"/>
    </format>
    <format dxfId="48">
      <pivotArea outline="0" collapsedLevelsAreSubtotals="1" fieldPosition="0"/>
    </format>
    <format dxfId="47">
      <pivotArea field="0" type="button" dataOnly="0" labelOnly="1" outline="0" axis="axisRow" fieldPosition="0"/>
    </format>
    <format dxfId="46">
      <pivotArea dataOnly="0" labelOnly="1" fieldPosition="0">
        <references count="1">
          <reference field="0" count="0"/>
        </references>
      </pivotArea>
    </format>
    <format dxfId="45">
      <pivotArea dataOnly="0" labelOnly="1" grandRow="1" outline="0" fieldPosition="0"/>
    </format>
    <format dxfId="44">
      <pivotArea dataOnly="0" labelOnly="1" outline="0" axis="axisValues" fieldPosition="0"/>
    </format>
    <format dxfId="43">
      <pivotArea collapsedLevelsAreSubtotals="1" fieldPosition="0">
        <references count="1">
          <reference field="0" count="0"/>
        </references>
      </pivotArea>
    </format>
    <format dxfId="42">
      <pivotArea dataOnly="0" labelOnly="1" fieldPosition="0">
        <references count="1">
          <reference field="0" count="0"/>
        </references>
      </pivotArea>
    </format>
    <format dxfId="41">
      <pivotArea collapsedLevelsAreSubtotals="1" fieldPosition="0">
        <references count="1">
          <reference field="0" count="15">
            <x v="0"/>
            <x v="1"/>
            <x v="2"/>
            <x v="3"/>
            <x v="4"/>
            <x v="5"/>
            <x v="6"/>
            <x v="7"/>
            <x v="8"/>
            <x v="9"/>
            <x v="10"/>
            <x v="11"/>
            <x v="12"/>
            <x v="13"/>
            <x v="14"/>
          </reference>
        </references>
      </pivotArea>
    </format>
    <format dxfId="40">
      <pivotArea dataOnly="0" labelOnly="1" fieldPosition="0">
        <references count="1">
          <reference field="0" count="15">
            <x v="0"/>
            <x v="1"/>
            <x v="2"/>
            <x v="3"/>
            <x v="4"/>
            <x v="5"/>
            <x v="6"/>
            <x v="7"/>
            <x v="8"/>
            <x v="9"/>
            <x v="10"/>
            <x v="11"/>
            <x v="12"/>
            <x v="13"/>
            <x v="14"/>
          </reference>
        </references>
      </pivotArea>
    </format>
    <format dxfId="39">
      <pivotArea dataOnly="0" outline="0" fieldPosition="0">
        <references count="1">
          <reference field="9" count="2">
            <x v="1"/>
            <x v="2"/>
          </reference>
        </references>
      </pivotArea>
    </format>
    <format dxfId="38">
      <pivotArea field="0" type="button" dataOnly="0" labelOnly="1" outline="0" axis="axisRow" fieldPosition="0"/>
    </format>
    <format dxfId="37">
      <pivotArea dataOnly="0" labelOnly="1" fieldPosition="0">
        <references count="1">
          <reference field="9" count="0"/>
        </references>
      </pivotArea>
    </format>
    <format dxfId="36">
      <pivotArea dataOnly="0" labelOnly="1" grandCol="1" outline="0" fieldPosition="0"/>
    </format>
    <format dxfId="35">
      <pivotArea type="origin" dataOnly="0" labelOnly="1" outline="0" fieldPosition="0"/>
    </format>
    <format dxfId="34">
      <pivotArea field="9" type="button" dataOnly="0" labelOnly="1" outline="0" axis="axisCol" fieldPosition="0"/>
    </format>
    <format dxfId="33">
      <pivotArea type="topRight" dataOnly="0" labelOnly="1" outline="0" fieldPosition="0"/>
    </format>
    <format dxfId="32">
      <pivotArea field="0" type="button" dataOnly="0" labelOnly="1" outline="0" axis="axisRow" fieldPosition="0"/>
    </format>
    <format dxfId="31">
      <pivotArea dataOnly="0" labelOnly="1" fieldPosition="0">
        <references count="1">
          <reference field="9" count="0"/>
        </references>
      </pivotArea>
    </format>
    <format dxfId="30">
      <pivotArea dataOnly="0" labelOnly="1" grandCol="1" outline="0" fieldPosition="0"/>
    </format>
    <format dxfId="29">
      <pivotArea field="0" type="button" dataOnly="0" labelOnly="1" outline="0" axis="axisRow" fieldPosition="0"/>
    </format>
    <format dxfId="28">
      <pivotArea dataOnly="0" labelOnly="1" fieldPosition="0">
        <references count="1">
          <reference field="9" count="0"/>
        </references>
      </pivotArea>
    </format>
    <format dxfId="27">
      <pivotArea dataOnly="0" labelOnly="1" grandCol="1" outline="0" fieldPosition="0"/>
    </format>
    <format dxfId="26">
      <pivotArea type="origin" dataOnly="0" labelOnly="1" outline="0" fieldPosition="0"/>
    </format>
    <format dxfId="25">
      <pivotArea grandRow="1" outline="0" collapsedLevelsAreSubtotals="1" fieldPosition="0"/>
    </format>
    <format dxfId="24">
      <pivotArea field="0" type="button" dataOnly="0" labelOnly="1" outline="0" axis="axisRow" fieldPosition="0"/>
    </format>
    <format dxfId="23">
      <pivotArea dataOnly="0" labelOnly="1" fieldPosition="0">
        <references count="1">
          <reference field="9" count="0"/>
        </references>
      </pivotArea>
    </format>
    <format dxfId="22">
      <pivotArea dataOnly="0" labelOnly="1" grandCol="1" outline="0" fieldPosition="0"/>
    </format>
    <format dxfId="21">
      <pivotArea collapsedLevelsAreSubtotals="1" fieldPosition="0">
        <references count="2">
          <reference field="0" count="16">
            <x v="0"/>
            <x v="1"/>
            <x v="2"/>
            <x v="3"/>
            <x v="4"/>
            <x v="5"/>
            <x v="6"/>
            <x v="7"/>
            <x v="8"/>
            <x v="9"/>
            <x v="10"/>
            <x v="11"/>
            <x v="12"/>
            <x v="13"/>
            <x v="14"/>
            <x v="15"/>
          </reference>
          <reference field="9" count="1" selected="0">
            <x v="0"/>
          </reference>
        </references>
      </pivotArea>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field="9" type="button" dataOnly="0" labelOnly="1" outline="0" axis="axisCol" fieldPosition="0"/>
    </format>
    <format dxfId="16">
      <pivotArea type="topRight" dataOnly="0" labelOnly="1" outline="0" fieldPosition="0"/>
    </format>
    <format dxfId="15">
      <pivotArea field="0" type="button" dataOnly="0" labelOnly="1" outline="0" axis="axisRow"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fieldPosition="0">
        <references count="1">
          <reference field="9" count="0"/>
        </references>
      </pivotArea>
    </format>
    <format dxfId="11">
      <pivotArea dataOnly="0" labelOnly="1" grandCol="1" outline="0" fieldPosition="0"/>
    </format>
  </formats>
  <chartFormats count="8">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15"/>
          </reference>
          <reference field="9" count="1" selected="0">
            <x v="0"/>
          </reference>
        </references>
      </pivotArea>
    </chartFormat>
    <chartFormat chart="0" format="6">
      <pivotArea type="data" outline="0" fieldPosition="0">
        <references count="3">
          <reference field="4294967294" count="1" selected="0">
            <x v="0"/>
          </reference>
          <reference field="0" count="1" selected="0">
            <x v="15"/>
          </reference>
          <reference field="9" count="1" selected="0">
            <x v="1"/>
          </reference>
        </references>
      </pivotArea>
    </chartFormat>
    <chartFormat chart="0" format="7">
      <pivotArea type="data" outline="0" fieldPosition="0">
        <references count="3">
          <reference field="4294967294" count="1" selected="0">
            <x v="0"/>
          </reference>
          <reference field="0" count="1" selected="0">
            <x v="14"/>
          </reference>
          <reference field="9" count="1" selected="0">
            <x v="1"/>
          </reference>
        </references>
      </pivotArea>
    </chartFormat>
    <chartFormat chart="0" format="8"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2281E6-075F-42F6-8F6A-CF0662AF902A}" name="TablaDinámica1" cacheId="1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4" rowHeaderCaption="Dependencia" colHeaderCaption="Enfoque del riesgo">
  <location ref="A30:F68"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5">
        <item x="1"/>
        <item x="0"/>
        <item x="3"/>
        <item x="2"/>
        <item t="default"/>
      </items>
    </pivotField>
    <pivotField showAll="0"/>
    <pivotField axis="axisRow" showAll="0">
      <items count="37">
        <item x="14"/>
        <item x="19"/>
        <item x="10"/>
        <item x="33"/>
        <item x="11"/>
        <item x="24"/>
        <item x="18"/>
        <item x="8"/>
        <item x="16"/>
        <item x="21"/>
        <item x="34"/>
        <item x="0"/>
        <item x="15"/>
        <item x="25"/>
        <item x="26"/>
        <item x="27"/>
        <item x="2"/>
        <item x="4"/>
        <item x="12"/>
        <item x="17"/>
        <item x="20"/>
        <item x="28"/>
        <item x="30"/>
        <item x="32"/>
        <item x="1"/>
        <item x="3"/>
        <item x="5"/>
        <item x="6"/>
        <item x="7"/>
        <item x="9"/>
        <item x="13"/>
        <item x="22"/>
        <item x="23"/>
        <item x="29"/>
        <item x="31"/>
        <item x="35"/>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9"/>
  </colFields>
  <colItems count="5">
    <i>
      <x/>
    </i>
    <i>
      <x v="1"/>
    </i>
    <i>
      <x v="2"/>
    </i>
    <i>
      <x v="3"/>
    </i>
    <i t="grand">
      <x/>
    </i>
  </colItems>
  <dataFields count="1">
    <dataField name="Número de riesgos" fld="8" subtotal="count" baseField="0" baseItem="0"/>
  </dataFields>
  <formats count="59">
    <format dxfId="124">
      <pivotArea type="all" dataOnly="0" outline="0" fieldPosition="0"/>
    </format>
    <format dxfId="123">
      <pivotArea outline="0" collapsedLevelsAreSubtotals="1" fieldPosition="0"/>
    </format>
    <format dxfId="122">
      <pivotArea dataOnly="0" labelOnly="1" grandRow="1" outline="0" fieldPosition="0"/>
    </format>
    <format dxfId="121">
      <pivotArea dataOnly="0" labelOnly="1" outline="0" axis="axisValues" fieldPosition="0"/>
    </format>
    <format dxfId="120">
      <pivotArea type="all" dataOnly="0" outline="0" fieldPosition="0"/>
    </format>
    <format dxfId="119">
      <pivotArea outline="0" collapsedLevelsAreSubtotals="1" fieldPosition="0"/>
    </format>
    <format dxfId="118">
      <pivotArea dataOnly="0" labelOnly="1" grandRow="1" outline="0" fieldPosition="0"/>
    </format>
    <format dxfId="117">
      <pivotArea dataOnly="0" labelOnly="1" outline="0" axis="axisValues" fieldPosition="0"/>
    </format>
    <format dxfId="116">
      <pivotArea dataOnly="0" labelOnly="1" outline="0" axis="axisValues" fieldPosition="0"/>
    </format>
    <format dxfId="115">
      <pivotArea outline="0" collapsedLevelsAreSubtotals="1" fieldPosition="0">
        <references count="1">
          <reference field="9" count="1" selected="0">
            <x v="2"/>
          </reference>
        </references>
      </pivotArea>
    </format>
    <format dxfId="114">
      <pivotArea dataOnly="0" labelOnly="1" fieldPosition="0">
        <references count="1">
          <reference field="9" count="1">
            <x v="2"/>
          </reference>
        </references>
      </pivotArea>
    </format>
    <format dxfId="113">
      <pivotArea dataOnly="0" outline="0" fieldPosition="0">
        <references count="1">
          <reference field="9" count="1">
            <x v="1"/>
          </reference>
        </references>
      </pivotArea>
    </format>
    <format dxfId="112">
      <pivotArea type="origin" dataOnly="0" labelOnly="1" outline="0" fieldPosition="0"/>
    </format>
    <format dxfId="111">
      <pivotArea field="9" type="button" dataOnly="0" labelOnly="1" outline="0" axis="axisCol" fieldPosition="0"/>
    </format>
    <format dxfId="110">
      <pivotArea type="topRight" dataOnly="0" labelOnly="1" outline="0" fieldPosition="0"/>
    </format>
    <format dxfId="109">
      <pivotArea dataOnly="0" labelOnly="1" fieldPosition="0">
        <references count="1">
          <reference field="9" count="1">
            <x v="0"/>
          </reference>
        </references>
      </pivotArea>
    </format>
    <format dxfId="108">
      <pivotArea type="origin" dataOnly="0" labelOnly="1" outline="0" fieldPosition="0"/>
    </format>
    <format dxfId="107">
      <pivotArea field="9" type="button" dataOnly="0" labelOnly="1" outline="0" axis="axisCol" fieldPosition="0"/>
    </format>
    <format dxfId="106">
      <pivotArea type="topRight" dataOnly="0" labelOnly="1" outline="0" fieldPosition="0"/>
    </format>
    <format dxfId="105">
      <pivotArea dataOnly="0" labelOnly="1" fieldPosition="0">
        <references count="1">
          <reference field="9" count="0"/>
        </references>
      </pivotArea>
    </format>
    <format dxfId="104">
      <pivotArea dataOnly="0" labelOnly="1" grandCol="1" outline="0" fieldPosition="0"/>
    </format>
    <format dxfId="103">
      <pivotArea type="origin" dataOnly="0" labelOnly="1" outline="0" fieldPosition="0"/>
    </format>
    <format dxfId="102">
      <pivotArea grandRow="1" outline="0" collapsedLevelsAreSubtotals="1" fieldPosition="0"/>
    </format>
    <format dxfId="101">
      <pivotArea dataOnly="0" labelOnly="1" fieldPosition="0">
        <references count="1">
          <reference field="9" count="0"/>
        </references>
      </pivotArea>
    </format>
    <format dxfId="100">
      <pivotArea dataOnly="0" labelOnly="1" grandCol="1" outline="0" fieldPosition="0"/>
    </format>
    <format dxfId="99">
      <pivotArea type="origin" dataOnly="0" labelOnly="1" outline="0" fieldPosition="0"/>
    </format>
    <format dxfId="98">
      <pivotArea field="9" type="button" dataOnly="0" labelOnly="1" outline="0" axis="axisCol" fieldPosition="0"/>
    </format>
    <format dxfId="97">
      <pivotArea type="topRight" dataOnly="0" labelOnly="1" outline="0" fieldPosition="0"/>
    </format>
    <format dxfId="96">
      <pivotArea dataOnly="0" labelOnly="1" fieldPosition="0">
        <references count="1">
          <reference field="9" count="0"/>
        </references>
      </pivotArea>
    </format>
    <format dxfId="95">
      <pivotArea dataOnly="0" labelOnly="1" grandCol="1" outline="0" fieldPosition="0"/>
    </format>
    <format dxfId="94">
      <pivotArea grandRow="1" outline="0" collapsedLevelsAreSubtotals="1" fieldPosition="0"/>
    </format>
    <format dxfId="93">
      <pivotArea dataOnly="0" labelOnly="1" grandRow="1" outline="0" fieldPosition="0"/>
    </format>
    <format dxfId="92">
      <pivotArea type="all" dataOnly="0" outline="0" fieldPosition="0"/>
    </format>
    <format dxfId="91">
      <pivotArea outline="0" collapsedLevelsAreSubtotals="1" fieldPosition="0"/>
    </format>
    <format dxfId="90">
      <pivotArea type="origin" dataOnly="0" labelOnly="1" outline="0" fieldPosition="0"/>
    </format>
    <format dxfId="89">
      <pivotArea field="9" type="button" dataOnly="0" labelOnly="1" outline="0" axis="axisCol" fieldPosition="0"/>
    </format>
    <format dxfId="88">
      <pivotArea type="topRight" dataOnly="0" labelOnly="1" outline="0" fieldPosition="0"/>
    </format>
    <format dxfId="87">
      <pivotArea field="11" type="button" dataOnly="0" labelOnly="1" outline="0" axis="axisRow" fieldPosition="0"/>
    </format>
    <format dxfId="86">
      <pivotArea dataOnly="0" labelOnly="1" fieldPosition="0">
        <references count="1">
          <reference field="11" count="0"/>
        </references>
      </pivotArea>
    </format>
    <format dxfId="85">
      <pivotArea dataOnly="0" labelOnly="1" grandRow="1" outline="0" fieldPosition="0"/>
    </format>
    <format dxfId="84">
      <pivotArea dataOnly="0" labelOnly="1" fieldPosition="0">
        <references count="1">
          <reference field="9" count="0"/>
        </references>
      </pivotArea>
    </format>
    <format dxfId="83">
      <pivotArea dataOnly="0" labelOnly="1" grandCol="1" outline="0" fieldPosition="0"/>
    </format>
    <format dxfId="82">
      <pivotArea collapsedLevelsAreSubtotals="1" fieldPosition="0">
        <references count="1">
          <reference field="11" count="9">
            <x v="1"/>
            <x v="2"/>
            <x v="3"/>
            <x v="4"/>
            <x v="5"/>
            <x v="6"/>
            <x v="7"/>
            <x v="8"/>
            <x v="9"/>
          </reference>
        </references>
      </pivotArea>
    </format>
    <format dxfId="81">
      <pivotArea dataOnly="0" labelOnly="1" fieldPosition="0">
        <references count="1">
          <reference field="11" count="9">
            <x v="1"/>
            <x v="2"/>
            <x v="3"/>
            <x v="4"/>
            <x v="5"/>
            <x v="6"/>
            <x v="7"/>
            <x v="8"/>
            <x v="9"/>
          </reference>
        </references>
      </pivotArea>
    </format>
    <format dxfId="80">
      <pivotArea grandRow="1" outline="0" collapsedLevelsAreSubtotals="1" fieldPosition="0"/>
    </format>
    <format dxfId="79">
      <pivotArea dataOnly="0" labelOnly="1" grandRow="1" outline="0" fieldPosition="0"/>
    </format>
    <format dxfId="78">
      <pivotArea field="11" type="button" dataOnly="0" labelOnly="1" outline="0" axis="axisRow" fieldPosition="0"/>
    </format>
    <format dxfId="77">
      <pivotArea dataOnly="0" labelOnly="1" fieldPosition="0">
        <references count="1">
          <reference field="9" count="0"/>
        </references>
      </pivotArea>
    </format>
    <format dxfId="76">
      <pivotArea dataOnly="0" labelOnly="1" grandCol="1" outline="0" fieldPosition="0"/>
    </format>
    <format dxfId="75">
      <pivotArea field="9" type="button" dataOnly="0" labelOnly="1" outline="0" axis="axisCol" fieldPosition="0"/>
    </format>
    <format dxfId="74">
      <pivotArea collapsedLevelsAreSubtotals="1" fieldPosition="0">
        <references count="1">
          <reference field="11" count="0"/>
        </references>
      </pivotArea>
    </format>
    <format dxfId="73">
      <pivotArea field="11" type="button" dataOnly="0" labelOnly="1" outline="0" axis="axisRow" fieldPosition="0"/>
    </format>
    <format dxfId="72">
      <pivotArea field="11" type="button" dataOnly="0" labelOnly="1" outline="0" axis="axisRow" fieldPosition="0"/>
    </format>
    <format dxfId="71">
      <pivotArea collapsedLevelsAreSubtotals="1" fieldPosition="0">
        <references count="1">
          <reference field="11" count="0"/>
        </references>
      </pivotArea>
    </format>
    <format dxfId="70">
      <pivotArea dataOnly="0" labelOnly="1" fieldPosition="0">
        <references count="1">
          <reference field="11" count="0"/>
        </references>
      </pivotArea>
    </format>
    <format dxfId="69">
      <pivotArea collapsedLevelsAreSubtotals="1" fieldPosition="0">
        <references count="1">
          <reference field="11" count="9">
            <x v="9"/>
            <x v="10"/>
            <x v="11"/>
            <x v="12"/>
            <x v="13"/>
            <x v="14"/>
            <x v="15"/>
            <x v="16"/>
            <x v="17"/>
          </reference>
        </references>
      </pivotArea>
    </format>
    <format dxfId="68">
      <pivotArea dataOnly="0" labelOnly="1" fieldPosition="0">
        <references count="1">
          <reference field="11" count="9">
            <x v="9"/>
            <x v="10"/>
            <x v="11"/>
            <x v="12"/>
            <x v="13"/>
            <x v="14"/>
            <x v="15"/>
            <x v="16"/>
            <x v="17"/>
          </reference>
        </references>
      </pivotArea>
    </format>
    <format dxfId="67">
      <pivotArea collapsedLevelsAreSubtotals="1" fieldPosition="0">
        <references count="1">
          <reference field="11" count="8">
            <x v="10"/>
            <x v="11"/>
            <x v="12"/>
            <x v="13"/>
            <x v="14"/>
            <x v="15"/>
            <x v="16"/>
            <x v="17"/>
          </reference>
        </references>
      </pivotArea>
    </format>
    <format dxfId="66">
      <pivotArea dataOnly="0" labelOnly="1" fieldPosition="0">
        <references count="1">
          <reference field="11" count="8">
            <x v="10"/>
            <x v="11"/>
            <x v="12"/>
            <x v="13"/>
            <x v="14"/>
            <x v="15"/>
            <x v="16"/>
            <x v="17"/>
          </reference>
        </references>
      </pivotArea>
    </format>
  </formats>
  <chartFormats count="7">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0"/>
          </reference>
        </references>
      </pivotArea>
    </chartFormat>
    <chartFormat chart="3" format="4"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A20" workbookViewId="0">
      <selection activeCell="C20" sqref="C20"/>
    </sheetView>
  </sheetViews>
  <sheetFormatPr baseColWidth="10" defaultColWidth="11.44140625" defaultRowHeight="14.4" x14ac:dyDescent="0.3"/>
  <cols>
    <col min="1" max="1" width="12.44140625" style="1" customWidth="1"/>
    <col min="2" max="2" width="11.44140625" style="1"/>
    <col min="3" max="3" width="56.5546875" style="1" customWidth="1"/>
    <col min="4" max="5" width="77.5546875" style="1" customWidth="1"/>
    <col min="6" max="6" width="18.33203125" style="1" customWidth="1"/>
    <col min="7" max="7" width="21.109375" style="1" customWidth="1"/>
    <col min="8" max="9" width="14" style="1" customWidth="1"/>
    <col min="10" max="10" width="18" style="1" customWidth="1"/>
    <col min="11" max="11" width="36.6640625" style="1" customWidth="1"/>
    <col min="12" max="12" width="34.88671875" style="1" customWidth="1"/>
    <col min="13" max="13" width="14.44140625" style="1" customWidth="1"/>
    <col min="14" max="14" width="13.88671875" style="1" customWidth="1"/>
    <col min="15" max="16" width="11.44140625" style="1"/>
    <col min="17" max="17" width="17.88671875" style="1" customWidth="1"/>
    <col min="18" max="18" width="23.88671875" style="1" customWidth="1"/>
    <col min="19" max="19" width="11.44140625" style="1"/>
    <col min="20" max="20" width="20.33203125" style="1" customWidth="1"/>
    <col min="21" max="21" width="21" style="1" customWidth="1"/>
    <col min="22" max="22" width="11.44140625" style="1"/>
    <col min="23" max="23" width="13.88671875" style="1" customWidth="1"/>
    <col min="24" max="24" width="21.6640625" style="1" customWidth="1"/>
    <col min="25" max="25" width="17.88671875" style="1" customWidth="1"/>
    <col min="26" max="27" width="11.44140625" style="1"/>
    <col min="28" max="28" width="15" style="1" customWidth="1"/>
    <col min="29" max="29" width="15.88671875" style="1" customWidth="1"/>
    <col min="30" max="30" width="16" style="1" customWidth="1"/>
    <col min="31" max="31" width="15" style="1" customWidth="1"/>
    <col min="32" max="32" width="11.44140625" style="1"/>
    <col min="33" max="33" width="18.44140625" style="1" customWidth="1"/>
    <col min="34" max="34" width="11.109375" style="1" bestFit="1" customWidth="1"/>
    <col min="35" max="35" width="15.109375" style="1" customWidth="1"/>
    <col min="36" max="36" width="19" style="1" customWidth="1"/>
    <col min="37" max="16384" width="11.44140625" style="1"/>
  </cols>
  <sheetData>
    <row r="1" spans="1:36" ht="41.4" x14ac:dyDescent="0.3">
      <c r="A1" s="2" t="s">
        <v>0</v>
      </c>
      <c r="B1" s="2" t="s">
        <v>1</v>
      </c>
      <c r="C1" s="3" t="s">
        <v>2</v>
      </c>
      <c r="D1" s="3" t="s">
        <v>3</v>
      </c>
      <c r="E1" s="3" t="s">
        <v>4</v>
      </c>
      <c r="F1" s="4" t="s">
        <v>5</v>
      </c>
      <c r="G1" s="4" t="s">
        <v>6</v>
      </c>
      <c r="H1" s="5" t="s">
        <v>7</v>
      </c>
      <c r="I1" s="5" t="s">
        <v>8</v>
      </c>
      <c r="J1" s="6" t="s">
        <v>9</v>
      </c>
      <c r="K1" s="6" t="s">
        <v>10</v>
      </c>
      <c r="L1" s="6" t="s">
        <v>11</v>
      </c>
      <c r="M1" s="7" t="s">
        <v>12</v>
      </c>
      <c r="N1" s="7" t="s">
        <v>13</v>
      </c>
      <c r="O1" s="8" t="s">
        <v>14</v>
      </c>
      <c r="P1" s="4" t="s">
        <v>15</v>
      </c>
      <c r="Q1" s="9" t="s">
        <v>16</v>
      </c>
      <c r="R1" s="9" t="s">
        <v>17</v>
      </c>
      <c r="S1" s="3" t="s">
        <v>18</v>
      </c>
      <c r="T1" s="10" t="s">
        <v>19</v>
      </c>
      <c r="U1" s="10" t="s">
        <v>20</v>
      </c>
      <c r="V1" s="3" t="s">
        <v>21</v>
      </c>
      <c r="W1" s="10" t="s">
        <v>22</v>
      </c>
      <c r="X1" s="6" t="s">
        <v>23</v>
      </c>
      <c r="Y1" s="6" t="s">
        <v>24</v>
      </c>
      <c r="Z1" s="6" t="s">
        <v>25</v>
      </c>
      <c r="AA1" s="11" t="s">
        <v>26</v>
      </c>
      <c r="AB1" s="6" t="s">
        <v>27</v>
      </c>
      <c r="AC1" s="6" t="s">
        <v>28</v>
      </c>
      <c r="AD1" s="12" t="s">
        <v>29</v>
      </c>
      <c r="AE1" s="13" t="s">
        <v>30</v>
      </c>
      <c r="AF1" s="13" t="s">
        <v>31</v>
      </c>
      <c r="AG1" s="3" t="s">
        <v>32</v>
      </c>
      <c r="AH1" s="42" t="s">
        <v>33</v>
      </c>
      <c r="AI1" s="42" t="s">
        <v>34</v>
      </c>
      <c r="AJ1" s="103" t="s">
        <v>35</v>
      </c>
    </row>
    <row r="2" spans="1:36" ht="86.4" x14ac:dyDescent="0.3">
      <c r="A2" s="14">
        <v>1</v>
      </c>
      <c r="B2" s="14" t="s">
        <v>36</v>
      </c>
      <c r="C2" s="15" t="s">
        <v>37</v>
      </c>
      <c r="D2" s="16" t="s">
        <v>38</v>
      </c>
      <c r="E2" s="17" t="s">
        <v>39</v>
      </c>
      <c r="F2" s="18" t="s">
        <v>40</v>
      </c>
      <c r="G2" s="19" t="s">
        <v>41</v>
      </c>
      <c r="H2" s="20" t="s">
        <v>42</v>
      </c>
      <c r="I2" s="21" t="s">
        <v>43</v>
      </c>
      <c r="J2" s="22" t="s">
        <v>44</v>
      </c>
      <c r="K2" s="16" t="s">
        <v>45</v>
      </c>
      <c r="L2" s="16" t="s">
        <v>46</v>
      </c>
      <c r="M2" s="20" t="s">
        <v>47</v>
      </c>
      <c r="N2" s="23" t="s">
        <v>48</v>
      </c>
      <c r="O2" s="16" t="e">
        <f>IF(#REF!="","",#REF!)</f>
        <v>#REF!</v>
      </c>
      <c r="P2" s="16" t="e">
        <f>IF(#REF!="","",#REF!)</f>
        <v>#REF!</v>
      </c>
      <c r="Q2" s="24" t="s">
        <v>49</v>
      </c>
      <c r="R2" s="24" t="s">
        <v>50</v>
      </c>
      <c r="S2" s="16" t="s">
        <v>51</v>
      </c>
      <c r="T2" s="24" t="s">
        <v>52</v>
      </c>
      <c r="U2" s="24" t="s">
        <v>53</v>
      </c>
      <c r="V2" s="16" t="s">
        <v>54</v>
      </c>
      <c r="W2" s="25" t="s">
        <v>55</v>
      </c>
      <c r="X2" s="16" t="s">
        <v>56</v>
      </c>
      <c r="Y2" s="26" t="s">
        <v>57</v>
      </c>
      <c r="Z2" s="16" t="s">
        <v>58</v>
      </c>
      <c r="AA2" s="26" t="s">
        <v>59</v>
      </c>
      <c r="AB2" s="16" t="s">
        <v>60</v>
      </c>
      <c r="AC2" s="16" t="s">
        <v>61</v>
      </c>
      <c r="AD2" s="27" t="s">
        <v>62</v>
      </c>
      <c r="AE2" s="20" t="s">
        <v>63</v>
      </c>
      <c r="AF2" s="20" t="s">
        <v>63</v>
      </c>
      <c r="AG2" s="15" t="s">
        <v>472</v>
      </c>
      <c r="AH2" s="43" t="e">
        <f>IF(#REF!="","",#REF!)</f>
        <v>#REF!</v>
      </c>
      <c r="AI2" s="44">
        <v>43585</v>
      </c>
      <c r="AJ2" s="43" t="s">
        <v>469</v>
      </c>
    </row>
    <row r="3" spans="1:36" ht="72" x14ac:dyDescent="0.3">
      <c r="A3" s="14">
        <v>2</v>
      </c>
      <c r="B3" s="14" t="s">
        <v>64</v>
      </c>
      <c r="C3" s="15" t="s">
        <v>65</v>
      </c>
      <c r="D3" s="16" t="s">
        <v>66</v>
      </c>
      <c r="E3" s="17" t="s">
        <v>39</v>
      </c>
      <c r="F3" s="18" t="s">
        <v>67</v>
      </c>
      <c r="G3" s="19" t="s">
        <v>68</v>
      </c>
      <c r="H3" s="20" t="s">
        <v>69</v>
      </c>
      <c r="I3" s="21" t="s">
        <v>70</v>
      </c>
      <c r="J3" s="28" t="s">
        <v>71</v>
      </c>
      <c r="K3" s="16" t="s">
        <v>72</v>
      </c>
      <c r="L3" s="16" t="s">
        <v>73</v>
      </c>
      <c r="M3" s="20" t="s">
        <v>74</v>
      </c>
      <c r="N3" s="23" t="s">
        <v>75</v>
      </c>
      <c r="O3" s="16" t="e">
        <f>IF(#REF!="","",#REF!)</f>
        <v>#REF!</v>
      </c>
      <c r="P3" s="16" t="e">
        <f>IF(#REF!="","",#REF!)</f>
        <v>#REF!</v>
      </c>
      <c r="Q3" s="24" t="s">
        <v>76</v>
      </c>
      <c r="R3" s="24" t="s">
        <v>77</v>
      </c>
      <c r="T3" s="24" t="s">
        <v>78</v>
      </c>
      <c r="U3" s="24" t="s">
        <v>79</v>
      </c>
      <c r="V3" s="16" t="s">
        <v>80</v>
      </c>
      <c r="W3" s="29" t="s">
        <v>81</v>
      </c>
      <c r="X3" s="16" t="s">
        <v>82</v>
      </c>
      <c r="Y3" s="26" t="s">
        <v>82</v>
      </c>
      <c r="Z3" s="16" t="s">
        <v>83</v>
      </c>
      <c r="AA3" s="26" t="s">
        <v>84</v>
      </c>
      <c r="AB3" s="16" t="s">
        <v>85</v>
      </c>
      <c r="AC3" s="16" t="s">
        <v>85</v>
      </c>
      <c r="AD3" s="30" t="s">
        <v>86</v>
      </c>
      <c r="AE3" s="20" t="s">
        <v>87</v>
      </c>
      <c r="AF3" s="20" t="s">
        <v>88</v>
      </c>
      <c r="AG3" s="15" t="s">
        <v>473</v>
      </c>
      <c r="AH3" s="43" t="e">
        <f>IF(#REF!="","",#REF!)</f>
        <v>#REF!</v>
      </c>
      <c r="AI3" s="44">
        <v>43708</v>
      </c>
      <c r="AJ3" s="43" t="s">
        <v>476</v>
      </c>
    </row>
    <row r="4" spans="1:36" ht="100.8" x14ac:dyDescent="0.3">
      <c r="B4" s="31"/>
      <c r="C4" s="15" t="s">
        <v>89</v>
      </c>
      <c r="D4" s="16" t="s">
        <v>90</v>
      </c>
      <c r="E4" s="17" t="s">
        <v>91</v>
      </c>
      <c r="F4" s="32" t="s">
        <v>92</v>
      </c>
      <c r="G4" s="19" t="s">
        <v>93</v>
      </c>
      <c r="H4" s="20" t="s">
        <v>94</v>
      </c>
      <c r="I4" s="21" t="s">
        <v>95</v>
      </c>
      <c r="J4" s="28" t="s">
        <v>96</v>
      </c>
      <c r="K4" s="16" t="s">
        <v>97</v>
      </c>
      <c r="L4" s="16" t="s">
        <v>98</v>
      </c>
      <c r="M4" s="20" t="s">
        <v>2</v>
      </c>
      <c r="N4" s="23" t="s">
        <v>99</v>
      </c>
      <c r="O4" s="16" t="e">
        <f>IF(#REF!="","",#REF!)</f>
        <v>#REF!</v>
      </c>
      <c r="P4" s="16" t="e">
        <f>IF(#REF!="","",#REF!)</f>
        <v>#REF!</v>
      </c>
      <c r="Q4" s="24" t="s">
        <v>100</v>
      </c>
      <c r="R4" s="24" t="s">
        <v>101</v>
      </c>
      <c r="T4" s="24" t="s">
        <v>102</v>
      </c>
      <c r="U4" s="24" t="s">
        <v>103</v>
      </c>
      <c r="W4" s="33" t="s">
        <v>104</v>
      </c>
      <c r="Z4" s="16" t="s">
        <v>105</v>
      </c>
      <c r="AA4" s="26" t="s">
        <v>106</v>
      </c>
      <c r="AB4" s="16" t="s">
        <v>107</v>
      </c>
      <c r="AC4" s="16" t="s">
        <v>108</v>
      </c>
      <c r="AD4" s="34" t="s">
        <v>109</v>
      </c>
      <c r="AF4" s="20" t="s">
        <v>87</v>
      </c>
      <c r="AG4" s="15" t="s">
        <v>474</v>
      </c>
      <c r="AH4" s="43" t="e">
        <f>IF(#REF!="","",#REF!)</f>
        <v>#REF!</v>
      </c>
      <c r="AI4" s="44">
        <v>43830</v>
      </c>
      <c r="AJ4" s="43" t="s">
        <v>468</v>
      </c>
    </row>
    <row r="5" spans="1:36" ht="72" x14ac:dyDescent="0.3">
      <c r="B5" s="35"/>
      <c r="C5" s="15" t="s">
        <v>110</v>
      </c>
      <c r="D5" s="16" t="s">
        <v>111</v>
      </c>
      <c r="E5" s="17" t="s">
        <v>112</v>
      </c>
      <c r="F5" s="32" t="s">
        <v>113</v>
      </c>
      <c r="G5" s="19" t="s">
        <v>114</v>
      </c>
      <c r="H5" s="20" t="s">
        <v>115</v>
      </c>
      <c r="I5" s="21" t="s">
        <v>91</v>
      </c>
      <c r="J5" s="22" t="s">
        <v>116</v>
      </c>
      <c r="K5" s="16" t="s">
        <v>117</v>
      </c>
      <c r="L5" s="16" t="s">
        <v>118</v>
      </c>
      <c r="M5" s="20" t="s">
        <v>95</v>
      </c>
      <c r="N5" s="23" t="s">
        <v>119</v>
      </c>
      <c r="O5" s="16" t="e">
        <f>IF(#REF!="","",#REF!)</f>
        <v>#REF!</v>
      </c>
      <c r="P5" s="16" t="e">
        <f>IF(#REF!="","",#REF!)</f>
        <v>#REF!</v>
      </c>
      <c r="Q5" s="24" t="s">
        <v>120</v>
      </c>
      <c r="R5" s="24" t="s">
        <v>121</v>
      </c>
      <c r="T5" s="24" t="s">
        <v>122</v>
      </c>
      <c r="U5" s="24" t="s">
        <v>123</v>
      </c>
      <c r="W5" s="36" t="s">
        <v>124</v>
      </c>
      <c r="AB5" s="16" t="s">
        <v>125</v>
      </c>
      <c r="AC5" s="16" t="s">
        <v>126</v>
      </c>
      <c r="AG5" s="15" t="s">
        <v>127</v>
      </c>
      <c r="AH5" s="43" t="e">
        <f>IF(#REF!="","",#REF!)</f>
        <v>#REF!</v>
      </c>
      <c r="AI5" s="45"/>
      <c r="AJ5" s="43" t="s">
        <v>128</v>
      </c>
    </row>
    <row r="6" spans="1:36" ht="57.6" x14ac:dyDescent="0.3">
      <c r="B6" s="35"/>
      <c r="C6" s="15" t="s">
        <v>129</v>
      </c>
      <c r="D6" s="16" t="s">
        <v>130</v>
      </c>
      <c r="E6" s="16" t="s">
        <v>131</v>
      </c>
      <c r="F6" s="32" t="s">
        <v>132</v>
      </c>
      <c r="G6" s="19" t="s">
        <v>133</v>
      </c>
      <c r="H6" s="20" t="s">
        <v>134</v>
      </c>
      <c r="I6" s="21" t="s">
        <v>135</v>
      </c>
      <c r="J6" s="28" t="s">
        <v>136</v>
      </c>
      <c r="K6" s="16" t="s">
        <v>137</v>
      </c>
      <c r="L6" s="16" t="s">
        <v>138</v>
      </c>
      <c r="M6" s="20" t="s">
        <v>139</v>
      </c>
      <c r="N6" s="23" t="s">
        <v>140</v>
      </c>
      <c r="O6" s="16" t="e">
        <f>IF(#REF!="","",#REF!)</f>
        <v>#REF!</v>
      </c>
      <c r="P6" s="16" t="e">
        <f>IF(#REF!="","",#REF!)</f>
        <v>#REF!</v>
      </c>
      <c r="Q6" s="24" t="s">
        <v>141</v>
      </c>
      <c r="R6" s="24" t="s">
        <v>142</v>
      </c>
      <c r="T6" s="24" t="s">
        <v>143</v>
      </c>
      <c r="U6" s="24" t="s">
        <v>144</v>
      </c>
      <c r="AG6" s="15" t="s">
        <v>145</v>
      </c>
      <c r="AH6" s="43" t="e">
        <f>IF(#REF!="","",#REF!)</f>
        <v>#REF!</v>
      </c>
      <c r="AI6" s="46"/>
      <c r="AJ6" s="43" t="s">
        <v>146</v>
      </c>
    </row>
    <row r="7" spans="1:36" ht="72" x14ac:dyDescent="0.3">
      <c r="B7" s="35"/>
      <c r="C7" s="15" t="s">
        <v>147</v>
      </c>
      <c r="D7" s="16" t="s">
        <v>148</v>
      </c>
      <c r="E7" s="16" t="s">
        <v>91</v>
      </c>
      <c r="F7" s="32" t="s">
        <v>149</v>
      </c>
      <c r="G7" s="19" t="s">
        <v>150</v>
      </c>
      <c r="H7" s="20" t="s">
        <v>151</v>
      </c>
      <c r="I7" s="21" t="s">
        <v>152</v>
      </c>
      <c r="J7" s="28" t="s">
        <v>153</v>
      </c>
      <c r="K7" s="16" t="s">
        <v>154</v>
      </c>
      <c r="L7" s="16" t="s">
        <v>155</v>
      </c>
      <c r="M7" s="20" t="s">
        <v>156</v>
      </c>
      <c r="N7" s="23" t="s">
        <v>157</v>
      </c>
      <c r="O7" s="16" t="e">
        <f>IF(#REF!="","",#REF!)</f>
        <v>#REF!</v>
      </c>
      <c r="P7" s="16" t="e">
        <f>IF(#REF!="","",#REF!)</f>
        <v>#REF!</v>
      </c>
      <c r="AG7" s="15" t="s">
        <v>158</v>
      </c>
      <c r="AH7" s="43" t="e">
        <f>IF(#REF!="","",#REF!)</f>
        <v>#REF!</v>
      </c>
      <c r="AI7" s="47"/>
      <c r="AJ7" s="43" t="s">
        <v>159</v>
      </c>
    </row>
    <row r="8" spans="1:36" ht="86.4" x14ac:dyDescent="0.3">
      <c r="B8" s="35"/>
      <c r="C8" s="15" t="s">
        <v>160</v>
      </c>
      <c r="D8" s="16" t="s">
        <v>161</v>
      </c>
      <c r="E8" s="16" t="s">
        <v>39</v>
      </c>
      <c r="F8" s="32" t="s">
        <v>162</v>
      </c>
      <c r="H8" s="20" t="s">
        <v>163</v>
      </c>
      <c r="I8" s="37"/>
      <c r="J8" s="28" t="s">
        <v>164</v>
      </c>
      <c r="K8" s="38" t="s">
        <v>165</v>
      </c>
      <c r="L8" s="16" t="s">
        <v>166</v>
      </c>
      <c r="M8" s="20" t="s">
        <v>167</v>
      </c>
      <c r="N8" s="21" t="s">
        <v>168</v>
      </c>
      <c r="O8" s="16" t="e">
        <f>IF(#REF!="","",#REF!)</f>
        <v>#REF!</v>
      </c>
      <c r="P8" s="16" t="e">
        <f>IF(#REF!="","",#REF!)</f>
        <v>#REF!</v>
      </c>
      <c r="AG8" s="15" t="s">
        <v>169</v>
      </c>
      <c r="AH8" s="43" t="e">
        <f>IF(#REF!="","",#REF!)</f>
        <v>#REF!</v>
      </c>
      <c r="AJ8" s="43" t="s">
        <v>170</v>
      </c>
    </row>
    <row r="9" spans="1:36" ht="86.4" x14ac:dyDescent="0.3">
      <c r="B9" s="35"/>
      <c r="C9" s="15" t="s">
        <v>171</v>
      </c>
      <c r="D9" s="16" t="s">
        <v>172</v>
      </c>
      <c r="E9" s="16" t="s">
        <v>91</v>
      </c>
      <c r="F9" s="32" t="s">
        <v>173</v>
      </c>
      <c r="H9" s="20" t="s">
        <v>174</v>
      </c>
      <c r="I9" s="39"/>
      <c r="J9" s="40" t="s">
        <v>175</v>
      </c>
      <c r="L9" s="16" t="s">
        <v>176</v>
      </c>
      <c r="O9" s="16" t="e">
        <f>IF(#REF!="","",#REF!)</f>
        <v>#REF!</v>
      </c>
      <c r="P9" s="16" t="e">
        <f>IF(#REF!="","",#REF!)</f>
        <v>#REF!</v>
      </c>
      <c r="AG9" s="15" t="s">
        <v>177</v>
      </c>
      <c r="AH9" s="43" t="e">
        <f>IF(#REF!="","",#REF!)</f>
        <v>#REF!</v>
      </c>
      <c r="AJ9" s="43" t="s">
        <v>178</v>
      </c>
    </row>
    <row r="10" spans="1:36" ht="72" x14ac:dyDescent="0.3">
      <c r="B10" s="35"/>
      <c r="C10" s="15" t="s">
        <v>179</v>
      </c>
      <c r="D10" s="16" t="s">
        <v>180</v>
      </c>
      <c r="E10" s="16" t="s">
        <v>131</v>
      </c>
      <c r="F10" s="32" t="s">
        <v>181</v>
      </c>
      <c r="H10" s="20" t="s">
        <v>182</v>
      </c>
      <c r="I10" s="41"/>
      <c r="L10" s="16" t="s">
        <v>183</v>
      </c>
      <c r="O10" s="16" t="e">
        <f>IF(#REF!="","",#REF!)</f>
        <v>#REF!</v>
      </c>
      <c r="P10" s="16" t="e">
        <f>IF(#REF!="","",#REF!)</f>
        <v>#REF!</v>
      </c>
      <c r="AG10" s="15" t="s">
        <v>184</v>
      </c>
      <c r="AH10" s="43" t="e">
        <f>IF(#REF!="","",#REF!)</f>
        <v>#REF!</v>
      </c>
      <c r="AJ10" s="43" t="s">
        <v>185</v>
      </c>
    </row>
    <row r="11" spans="1:36" ht="43.2" x14ac:dyDescent="0.3">
      <c r="B11" s="35"/>
      <c r="C11" s="15" t="s">
        <v>186</v>
      </c>
      <c r="D11" s="16" t="s">
        <v>187</v>
      </c>
      <c r="E11" s="16" t="s">
        <v>39</v>
      </c>
      <c r="L11" s="16" t="s">
        <v>188</v>
      </c>
      <c r="O11" s="16" t="e">
        <f>IF(#REF!="","",#REF!)</f>
        <v>#REF!</v>
      </c>
      <c r="P11" s="16" t="e">
        <f>IF(#REF!="","",#REF!)</f>
        <v>#REF!</v>
      </c>
      <c r="AG11" s="15" t="s">
        <v>189</v>
      </c>
      <c r="AH11" s="43" t="e">
        <f>IF(#REF!="","",#REF!)</f>
        <v>#REF!</v>
      </c>
      <c r="AJ11" s="43" t="s">
        <v>190</v>
      </c>
    </row>
    <row r="12" spans="1:36" ht="86.4" x14ac:dyDescent="0.3">
      <c r="B12" s="35"/>
      <c r="C12" s="15" t="s">
        <v>191</v>
      </c>
      <c r="D12" s="16" t="s">
        <v>192</v>
      </c>
      <c r="E12" s="16" t="s">
        <v>112</v>
      </c>
      <c r="L12" s="16" t="s">
        <v>193</v>
      </c>
      <c r="AG12" s="15" t="s">
        <v>177</v>
      </c>
      <c r="AH12" s="43" t="e">
        <f>IF(#REF!="","",#REF!)</f>
        <v>#REF!</v>
      </c>
      <c r="AJ12" s="43" t="s">
        <v>178</v>
      </c>
    </row>
    <row r="13" spans="1:36" ht="86.4" x14ac:dyDescent="0.3">
      <c r="B13" s="35"/>
      <c r="C13" s="15" t="s">
        <v>194</v>
      </c>
      <c r="D13" s="16" t="s">
        <v>195</v>
      </c>
      <c r="E13" s="16" t="s">
        <v>39</v>
      </c>
      <c r="L13" s="16" t="s">
        <v>196</v>
      </c>
      <c r="AG13" s="15" t="s">
        <v>197</v>
      </c>
      <c r="AH13" s="43" t="e">
        <f>IF(#REF!="","",#REF!)</f>
        <v>#REF!</v>
      </c>
      <c r="AJ13" s="43" t="s">
        <v>198</v>
      </c>
    </row>
    <row r="14" spans="1:36" ht="57.6" x14ac:dyDescent="0.3">
      <c r="B14" s="35"/>
      <c r="C14" s="15" t="s">
        <v>199</v>
      </c>
      <c r="D14" s="16" t="s">
        <v>200</v>
      </c>
      <c r="E14" s="16" t="s">
        <v>39</v>
      </c>
      <c r="L14" s="16" t="s">
        <v>201</v>
      </c>
      <c r="AG14" s="15" t="s">
        <v>202</v>
      </c>
      <c r="AH14" s="43" t="e">
        <f>IF(#REF!="","",#REF!)</f>
        <v>#REF!</v>
      </c>
      <c r="AJ14" s="1" t="s">
        <v>203</v>
      </c>
    </row>
    <row r="15" spans="1:36" ht="57.6" x14ac:dyDescent="0.3">
      <c r="B15" s="35"/>
      <c r="C15" s="15" t="s">
        <v>204</v>
      </c>
      <c r="D15" s="16" t="s">
        <v>205</v>
      </c>
      <c r="E15" s="16" t="s">
        <v>112</v>
      </c>
      <c r="L15" s="16" t="s">
        <v>206</v>
      </c>
      <c r="AG15" s="15" t="s">
        <v>207</v>
      </c>
      <c r="AH15" s="43" t="e">
        <f>IF(#REF!="","",#REF!)</f>
        <v>#REF!</v>
      </c>
      <c r="AJ15" s="43" t="s">
        <v>208</v>
      </c>
    </row>
    <row r="16" spans="1:36" ht="86.4" x14ac:dyDescent="0.3">
      <c r="B16" s="35"/>
      <c r="C16" s="15" t="s">
        <v>209</v>
      </c>
      <c r="D16" s="16" t="s">
        <v>210</v>
      </c>
      <c r="E16" s="16" t="s">
        <v>112</v>
      </c>
      <c r="L16" s="16" t="s">
        <v>211</v>
      </c>
      <c r="AG16" s="15" t="s">
        <v>212</v>
      </c>
      <c r="AH16" s="43" t="e">
        <f>IF(#REF!="","",#REF!)</f>
        <v>#REF!</v>
      </c>
      <c r="AJ16" s="43" t="s">
        <v>213</v>
      </c>
    </row>
    <row r="17" spans="2:36" ht="57.6" x14ac:dyDescent="0.3">
      <c r="B17" s="35"/>
      <c r="C17" s="15" t="s">
        <v>214</v>
      </c>
      <c r="D17" s="16" t="s">
        <v>215</v>
      </c>
      <c r="E17" s="16" t="s">
        <v>112</v>
      </c>
      <c r="L17" s="16" t="s">
        <v>216</v>
      </c>
      <c r="AG17" s="15" t="s">
        <v>207</v>
      </c>
      <c r="AJ17" s="43" t="s">
        <v>208</v>
      </c>
    </row>
    <row r="18" spans="2:36" ht="72" x14ac:dyDescent="0.3">
      <c r="B18" s="35"/>
      <c r="C18" s="15" t="s">
        <v>217</v>
      </c>
      <c r="D18" s="16" t="s">
        <v>218</v>
      </c>
      <c r="E18" s="16" t="s">
        <v>39</v>
      </c>
      <c r="L18" s="38" t="s">
        <v>219</v>
      </c>
      <c r="AG18" s="15" t="s">
        <v>220</v>
      </c>
      <c r="AJ18" s="43" t="s">
        <v>221</v>
      </c>
    </row>
    <row r="19" spans="2:36" ht="72" x14ac:dyDescent="0.3">
      <c r="B19" s="35"/>
      <c r="C19" s="15" t="s">
        <v>222</v>
      </c>
      <c r="D19" s="16" t="s">
        <v>223</v>
      </c>
      <c r="E19" s="16" t="s">
        <v>112</v>
      </c>
      <c r="L19" s="38" t="s">
        <v>224</v>
      </c>
      <c r="AG19" s="15" t="s">
        <v>207</v>
      </c>
      <c r="AJ19" s="43" t="s">
        <v>208</v>
      </c>
    </row>
    <row r="20" spans="2:36" ht="129.6" x14ac:dyDescent="0.3">
      <c r="B20" s="35"/>
      <c r="C20" s="15" t="s">
        <v>225</v>
      </c>
      <c r="D20" s="16" t="s">
        <v>226</v>
      </c>
      <c r="E20" s="16" t="s">
        <v>91</v>
      </c>
      <c r="AG20" s="15" t="s">
        <v>227</v>
      </c>
      <c r="AJ20" s="43" t="s">
        <v>213</v>
      </c>
    </row>
    <row r="21" spans="2:36" ht="43.2" x14ac:dyDescent="0.3">
      <c r="B21" s="35"/>
      <c r="C21" s="15" t="s">
        <v>228</v>
      </c>
      <c r="D21" s="16" t="s">
        <v>229</v>
      </c>
      <c r="E21" s="16" t="s">
        <v>112</v>
      </c>
      <c r="AG21" s="15" t="s">
        <v>230</v>
      </c>
      <c r="AJ21" s="43" t="s">
        <v>231</v>
      </c>
    </row>
    <row r="22" spans="2:36" ht="43.2" x14ac:dyDescent="0.3">
      <c r="B22" s="35"/>
      <c r="C22" s="15" t="s">
        <v>232</v>
      </c>
      <c r="D22" s="16" t="s">
        <v>233</v>
      </c>
      <c r="E22" s="16" t="s">
        <v>112</v>
      </c>
      <c r="AG22" s="15" t="s">
        <v>234</v>
      </c>
      <c r="AJ22" s="43" t="s">
        <v>235</v>
      </c>
    </row>
    <row r="23" spans="2:36" ht="57.6" x14ac:dyDescent="0.3">
      <c r="B23" s="35"/>
      <c r="C23" s="15" t="s">
        <v>236</v>
      </c>
      <c r="D23" s="16" t="s">
        <v>237</v>
      </c>
      <c r="E23" s="16" t="s">
        <v>39</v>
      </c>
      <c r="AG23" s="15" t="s">
        <v>475</v>
      </c>
      <c r="AJ23" s="43" t="s">
        <v>471</v>
      </c>
    </row>
    <row r="24" spans="2:36" ht="43.2" x14ac:dyDescent="0.3">
      <c r="C24" s="15" t="s">
        <v>238</v>
      </c>
      <c r="AJ24" s="43" t="s">
        <v>239</v>
      </c>
    </row>
    <row r="25" spans="2:36" ht="28.8" x14ac:dyDescent="0.3">
      <c r="C25" s="15" t="s">
        <v>240</v>
      </c>
      <c r="AJ25" s="43" t="s">
        <v>159</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8"/>
  <dimension ref="A1:B25"/>
  <sheetViews>
    <sheetView workbookViewId="0">
      <selection activeCell="A2" sqref="A2:A25"/>
    </sheetView>
  </sheetViews>
  <sheetFormatPr baseColWidth="10" defaultColWidth="11.44140625" defaultRowHeight="14.4" x14ac:dyDescent="0.3"/>
  <cols>
    <col min="1" max="1" width="64" customWidth="1"/>
    <col min="2" max="2" width="72.44140625" customWidth="1"/>
  </cols>
  <sheetData>
    <row r="1" spans="1:2" x14ac:dyDescent="0.3">
      <c r="A1" s="3" t="s">
        <v>2</v>
      </c>
      <c r="B1" s="48" t="s">
        <v>35</v>
      </c>
    </row>
    <row r="2" spans="1:2" x14ac:dyDescent="0.3">
      <c r="A2" s="15" t="s">
        <v>147</v>
      </c>
      <c r="B2" t="s">
        <v>159</v>
      </c>
    </row>
    <row r="3" spans="1:2" x14ac:dyDescent="0.3">
      <c r="A3" s="15" t="s">
        <v>89</v>
      </c>
      <c r="B3" s="128" t="s">
        <v>468</v>
      </c>
    </row>
    <row r="4" spans="1:2" x14ac:dyDescent="0.3">
      <c r="A4" s="15" t="s">
        <v>225</v>
      </c>
      <c r="B4" t="s">
        <v>213</v>
      </c>
    </row>
    <row r="5" spans="1:2" x14ac:dyDescent="0.3">
      <c r="A5" s="15" t="s">
        <v>209</v>
      </c>
      <c r="B5" t="s">
        <v>213</v>
      </c>
    </row>
    <row r="6" spans="1:2" x14ac:dyDescent="0.3">
      <c r="A6" s="15" t="s">
        <v>171</v>
      </c>
      <c r="B6" t="s">
        <v>241</v>
      </c>
    </row>
    <row r="7" spans="1:2" ht="26.4" x14ac:dyDescent="0.3">
      <c r="A7" s="15" t="s">
        <v>191</v>
      </c>
      <c r="B7" t="s">
        <v>241</v>
      </c>
    </row>
    <row r="8" spans="1:2" x14ac:dyDescent="0.3">
      <c r="A8" s="15" t="s">
        <v>217</v>
      </c>
      <c r="B8" t="s">
        <v>221</v>
      </c>
    </row>
    <row r="9" spans="1:2" x14ac:dyDescent="0.3">
      <c r="A9" s="15" t="s">
        <v>186</v>
      </c>
      <c r="B9" t="s">
        <v>190</v>
      </c>
    </row>
    <row r="10" spans="1:2" x14ac:dyDescent="0.3">
      <c r="A10" s="15" t="s">
        <v>160</v>
      </c>
      <c r="B10" t="s">
        <v>170</v>
      </c>
    </row>
    <row r="11" spans="1:2" ht="26.4" x14ac:dyDescent="0.3">
      <c r="A11" s="15" t="s">
        <v>194</v>
      </c>
      <c r="B11" t="s">
        <v>198</v>
      </c>
    </row>
    <row r="12" spans="1:2" x14ac:dyDescent="0.3">
      <c r="A12" s="15" t="s">
        <v>236</v>
      </c>
      <c r="B12" s="128" t="s">
        <v>471</v>
      </c>
    </row>
    <row r="13" spans="1:2" ht="28.8" x14ac:dyDescent="0.3">
      <c r="A13" s="15" t="s">
        <v>37</v>
      </c>
      <c r="B13" s="129" t="s">
        <v>469</v>
      </c>
    </row>
    <row r="14" spans="1:2" ht="26.4" x14ac:dyDescent="0.3">
      <c r="A14" s="15" t="s">
        <v>65</v>
      </c>
      <c r="B14" s="130" t="s">
        <v>470</v>
      </c>
    </row>
    <row r="15" spans="1:2" x14ac:dyDescent="0.3">
      <c r="A15" s="15" t="s">
        <v>199</v>
      </c>
      <c r="B15" t="s">
        <v>242</v>
      </c>
    </row>
    <row r="16" spans="1:2" x14ac:dyDescent="0.3">
      <c r="A16" s="15" t="s">
        <v>110</v>
      </c>
      <c r="B16" t="s">
        <v>128</v>
      </c>
    </row>
    <row r="17" spans="1:2" x14ac:dyDescent="0.3">
      <c r="A17" s="15" t="s">
        <v>228</v>
      </c>
      <c r="B17" t="s">
        <v>231</v>
      </c>
    </row>
    <row r="18" spans="1:2" x14ac:dyDescent="0.3">
      <c r="A18" s="15" t="s">
        <v>204</v>
      </c>
      <c r="B18" t="s">
        <v>208</v>
      </c>
    </row>
    <row r="19" spans="1:2" x14ac:dyDescent="0.3">
      <c r="A19" s="15" t="s">
        <v>222</v>
      </c>
      <c r="B19" t="s">
        <v>208</v>
      </c>
    </row>
    <row r="20" spans="1:2" x14ac:dyDescent="0.3">
      <c r="A20" s="15" t="s">
        <v>214</v>
      </c>
      <c r="B20" t="s">
        <v>208</v>
      </c>
    </row>
    <row r="21" spans="1:2" x14ac:dyDescent="0.3">
      <c r="A21" s="15" t="s">
        <v>232</v>
      </c>
      <c r="B21" t="s">
        <v>243</v>
      </c>
    </row>
    <row r="22" spans="1:2" x14ac:dyDescent="0.3">
      <c r="A22" s="15" t="s">
        <v>179</v>
      </c>
      <c r="B22" t="s">
        <v>244</v>
      </c>
    </row>
    <row r="23" spans="1:2" x14ac:dyDescent="0.3">
      <c r="A23" s="15" t="s">
        <v>129</v>
      </c>
      <c r="B23" t="s">
        <v>245</v>
      </c>
    </row>
    <row r="24" spans="1:2" x14ac:dyDescent="0.3">
      <c r="A24" s="15" t="s">
        <v>238</v>
      </c>
      <c r="B24" t="s">
        <v>239</v>
      </c>
    </row>
    <row r="25" spans="1:2" ht="26.4" x14ac:dyDescent="0.3">
      <c r="A25" s="15" t="s">
        <v>240</v>
      </c>
      <c r="B25" t="s">
        <v>159</v>
      </c>
    </row>
  </sheetData>
  <autoFilter ref="B1:G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3:C19"/>
  <sheetViews>
    <sheetView zoomScale="80" zoomScaleNormal="80" workbookViewId="0">
      <selection activeCell="A17" sqref="A17"/>
    </sheetView>
  </sheetViews>
  <sheetFormatPr baseColWidth="10" defaultColWidth="11.44140625" defaultRowHeight="14.4" x14ac:dyDescent="0.3"/>
  <cols>
    <col min="1" max="1" width="21.44140625" style="50" bestFit="1" customWidth="1"/>
    <col min="2" max="2" width="56.5546875" style="50" bestFit="1" customWidth="1"/>
    <col min="3" max="3" width="16.6640625" style="50" bestFit="1" customWidth="1"/>
    <col min="4" max="4" width="23.109375" style="50" bestFit="1" customWidth="1"/>
    <col min="5" max="16384" width="11.44140625" style="50"/>
  </cols>
  <sheetData>
    <row r="3" spans="1:3" x14ac:dyDescent="0.3">
      <c r="A3" s="77" t="s">
        <v>246</v>
      </c>
      <c r="B3"/>
      <c r="C3"/>
    </row>
    <row r="4" spans="1:3" x14ac:dyDescent="0.3">
      <c r="A4" s="50" t="s">
        <v>64</v>
      </c>
      <c r="B4"/>
      <c r="C4"/>
    </row>
    <row r="5" spans="1:3" x14ac:dyDescent="0.3">
      <c r="A5" s="50" t="s">
        <v>36</v>
      </c>
      <c r="B5"/>
      <c r="C5"/>
    </row>
    <row r="6" spans="1:3" x14ac:dyDescent="0.3">
      <c r="A6" s="50" t="s">
        <v>531</v>
      </c>
      <c r="B6"/>
      <c r="C6"/>
    </row>
    <row r="7" spans="1:3" x14ac:dyDescent="0.3">
      <c r="A7" s="50" t="s">
        <v>248</v>
      </c>
      <c r="B7"/>
      <c r="C7"/>
    </row>
    <row r="8" spans="1:3" x14ac:dyDescent="0.3">
      <c r="A8"/>
      <c r="B8"/>
      <c r="C8"/>
    </row>
    <row r="9" spans="1:3" x14ac:dyDescent="0.3">
      <c r="A9"/>
      <c r="B9"/>
      <c r="C9"/>
    </row>
    <row r="10" spans="1:3" x14ac:dyDescent="0.3">
      <c r="A10"/>
      <c r="B10"/>
      <c r="C10"/>
    </row>
    <row r="11" spans="1:3" x14ac:dyDescent="0.3">
      <c r="A11"/>
      <c r="B11"/>
      <c r="C11"/>
    </row>
    <row r="12" spans="1:3" x14ac:dyDescent="0.3">
      <c r="A12"/>
      <c r="B12"/>
      <c r="C12"/>
    </row>
    <row r="13" spans="1:3" x14ac:dyDescent="0.3">
      <c r="A13"/>
      <c r="B13"/>
      <c r="C13"/>
    </row>
    <row r="14" spans="1:3" x14ac:dyDescent="0.3">
      <c r="A14"/>
      <c r="B14"/>
      <c r="C14"/>
    </row>
    <row r="15" spans="1:3" x14ac:dyDescent="0.3">
      <c r="A15"/>
      <c r="B15"/>
      <c r="C15"/>
    </row>
    <row r="16" spans="1:3" x14ac:dyDescent="0.3">
      <c r="A16"/>
      <c r="B16"/>
      <c r="C16"/>
    </row>
    <row r="17" spans="1:3" x14ac:dyDescent="0.3">
      <c r="A17"/>
      <c r="B17"/>
      <c r="C17"/>
    </row>
    <row r="18" spans="1:3" x14ac:dyDescent="0.3">
      <c r="A18"/>
      <c r="B18"/>
      <c r="C18"/>
    </row>
    <row r="19" spans="1:3" x14ac:dyDescent="0.3">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64BE-583C-4716-AC7F-D340A466AE33}">
  <sheetPr>
    <tabColor theme="5" tint="-0.249977111117893"/>
  </sheetPr>
  <dimension ref="A1:FG38"/>
  <sheetViews>
    <sheetView showGridLines="0" tabSelected="1" view="pageBreakPreview" zoomScale="55" zoomScaleNormal="60" zoomScaleSheetLayoutView="55" workbookViewId="0">
      <pane xSplit="1" topLeftCell="B1" activePane="topRight" state="frozen"/>
      <selection activeCell="A11" sqref="A11"/>
      <selection pane="topRight" activeCell="E6" sqref="E6"/>
    </sheetView>
  </sheetViews>
  <sheetFormatPr baseColWidth="10" defaultColWidth="38.109375" defaultRowHeight="13.8" x14ac:dyDescent="0.3"/>
  <cols>
    <col min="1" max="8" width="38.109375" style="168"/>
    <col min="9" max="9" width="71" style="168" customWidth="1"/>
    <col min="10" max="39" width="38.109375" style="168"/>
    <col min="40" max="40" width="38.109375" style="172"/>
    <col min="41" max="47" width="38.109375" style="173"/>
    <col min="48" max="48" width="58.5546875" style="173" customWidth="1"/>
    <col min="49" max="49" width="18.5546875" style="243" customWidth="1"/>
    <col min="50" max="50" width="18.5546875" style="168" customWidth="1"/>
    <col min="51" max="51" width="118.21875" style="172" customWidth="1"/>
    <col min="52" max="52" width="61.5546875" style="172" customWidth="1"/>
    <col min="53" max="53" width="14.33203125" style="168" customWidth="1"/>
    <col min="54" max="54" width="14.33203125" style="244" customWidth="1"/>
    <col min="55" max="159" width="38.109375" style="165"/>
    <col min="160" max="16384" width="38.109375" style="168"/>
  </cols>
  <sheetData>
    <row r="1" spans="1:163" ht="81" customHeight="1" x14ac:dyDescent="0.3">
      <c r="A1" s="363" t="s">
        <v>249</v>
      </c>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159"/>
      <c r="AM1" s="160"/>
      <c r="AN1" s="161"/>
      <c r="AO1" s="162"/>
      <c r="AP1" s="162"/>
      <c r="AQ1" s="162"/>
      <c r="AR1" s="162"/>
      <c r="AS1" s="162"/>
      <c r="AT1" s="162"/>
      <c r="AU1" s="162"/>
      <c r="AV1" s="163"/>
      <c r="AW1" s="164"/>
      <c r="AX1" s="165"/>
      <c r="AY1" s="166"/>
      <c r="AZ1" s="166"/>
      <c r="BA1" s="165"/>
      <c r="BB1" s="167"/>
      <c r="FB1" s="249"/>
      <c r="FC1" s="249"/>
      <c r="FD1" s="249"/>
      <c r="FE1" s="169"/>
      <c r="FF1" s="169"/>
    </row>
    <row r="2" spans="1:163" ht="9.75" customHeight="1" x14ac:dyDescent="0.3">
      <c r="A2" s="365" t="s">
        <v>683</v>
      </c>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170"/>
      <c r="AM2" s="171"/>
      <c r="AV2" s="174"/>
      <c r="AW2" s="164"/>
      <c r="AX2" s="165"/>
      <c r="AY2" s="166"/>
      <c r="AZ2" s="166"/>
      <c r="BA2" s="165"/>
      <c r="BB2" s="167"/>
      <c r="FB2" s="367"/>
      <c r="FC2" s="367"/>
      <c r="FE2" s="368"/>
    </row>
    <row r="3" spans="1:163" ht="9.75" customHeight="1" x14ac:dyDescent="0.3">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170"/>
      <c r="AM3" s="171"/>
      <c r="AV3" s="174"/>
      <c r="AW3" s="164"/>
      <c r="AX3" s="165"/>
      <c r="AY3" s="166"/>
      <c r="AZ3" s="166"/>
      <c r="BA3" s="165"/>
      <c r="BB3" s="167"/>
      <c r="FB3" s="367"/>
      <c r="FC3" s="367"/>
      <c r="FE3" s="368"/>
    </row>
    <row r="4" spans="1:163" ht="9.75" customHeight="1" x14ac:dyDescent="0.3">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170"/>
      <c r="AM4" s="171"/>
      <c r="AV4" s="174"/>
      <c r="AW4" s="164"/>
      <c r="AX4" s="165"/>
      <c r="AY4" s="166"/>
      <c r="AZ4" s="166"/>
      <c r="BA4" s="165"/>
      <c r="BB4" s="167"/>
      <c r="FB4" s="367"/>
      <c r="FC4" s="367"/>
      <c r="FE4" s="368"/>
    </row>
    <row r="5" spans="1:163" ht="5.25" customHeight="1" thickBot="1" x14ac:dyDescent="0.35">
      <c r="A5" s="369"/>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175"/>
      <c r="AM5" s="176"/>
      <c r="AV5" s="174"/>
      <c r="AW5" s="164"/>
      <c r="AX5" s="165"/>
      <c r="AY5" s="166"/>
      <c r="AZ5" s="166"/>
      <c r="BA5" s="165"/>
      <c r="BB5" s="167"/>
    </row>
    <row r="6" spans="1:163" ht="76.5" customHeight="1" thickBot="1" x14ac:dyDescent="0.35">
      <c r="A6" s="270" t="s">
        <v>727</v>
      </c>
      <c r="B6" s="269" t="s">
        <v>728</v>
      </c>
      <c r="C6" s="270" t="s">
        <v>250</v>
      </c>
      <c r="D6" s="269">
        <v>45901</v>
      </c>
      <c r="E6" s="173"/>
      <c r="F6" s="177"/>
      <c r="G6" s="173"/>
      <c r="H6" s="173"/>
      <c r="I6" s="173"/>
      <c r="J6" s="173"/>
      <c r="K6" s="173"/>
      <c r="L6" s="173"/>
      <c r="M6" s="173"/>
      <c r="N6" s="173"/>
      <c r="O6" s="173"/>
      <c r="P6" s="173"/>
      <c r="Q6" s="173"/>
      <c r="R6" s="173"/>
      <c r="S6" s="173"/>
      <c r="T6" s="173"/>
      <c r="U6" s="334" t="s">
        <v>705</v>
      </c>
      <c r="V6" s="335"/>
      <c r="W6" s="335"/>
      <c r="X6" s="335"/>
      <c r="Y6" s="335"/>
      <c r="Z6" s="335"/>
      <c r="AA6" s="335"/>
      <c r="AB6" s="335"/>
      <c r="AC6" s="335"/>
      <c r="AD6" s="335"/>
      <c r="AE6" s="335"/>
      <c r="AF6" s="336"/>
      <c r="AG6" s="173"/>
      <c r="AH6" s="173"/>
      <c r="AI6" s="173"/>
      <c r="AJ6" s="173"/>
      <c r="AK6" s="173"/>
      <c r="AL6" s="173"/>
      <c r="AM6" s="178"/>
      <c r="AV6" s="174"/>
      <c r="AW6" s="164"/>
      <c r="AX6" s="165"/>
      <c r="AY6" s="166"/>
      <c r="AZ6" s="166"/>
      <c r="BA6" s="165"/>
      <c r="BB6" s="167"/>
    </row>
    <row r="7" spans="1:163" ht="4.5" customHeight="1" x14ac:dyDescent="0.3">
      <c r="A7" s="175"/>
      <c r="AM7" s="179"/>
      <c r="AV7" s="174"/>
      <c r="AW7" s="164"/>
      <c r="AX7" s="165"/>
      <c r="AY7" s="166"/>
      <c r="AZ7" s="166"/>
      <c r="BA7" s="165"/>
      <c r="BB7" s="167"/>
    </row>
    <row r="8" spans="1:163" ht="5.25" customHeight="1" x14ac:dyDescent="0.3">
      <c r="A8" s="180"/>
      <c r="AM8" s="179"/>
      <c r="AV8" s="174"/>
      <c r="AW8" s="164"/>
      <c r="AX8" s="165"/>
      <c r="AY8" s="166"/>
      <c r="AZ8" s="166"/>
      <c r="BA8" s="165"/>
      <c r="BB8" s="167"/>
    </row>
    <row r="9" spans="1:163" ht="46.2" customHeight="1" x14ac:dyDescent="0.3">
      <c r="A9" s="181"/>
      <c r="B9" s="182"/>
      <c r="C9" s="181"/>
      <c r="D9" s="181"/>
      <c r="E9" s="182"/>
      <c r="F9" s="183"/>
      <c r="G9" s="184"/>
      <c r="H9" s="184"/>
      <c r="I9" s="184"/>
      <c r="J9" s="185"/>
      <c r="K9" s="183"/>
      <c r="L9" s="185"/>
      <c r="M9" s="337" t="s">
        <v>251</v>
      </c>
      <c r="N9" s="338"/>
      <c r="O9" s="339"/>
      <c r="P9" s="343" t="s">
        <v>252</v>
      </c>
      <c r="Q9" s="344"/>
      <c r="R9" s="344"/>
      <c r="S9" s="344"/>
      <c r="T9" s="345"/>
      <c r="U9" s="349"/>
      <c r="V9" s="349"/>
      <c r="W9" s="350"/>
      <c r="X9" s="350"/>
      <c r="Y9" s="350"/>
      <c r="Z9" s="350"/>
      <c r="AA9" s="350"/>
      <c r="AB9" s="351"/>
      <c r="AC9" s="352" t="s">
        <v>253</v>
      </c>
      <c r="AD9" s="352"/>
      <c r="AE9" s="352"/>
      <c r="AF9" s="353"/>
      <c r="AG9" s="357" t="s">
        <v>254</v>
      </c>
      <c r="AH9" s="358"/>
      <c r="AI9" s="358"/>
      <c r="AJ9" s="358"/>
      <c r="AK9" s="358"/>
      <c r="AL9" s="359"/>
      <c r="AM9" s="316" t="s">
        <v>255</v>
      </c>
      <c r="AN9" s="317"/>
      <c r="AO9" s="317"/>
      <c r="AP9" s="317"/>
      <c r="AQ9" s="317"/>
      <c r="AR9" s="317"/>
      <c r="AS9" s="317"/>
      <c r="AT9" s="317"/>
      <c r="AU9" s="317"/>
      <c r="AV9" s="317"/>
      <c r="AW9" s="318" t="s">
        <v>684</v>
      </c>
      <c r="AX9" s="319"/>
      <c r="AY9" s="319"/>
      <c r="AZ9" s="320"/>
      <c r="BA9" s="313" t="s">
        <v>689</v>
      </c>
      <c r="BB9" s="314"/>
      <c r="BC9" s="321"/>
      <c r="BD9" s="321"/>
      <c r="BE9" s="321"/>
      <c r="BF9" s="321"/>
      <c r="BG9" s="321"/>
      <c r="BH9" s="321"/>
      <c r="BI9" s="321"/>
      <c r="BJ9" s="321"/>
      <c r="BK9" s="321"/>
      <c r="BL9" s="321"/>
      <c r="BM9" s="321"/>
      <c r="BN9" s="321"/>
      <c r="BO9" s="321"/>
      <c r="BP9" s="321"/>
      <c r="BQ9" s="321"/>
      <c r="BR9" s="321"/>
      <c r="BS9" s="321"/>
      <c r="BT9" s="321"/>
      <c r="BU9" s="321"/>
      <c r="BV9" s="321"/>
      <c r="BW9" s="321"/>
      <c r="BX9" s="321"/>
      <c r="BY9" s="321"/>
      <c r="BZ9" s="321"/>
      <c r="CA9" s="321"/>
      <c r="CB9" s="321"/>
      <c r="CC9" s="321"/>
      <c r="CD9" s="321"/>
      <c r="CE9" s="321"/>
      <c r="CF9" s="321"/>
      <c r="CG9" s="321"/>
      <c r="CH9" s="321"/>
      <c r="CI9" s="321"/>
      <c r="CJ9" s="321"/>
      <c r="CK9" s="321"/>
      <c r="CL9" s="321"/>
    </row>
    <row r="10" spans="1:163" ht="65.400000000000006" customHeight="1" x14ac:dyDescent="0.3">
      <c r="A10" s="186"/>
      <c r="B10" s="187"/>
      <c r="C10" s="186"/>
      <c r="D10" s="186"/>
      <c r="E10" s="187"/>
      <c r="F10" s="188"/>
      <c r="G10" s="189"/>
      <c r="H10" s="189"/>
      <c r="I10" s="189"/>
      <c r="J10" s="190"/>
      <c r="K10" s="188"/>
      <c r="L10" s="190"/>
      <c r="M10" s="340"/>
      <c r="N10" s="341"/>
      <c r="O10" s="342"/>
      <c r="P10" s="346"/>
      <c r="Q10" s="347"/>
      <c r="R10" s="347"/>
      <c r="S10" s="347"/>
      <c r="T10" s="348"/>
      <c r="U10" s="191"/>
      <c r="V10" s="192"/>
      <c r="W10" s="322" t="s">
        <v>256</v>
      </c>
      <c r="X10" s="323"/>
      <c r="Y10" s="323"/>
      <c r="Z10" s="323"/>
      <c r="AA10" s="323"/>
      <c r="AB10" s="324"/>
      <c r="AC10" s="354"/>
      <c r="AD10" s="355"/>
      <c r="AE10" s="355"/>
      <c r="AF10" s="356"/>
      <c r="AG10" s="360"/>
      <c r="AH10" s="361"/>
      <c r="AI10" s="361"/>
      <c r="AJ10" s="361"/>
      <c r="AK10" s="361"/>
      <c r="AL10" s="362"/>
      <c r="AM10" s="193"/>
      <c r="AN10" s="325" t="s">
        <v>257</v>
      </c>
      <c r="AO10" s="326"/>
      <c r="AP10" s="326"/>
      <c r="AQ10" s="326"/>
      <c r="AR10" s="326"/>
      <c r="AS10" s="327"/>
      <c r="AT10" s="328" t="s">
        <v>258</v>
      </c>
      <c r="AU10" s="329"/>
      <c r="AV10" s="330"/>
      <c r="AW10" s="331" t="s">
        <v>685</v>
      </c>
      <c r="AX10" s="331"/>
      <c r="AY10" s="332" t="s">
        <v>686</v>
      </c>
      <c r="AZ10" s="332" t="s">
        <v>687</v>
      </c>
      <c r="BA10" s="313" t="s">
        <v>690</v>
      </c>
      <c r="BB10" s="314"/>
      <c r="BC10" s="321"/>
      <c r="BD10" s="321"/>
      <c r="BE10" s="321"/>
      <c r="BF10" s="321"/>
      <c r="BG10" s="321"/>
      <c r="BH10" s="321"/>
      <c r="BI10" s="321"/>
      <c r="BJ10" s="321"/>
      <c r="BK10" s="321"/>
      <c r="BL10" s="321"/>
      <c r="BM10" s="321"/>
      <c r="BN10" s="321"/>
      <c r="BO10" s="321"/>
      <c r="BP10" s="321"/>
      <c r="BQ10" s="321"/>
      <c r="BR10" s="321"/>
      <c r="BS10" s="321"/>
      <c r="BT10" s="321"/>
      <c r="BU10" s="321"/>
      <c r="BV10" s="321"/>
      <c r="BW10" s="321"/>
      <c r="BX10" s="321"/>
      <c r="BY10" s="321"/>
      <c r="BZ10" s="321"/>
      <c r="CA10" s="321"/>
      <c r="CB10" s="321"/>
      <c r="CC10" s="321"/>
      <c r="CD10" s="321"/>
      <c r="CE10" s="321"/>
      <c r="CF10" s="321"/>
      <c r="CG10" s="321"/>
      <c r="CH10" s="321"/>
      <c r="CI10" s="321"/>
      <c r="CJ10" s="321"/>
      <c r="CK10" s="321"/>
      <c r="CL10" s="321"/>
      <c r="CP10" s="315"/>
      <c r="CQ10" s="315"/>
      <c r="CR10" s="251"/>
      <c r="CS10" s="315"/>
      <c r="CT10" s="315"/>
      <c r="CU10" s="315"/>
      <c r="CV10" s="315"/>
      <c r="CW10" s="315"/>
      <c r="CX10" s="315"/>
      <c r="CY10" s="315"/>
      <c r="CZ10" s="315"/>
      <c r="DA10" s="315"/>
      <c r="DB10" s="315"/>
      <c r="DC10" s="315"/>
      <c r="DD10" s="315"/>
      <c r="DE10" s="315"/>
      <c r="DF10" s="315"/>
      <c r="DG10" s="315"/>
      <c r="DH10" s="315"/>
      <c r="DI10" s="315"/>
      <c r="DJ10" s="251"/>
      <c r="DW10" s="315"/>
      <c r="DX10" s="315"/>
      <c r="DY10" s="315"/>
      <c r="DZ10" s="315"/>
      <c r="EA10" s="315"/>
      <c r="EB10" s="315"/>
      <c r="EC10" s="315"/>
      <c r="ED10" s="315"/>
      <c r="FB10" s="252"/>
      <c r="FC10" s="252"/>
      <c r="FD10" s="194"/>
      <c r="FE10" s="194"/>
      <c r="FF10" s="194"/>
      <c r="FG10" s="194"/>
    </row>
    <row r="11" spans="1:163" ht="132" customHeight="1" x14ac:dyDescent="0.3">
      <c r="A11" s="195" t="s">
        <v>259</v>
      </c>
      <c r="B11" s="196" t="s">
        <v>260</v>
      </c>
      <c r="C11" s="195" t="s">
        <v>261</v>
      </c>
      <c r="D11" s="195" t="s">
        <v>262</v>
      </c>
      <c r="E11" s="196" t="s">
        <v>263</v>
      </c>
      <c r="F11" s="197" t="s">
        <v>264</v>
      </c>
      <c r="G11" s="198" t="s">
        <v>265</v>
      </c>
      <c r="H11" s="198" t="s">
        <v>266</v>
      </c>
      <c r="I11" s="199" t="s">
        <v>267</v>
      </c>
      <c r="J11" s="197" t="s">
        <v>268</v>
      </c>
      <c r="K11" s="197" t="s">
        <v>269</v>
      </c>
      <c r="L11" s="197" t="s">
        <v>270</v>
      </c>
      <c r="M11" s="200" t="s">
        <v>271</v>
      </c>
      <c r="N11" s="200" t="s">
        <v>272</v>
      </c>
      <c r="O11" s="201" t="s">
        <v>273</v>
      </c>
      <c r="P11" s="200" t="s">
        <v>274</v>
      </c>
      <c r="Q11" s="200" t="s">
        <v>275</v>
      </c>
      <c r="R11" s="200" t="s">
        <v>276</v>
      </c>
      <c r="S11" s="200" t="s">
        <v>277</v>
      </c>
      <c r="T11" s="200" t="s">
        <v>278</v>
      </c>
      <c r="U11" s="202" t="s">
        <v>279</v>
      </c>
      <c r="V11" s="202" t="s">
        <v>280</v>
      </c>
      <c r="W11" s="203" t="s">
        <v>135</v>
      </c>
      <c r="X11" s="203" t="s">
        <v>70</v>
      </c>
      <c r="Y11" s="203" t="s">
        <v>281</v>
      </c>
      <c r="Z11" s="203" t="s">
        <v>152</v>
      </c>
      <c r="AA11" s="203" t="s">
        <v>282</v>
      </c>
      <c r="AB11" s="203" t="s">
        <v>43</v>
      </c>
      <c r="AC11" s="202" t="s">
        <v>283</v>
      </c>
      <c r="AD11" s="202" t="s">
        <v>284</v>
      </c>
      <c r="AE11" s="204" t="s">
        <v>285</v>
      </c>
      <c r="AF11" s="204" t="s">
        <v>286</v>
      </c>
      <c r="AG11" s="205" t="s">
        <v>287</v>
      </c>
      <c r="AH11" s="202" t="s">
        <v>288</v>
      </c>
      <c r="AI11" s="205" t="s">
        <v>289</v>
      </c>
      <c r="AJ11" s="202" t="s">
        <v>290</v>
      </c>
      <c r="AK11" s="201" t="s">
        <v>291</v>
      </c>
      <c r="AL11" s="201" t="s">
        <v>286</v>
      </c>
      <c r="AM11" s="200" t="s">
        <v>292</v>
      </c>
      <c r="AN11" s="206" t="s">
        <v>293</v>
      </c>
      <c r="AO11" s="201" t="s">
        <v>294</v>
      </c>
      <c r="AP11" s="201" t="s">
        <v>295</v>
      </c>
      <c r="AQ11" s="201" t="s">
        <v>296</v>
      </c>
      <c r="AR11" s="201" t="s">
        <v>297</v>
      </c>
      <c r="AS11" s="201" t="s">
        <v>298</v>
      </c>
      <c r="AT11" s="201" t="s">
        <v>299</v>
      </c>
      <c r="AU11" s="201" t="s">
        <v>300</v>
      </c>
      <c r="AV11" s="201" t="s">
        <v>301</v>
      </c>
      <c r="AW11" s="207" t="s">
        <v>688</v>
      </c>
      <c r="AX11" s="207" t="s">
        <v>80</v>
      </c>
      <c r="AY11" s="333"/>
      <c r="AZ11" s="333"/>
      <c r="BA11" s="208" t="s">
        <v>688</v>
      </c>
      <c r="BB11" s="246" t="s">
        <v>691</v>
      </c>
      <c r="BC11" s="253"/>
      <c r="BD11" s="253"/>
      <c r="BE11" s="253"/>
      <c r="BF11" s="254"/>
      <c r="BG11" s="254"/>
      <c r="BH11" s="254"/>
      <c r="BI11" s="253"/>
      <c r="BJ11" s="253"/>
      <c r="BK11" s="253"/>
      <c r="BL11" s="254"/>
      <c r="BM11" s="254"/>
      <c r="BN11" s="254"/>
      <c r="BO11" s="253"/>
      <c r="BP11" s="253"/>
      <c r="BQ11" s="253"/>
      <c r="BR11" s="254"/>
      <c r="BS11" s="254"/>
      <c r="BT11" s="254"/>
      <c r="BU11" s="253"/>
      <c r="BV11" s="253"/>
      <c r="BW11" s="253"/>
      <c r="BX11" s="254"/>
      <c r="BY11" s="254"/>
      <c r="BZ11" s="254"/>
      <c r="CA11" s="253"/>
      <c r="CB11" s="253"/>
      <c r="CC11" s="253"/>
      <c r="CD11" s="254"/>
      <c r="CE11" s="254"/>
      <c r="CF11" s="254"/>
      <c r="CG11" s="253"/>
      <c r="CH11" s="253"/>
      <c r="CI11" s="253"/>
      <c r="CJ11" s="254"/>
      <c r="CK11" s="253"/>
      <c r="CL11" s="254"/>
      <c r="CN11" s="254"/>
      <c r="CO11" s="254"/>
      <c r="CP11" s="254"/>
      <c r="CQ11" s="254"/>
      <c r="CR11" s="255"/>
      <c r="CS11" s="254"/>
      <c r="CT11" s="254"/>
      <c r="CU11" s="254"/>
      <c r="CV11" s="254"/>
      <c r="CW11" s="254"/>
      <c r="CX11" s="254"/>
      <c r="CY11" s="254"/>
      <c r="CZ11" s="254"/>
      <c r="DA11" s="254"/>
      <c r="DB11" s="254"/>
      <c r="DC11" s="254"/>
      <c r="DD11" s="254"/>
      <c r="DE11" s="254"/>
      <c r="DF11" s="254"/>
      <c r="DG11" s="254"/>
      <c r="DH11" s="254"/>
      <c r="DI11" s="254"/>
      <c r="DJ11" s="254"/>
      <c r="DL11" s="251"/>
      <c r="DM11" s="315"/>
      <c r="DN11" s="315"/>
      <c r="DO11" s="315"/>
      <c r="DP11" s="315"/>
      <c r="DQ11" s="315"/>
      <c r="DR11" s="315"/>
      <c r="DS11" s="315"/>
      <c r="DT11" s="251"/>
      <c r="DU11" s="251"/>
      <c r="DW11" s="251"/>
      <c r="DX11" s="251"/>
      <c r="DY11" s="251"/>
      <c r="DZ11" s="251"/>
      <c r="EA11" s="251"/>
      <c r="EB11" s="251"/>
      <c r="EC11" s="251"/>
      <c r="ED11" s="251"/>
      <c r="EE11" s="251"/>
      <c r="EF11" s="251"/>
      <c r="EG11" s="251"/>
      <c r="EH11" s="251"/>
      <c r="EI11" s="251"/>
      <c r="EJ11" s="251"/>
      <c r="EK11" s="251"/>
      <c r="EL11" s="251"/>
      <c r="EM11" s="251"/>
      <c r="EN11" s="315"/>
      <c r="EO11" s="315"/>
      <c r="EP11" s="315"/>
      <c r="EQ11" s="315"/>
      <c r="ER11" s="315"/>
      <c r="ES11" s="315"/>
      <c r="ET11" s="315"/>
      <c r="EU11" s="315"/>
      <c r="EV11" s="315"/>
      <c r="EW11" s="315"/>
      <c r="EX11" s="315"/>
      <c r="EY11" s="315"/>
      <c r="EZ11" s="315"/>
      <c r="FB11" s="253"/>
      <c r="FC11" s="253"/>
      <c r="FD11" s="209"/>
      <c r="FE11" s="200"/>
      <c r="FF11" s="200"/>
      <c r="FG11" s="200"/>
    </row>
    <row r="12" spans="1:163" ht="194.4" customHeight="1" x14ac:dyDescent="0.3">
      <c r="A12" s="211" t="s">
        <v>302</v>
      </c>
      <c r="B12" s="212" t="s">
        <v>492</v>
      </c>
      <c r="C12" s="212" t="s">
        <v>493</v>
      </c>
      <c r="D12" s="211" t="s">
        <v>494</v>
      </c>
      <c r="E12" s="211" t="s">
        <v>303</v>
      </c>
      <c r="F12" s="212" t="s">
        <v>625</v>
      </c>
      <c r="G12" s="211">
        <v>203</v>
      </c>
      <c r="H12" s="211" t="s">
        <v>626</v>
      </c>
      <c r="I12" s="213" t="s">
        <v>496</v>
      </c>
      <c r="J12" s="211" t="s">
        <v>64</v>
      </c>
      <c r="K12" s="211" t="s">
        <v>326</v>
      </c>
      <c r="L12" s="211" t="s">
        <v>497</v>
      </c>
      <c r="M12" s="212" t="s">
        <v>498</v>
      </c>
      <c r="N12" s="212" t="s">
        <v>627</v>
      </c>
      <c r="O12" s="212" t="s">
        <v>499</v>
      </c>
      <c r="P12" s="212" t="s">
        <v>495</v>
      </c>
      <c r="Q12" s="212" t="s">
        <v>307</v>
      </c>
      <c r="R12" s="212" t="s">
        <v>434</v>
      </c>
      <c r="S12" s="212" t="s">
        <v>309</v>
      </c>
      <c r="T12" s="212" t="s">
        <v>310</v>
      </c>
      <c r="U12" s="214" t="s">
        <v>143</v>
      </c>
      <c r="V12" s="215">
        <v>0.2</v>
      </c>
      <c r="W12" s="214" t="s">
        <v>144</v>
      </c>
      <c r="X12" s="214" t="s">
        <v>123</v>
      </c>
      <c r="Y12" s="214" t="s">
        <v>103</v>
      </c>
      <c r="Z12" s="214" t="s">
        <v>144</v>
      </c>
      <c r="AA12" s="214" t="s">
        <v>144</v>
      </c>
      <c r="AB12" s="214" t="s">
        <v>144</v>
      </c>
      <c r="AC12" s="214" t="s">
        <v>79</v>
      </c>
      <c r="AD12" s="215">
        <v>0.8</v>
      </c>
      <c r="AE12" s="216" t="s">
        <v>312</v>
      </c>
      <c r="AF12" s="217" t="s">
        <v>313</v>
      </c>
      <c r="AG12" s="214" t="s">
        <v>143</v>
      </c>
      <c r="AH12" s="218">
        <v>1.4817599999999995E-2</v>
      </c>
      <c r="AI12" s="214" t="s">
        <v>79</v>
      </c>
      <c r="AJ12" s="218">
        <v>0.8</v>
      </c>
      <c r="AK12" s="216" t="s">
        <v>312</v>
      </c>
      <c r="AL12" s="212" t="s">
        <v>314</v>
      </c>
      <c r="AM12" s="211" t="s">
        <v>486</v>
      </c>
      <c r="AN12" s="219" t="s">
        <v>628</v>
      </c>
      <c r="AO12" s="212" t="s">
        <v>500</v>
      </c>
      <c r="AP12" s="212" t="s">
        <v>633</v>
      </c>
      <c r="AQ12" s="212" t="s">
        <v>632</v>
      </c>
      <c r="AR12" s="212" t="str">
        <f>CONCATENATE(IF([2]Ficha2!$BE$230="","",TEXT([2]Ficha2!$BE$230,"dd/mm/yyyy")),"
",IF([2]Ficha2!$BE$231="","",TEXT([2]Ficha2!$BE$231,"dd/mm/yyyy")),"
",IF([2]Ficha2!$BE$232="","",TEXT([2]Ficha2!$BE$232,"dd/mm/yyyy")),"
",IF([2]Ficha2!$BE$233="","",TEXT([2]Ficha2!$BE$233,"dd/mm/yyyy")),"
",IF([2]Ficha2!$BE$234="","",TEXT([2]Ficha2!$BE$234,"dd/mm/yyyy")),"
",IF([2]Ficha2!$BE$235="","",TEXT([2]Ficha2!$BE$235,"dd/mm/yyyy")),"
",IF([2]Ficha2!$BE$236="","",TEXT([2]Ficha2!$BE$236,"dd/mm/yyyy")),"
",IF([2]Ficha2!$BE$237="","",TEXT([2]Ficha2!$BE$237,"dd/mm/yyyy")),"
",IF([2]Ficha2!$BE$238="","",TEXT([2]Ficha2!$BE$238,"dd/mm/yyyy")),"
",IF([2]Ficha2!$BE$239="","",TEXT([2]Ficha2!$BE$239,"dd/mm/yyyy")),"
",IF([2]Ficha2!$BE$240="","",TEXT([2]Ficha2!$BE$240,"dd/mm/yyyy")),"
",IF([2]Ficha2!$BE$241="","",TEXT([2]Ficha2!$BE$241,"dd/mm/yyyy")),"
",IF([2]Ficha2!$BE$242="","",TEXT([2]Ficha2!$BE$242,"dd/mm/yyyy")),"
",IF([2]Ficha2!$BE$243="","",TEXT([2]Ficha2!$BE$243,"dd/mm/yyyy")),"
",IF([2]Ficha2!$BE$254="","",TEXT([2]Ficha2!$BE$244,"dd/mm/yyyy")),"
",IF([2]Ficha2!$BE$245="","",TEXT([2]Ficha2!$BE$245,"dd/mm/yyyy")),"
",IF([2]Ficha2!$BE$246="","",TEXT([2]Ficha2!$BE$246,"dd/mm/yyyy")),"
",IF([2]Ficha2!$BE$247="","",TEXT([2]Ficha2!$BE$247,"dd/mm/yyyy")),"
",IF([2]Ficha2!$BE$248="","",TEXT([2]Ficha2!$BE$248,"dd/mm/yyyy")),"
",IF([2]Ficha2!$BE$249="","",TEXT([2]Ficha2!$BE$249,"dd/mm/yyyy")))</f>
        <v xml:space="preserve">01/04/2025
01/02/2025
</v>
      </c>
      <c r="AS12" s="212" t="str">
        <f>CONCATENATE(IF([2]Ficha2!$BL$230="","",TEXT([2]Ficha2!$BL$230,"dd/mm/yyyy")),"
",IF([2]Ficha2!$BL$231="","",TEXT([2]Ficha2!$BL$231,"dd/mm/yyyy")),"
",IF([2]Ficha2!$BL$232="","",TEXT([2]Ficha2!$BL$232,"dd/mm/yyyy")),"
",IF([2]Ficha2!$BL$233="","",TEXT([2]Ficha2!$BL$233,"dd/mm/yyyy")),"
",IF([2]Ficha2!$BL$234="","",TEXT([2]Ficha2!$BL$234,"dd/mm/yyyy")),"
",IF([2]Ficha2!$BL$235="","",TEXT([2]Ficha2!$BL$235,"dd/mm/yyyy")),"
",IF([2]Ficha2!$BL$236="","",TEXT([2]Ficha2!$BL$236,"dd/mm/yyyy")),"
",IF([2]Ficha2!$BL$237="","",TEXT([2]Ficha2!$BL$237,"dd/mm/yyyy")),"
",IF([2]Ficha2!$BL$238="","",TEXT([2]Ficha2!$BL$238,"dd/mm/yyyy")),"
",IF([2]Ficha2!$BL$239="","",TEXT([2]Ficha2!$BL$239,"dd/mm/yyyy")),"
",IF([2]Ficha2!$BL$240="","",TEXT([2]Ficha2!$BL$240,"dd/mm/yyyy")),"
",IF([2]Ficha2!$BL$241="","",TEXT([2]Ficha2!$BL$241,"dd/mm/yyyy")),"
",IF([2]Ficha2!$BL$242="","",TEXT([2]Ficha2!$BL$242,"dd/mm/yyyy")),"
",IF([2]Ficha2!$BL$243="","",TEXT([2]Ficha2!$BL$243,"dd/mm/yyyy")),"
",IF([2]Ficha2!$BL$254="","",TEXT([2]Ficha2!$BL$244,"dd/mm/yyyy")),"
",IF([2]Ficha2!$BL$245="","",TEXT([2]Ficha2!$BL$245,"dd/mm/yyyy")),"
",IF([2]Ficha2!$BL$246="","",TEXT([2]Ficha2!$BL$246,"dd/mm/yyyy")),"
",IF([2]Ficha2!$BL$247="","",TEXT([2]Ficha2!$BL$247,"dd/mm/yyyy")),"
",IF([2]Ficha2!$BL$248="","",TEXT([2]Ficha2!$BL$248,"dd/mm/yyyy")),"
",IF([2]Ficha2!$BL$249="","",TEXT([2]Ficha2!$BL$249,"dd/mm/yyyy")))</f>
        <v xml:space="preserve">31/12/2025
30/11/2025
</v>
      </c>
      <c r="AT12" s="212" t="s">
        <v>629</v>
      </c>
      <c r="AU12" s="212" t="s">
        <v>630</v>
      </c>
      <c r="AV12" s="220" t="s">
        <v>631</v>
      </c>
      <c r="AW12" s="211" t="s">
        <v>51</v>
      </c>
      <c r="AX12" s="212"/>
      <c r="AY12" s="219" t="s">
        <v>692</v>
      </c>
      <c r="AZ12" s="219" t="s">
        <v>699</v>
      </c>
      <c r="BA12" s="212"/>
      <c r="BB12" s="247" t="s">
        <v>51</v>
      </c>
      <c r="BC12" s="256"/>
      <c r="BD12" s="257"/>
      <c r="BE12" s="257"/>
      <c r="BF12" s="256"/>
      <c r="BG12" s="257"/>
      <c r="BH12" s="257"/>
      <c r="BI12" s="256"/>
      <c r="BJ12" s="257"/>
      <c r="BK12" s="257"/>
      <c r="BL12" s="256"/>
      <c r="BM12" s="257"/>
      <c r="BN12" s="257"/>
      <c r="BO12" s="256"/>
      <c r="BP12" s="257"/>
      <c r="BQ12" s="257"/>
      <c r="BR12" s="256"/>
      <c r="BS12" s="257"/>
      <c r="BT12" s="257"/>
      <c r="BU12" s="256"/>
      <c r="BV12" s="257"/>
      <c r="BW12" s="257"/>
      <c r="BX12" s="256"/>
      <c r="BY12" s="257"/>
      <c r="BZ12" s="257"/>
      <c r="CA12" s="256"/>
      <c r="CB12" s="257"/>
      <c r="CC12" s="257"/>
      <c r="CD12" s="256"/>
      <c r="CE12" s="257"/>
      <c r="CF12" s="258"/>
      <c r="CG12" s="256"/>
      <c r="CH12" s="257"/>
      <c r="CI12" s="257"/>
      <c r="CJ12" s="256"/>
      <c r="CK12" s="257"/>
      <c r="CL12" s="257"/>
      <c r="CN12" s="259"/>
      <c r="CO12" s="259"/>
      <c r="CP12" s="259"/>
      <c r="CQ12" s="259"/>
      <c r="CR12" s="259"/>
      <c r="CS12" s="259"/>
      <c r="CT12" s="259"/>
      <c r="CU12" s="259"/>
      <c r="CV12" s="259"/>
      <c r="CW12" s="259"/>
      <c r="CX12" s="259"/>
      <c r="CY12" s="259"/>
      <c r="CZ12" s="259"/>
      <c r="DA12" s="259"/>
      <c r="DB12" s="259"/>
      <c r="DC12" s="259"/>
      <c r="DD12" s="259"/>
      <c r="DE12" s="259"/>
      <c r="DF12" s="259"/>
      <c r="DG12" s="259"/>
      <c r="DH12" s="259"/>
      <c r="DI12" s="259"/>
      <c r="DJ12" s="259"/>
      <c r="DL12" s="260"/>
      <c r="DM12" s="310"/>
      <c r="DN12" s="310"/>
      <c r="DO12" s="310"/>
      <c r="DP12" s="310"/>
      <c r="DQ12" s="310"/>
      <c r="DR12" s="310"/>
      <c r="DS12" s="310"/>
      <c r="DT12" s="260"/>
      <c r="DU12" s="260"/>
      <c r="DW12" s="255"/>
      <c r="DX12" s="255"/>
      <c r="DY12" s="255"/>
      <c r="DZ12" s="255"/>
      <c r="EA12" s="255"/>
      <c r="EB12" s="255"/>
      <c r="EC12" s="255"/>
      <c r="ED12" s="255"/>
      <c r="EE12" s="255"/>
      <c r="EF12" s="255"/>
      <c r="EG12" s="255"/>
      <c r="EH12" s="255"/>
      <c r="EI12" s="255"/>
      <c r="EJ12" s="255"/>
      <c r="EK12" s="255"/>
      <c r="EL12" s="255"/>
      <c r="EM12" s="255"/>
      <c r="EN12" s="261"/>
      <c r="EO12" s="261"/>
      <c r="EP12" s="261"/>
      <c r="EQ12" s="311"/>
      <c r="ER12" s="311"/>
      <c r="ES12" s="311"/>
      <c r="ET12" s="311"/>
      <c r="EU12" s="311"/>
      <c r="EV12" s="311"/>
      <c r="EW12" s="311"/>
      <c r="EX12" s="311"/>
      <c r="EY12" s="311"/>
      <c r="EZ12" s="311"/>
      <c r="FB12" s="262"/>
      <c r="FC12" s="263"/>
      <c r="FD12" s="250"/>
      <c r="FE12" s="210"/>
      <c r="FF12" s="210"/>
      <c r="FG12" s="210"/>
    </row>
    <row r="13" spans="1:163" ht="209.4" customHeight="1" x14ac:dyDescent="0.3">
      <c r="A13" s="291" t="s">
        <v>319</v>
      </c>
      <c r="B13" s="291" t="s">
        <v>320</v>
      </c>
      <c r="C13" s="291" t="s">
        <v>321</v>
      </c>
      <c r="D13" s="291" t="s">
        <v>508</v>
      </c>
      <c r="E13" s="291" t="s">
        <v>39</v>
      </c>
      <c r="F13" s="291" t="s">
        <v>324</v>
      </c>
      <c r="G13" s="291">
        <v>214</v>
      </c>
      <c r="H13" s="291" t="s">
        <v>611</v>
      </c>
      <c r="I13" s="293" t="s">
        <v>325</v>
      </c>
      <c r="J13" s="291" t="s">
        <v>64</v>
      </c>
      <c r="K13" s="291" t="s">
        <v>326</v>
      </c>
      <c r="L13" s="291" t="s">
        <v>511</v>
      </c>
      <c r="M13" s="291" t="s">
        <v>512</v>
      </c>
      <c r="N13" s="291" t="s">
        <v>327</v>
      </c>
      <c r="O13" s="291" t="s">
        <v>513</v>
      </c>
      <c r="P13" s="291" t="s">
        <v>491</v>
      </c>
      <c r="Q13" s="291" t="s">
        <v>514</v>
      </c>
      <c r="R13" s="291" t="s">
        <v>322</v>
      </c>
      <c r="S13" s="291" t="s">
        <v>309</v>
      </c>
      <c r="T13" s="309" t="s">
        <v>310</v>
      </c>
      <c r="U13" s="281" t="s">
        <v>143</v>
      </c>
      <c r="V13" s="302">
        <v>0.2</v>
      </c>
      <c r="W13" s="281" t="s">
        <v>304</v>
      </c>
      <c r="X13" s="281" t="s">
        <v>304</v>
      </c>
      <c r="Y13" s="281" t="s">
        <v>304</v>
      </c>
      <c r="Z13" s="281" t="s">
        <v>304</v>
      </c>
      <c r="AA13" s="281" t="s">
        <v>304</v>
      </c>
      <c r="AB13" s="281" t="s">
        <v>304</v>
      </c>
      <c r="AC13" s="281" t="s">
        <v>79</v>
      </c>
      <c r="AD13" s="302">
        <v>0.8</v>
      </c>
      <c r="AE13" s="304" t="s">
        <v>312</v>
      </c>
      <c r="AF13" s="307" t="s">
        <v>634</v>
      </c>
      <c r="AG13" s="221" t="s">
        <v>143</v>
      </c>
      <c r="AH13" s="222">
        <v>1.2700799999999998E-2</v>
      </c>
      <c r="AI13" s="221" t="s">
        <v>79</v>
      </c>
      <c r="AJ13" s="222">
        <v>0.8</v>
      </c>
      <c r="AK13" s="296" t="s">
        <v>312</v>
      </c>
      <c r="AL13" s="271" t="s">
        <v>515</v>
      </c>
      <c r="AM13" s="271" t="s">
        <v>315</v>
      </c>
      <c r="AN13" s="300" t="s">
        <v>638</v>
      </c>
      <c r="AO13" s="294" t="s">
        <v>516</v>
      </c>
      <c r="AP13" s="294" t="s">
        <v>680</v>
      </c>
      <c r="AQ13" s="294" t="s">
        <v>681</v>
      </c>
      <c r="AR13" s="294" t="s">
        <v>636</v>
      </c>
      <c r="AS13" s="294" t="s">
        <v>637</v>
      </c>
      <c r="AT13" s="271" t="s">
        <v>518</v>
      </c>
      <c r="AU13" s="271" t="s">
        <v>519</v>
      </c>
      <c r="AV13" s="271" t="s">
        <v>520</v>
      </c>
      <c r="AW13" s="271" t="s">
        <v>51</v>
      </c>
      <c r="AX13" s="271"/>
      <c r="AY13" s="305" t="s">
        <v>693</v>
      </c>
      <c r="AZ13" s="305" t="s">
        <v>706</v>
      </c>
      <c r="BA13" s="271"/>
      <c r="BB13" s="284" t="s">
        <v>51</v>
      </c>
      <c r="BC13" s="256"/>
      <c r="BD13" s="257"/>
      <c r="BE13" s="257"/>
      <c r="BF13" s="264"/>
      <c r="BG13" s="265"/>
      <c r="BH13" s="265"/>
      <c r="BI13" s="256"/>
      <c r="BJ13" s="256"/>
      <c r="BK13" s="257"/>
      <c r="BL13" s="256"/>
      <c r="BM13" s="257"/>
      <c r="BN13" s="257"/>
      <c r="BO13" s="256"/>
      <c r="BP13" s="257"/>
      <c r="BQ13" s="257"/>
      <c r="BR13" s="256"/>
      <c r="BS13" s="257"/>
      <c r="BT13" s="257"/>
      <c r="BU13" s="256"/>
      <c r="BV13" s="257"/>
      <c r="BW13" s="257"/>
      <c r="BX13" s="256"/>
      <c r="BY13" s="257"/>
      <c r="BZ13" s="257"/>
      <c r="CA13" s="256"/>
      <c r="CB13" s="257"/>
      <c r="CC13" s="257"/>
      <c r="CD13" s="256"/>
      <c r="CE13" s="257"/>
      <c r="CF13" s="257"/>
      <c r="CG13" s="256"/>
      <c r="CH13" s="257"/>
      <c r="CI13" s="257"/>
      <c r="CJ13" s="256"/>
      <c r="CK13" s="257"/>
      <c r="CL13" s="257"/>
      <c r="CN13" s="259"/>
      <c r="CO13" s="259"/>
      <c r="CP13" s="259"/>
      <c r="CQ13" s="259"/>
      <c r="CR13" s="259"/>
      <c r="CS13" s="259"/>
      <c r="CT13" s="259"/>
      <c r="CU13" s="259"/>
      <c r="CV13" s="259"/>
      <c r="CW13" s="259"/>
      <c r="CX13" s="259"/>
      <c r="CY13" s="259"/>
      <c r="CZ13" s="259"/>
      <c r="DA13" s="259"/>
      <c r="DB13" s="259"/>
      <c r="DC13" s="259"/>
      <c r="DD13" s="259"/>
      <c r="DE13" s="259"/>
      <c r="DF13" s="259"/>
      <c r="DG13" s="259"/>
      <c r="DH13" s="259"/>
      <c r="DI13" s="259"/>
      <c r="DJ13" s="259"/>
      <c r="DL13" s="260"/>
      <c r="DM13" s="310"/>
      <c r="DN13" s="310"/>
      <c r="DO13" s="310"/>
      <c r="DP13" s="310"/>
      <c r="DQ13" s="310"/>
      <c r="DR13" s="310"/>
      <c r="DS13" s="310"/>
      <c r="DT13" s="260"/>
      <c r="DU13" s="260"/>
      <c r="DW13" s="255"/>
      <c r="DX13" s="255"/>
      <c r="DY13" s="255"/>
      <c r="DZ13" s="255"/>
      <c r="EA13" s="255"/>
      <c r="EB13" s="255"/>
      <c r="EC13" s="255"/>
      <c r="ED13" s="255"/>
      <c r="EE13" s="255"/>
      <c r="EF13" s="255"/>
      <c r="EG13" s="255"/>
      <c r="EH13" s="255"/>
      <c r="EI13" s="255"/>
      <c r="EJ13" s="255"/>
      <c r="EK13" s="255"/>
      <c r="EL13" s="255"/>
      <c r="EM13" s="255"/>
      <c r="EN13" s="261"/>
      <c r="EO13" s="261"/>
      <c r="EP13" s="261"/>
      <c r="EQ13" s="311"/>
      <c r="ER13" s="311"/>
      <c r="ES13" s="311"/>
      <c r="ET13" s="311"/>
      <c r="EU13" s="311"/>
      <c r="EV13" s="311"/>
      <c r="EW13" s="311"/>
      <c r="EX13" s="311"/>
      <c r="EY13" s="311"/>
      <c r="EZ13" s="311"/>
      <c r="FB13" s="262"/>
      <c r="FC13" s="263"/>
      <c r="FD13" s="250"/>
      <c r="FE13" s="210"/>
      <c r="FF13" s="210"/>
      <c r="FG13" s="210"/>
    </row>
    <row r="14" spans="1:163" ht="409.5" customHeight="1" x14ac:dyDescent="0.3">
      <c r="A14" s="291"/>
      <c r="B14" s="291"/>
      <c r="C14" s="291"/>
      <c r="D14" s="291"/>
      <c r="E14" s="291"/>
      <c r="F14" s="291"/>
      <c r="G14" s="291"/>
      <c r="H14" s="291"/>
      <c r="I14" s="293"/>
      <c r="J14" s="291"/>
      <c r="K14" s="291"/>
      <c r="L14" s="291"/>
      <c r="M14" s="291"/>
      <c r="N14" s="291"/>
      <c r="O14" s="291"/>
      <c r="P14" s="291"/>
      <c r="Q14" s="291"/>
      <c r="R14" s="291"/>
      <c r="S14" s="291"/>
      <c r="T14" s="309"/>
      <c r="U14" s="281"/>
      <c r="V14" s="302"/>
      <c r="W14" s="281"/>
      <c r="X14" s="281"/>
      <c r="Y14" s="281"/>
      <c r="Z14" s="281"/>
      <c r="AA14" s="281"/>
      <c r="AB14" s="281"/>
      <c r="AC14" s="281"/>
      <c r="AD14" s="302"/>
      <c r="AE14" s="304"/>
      <c r="AF14" s="308"/>
      <c r="AG14" s="223"/>
      <c r="AH14" s="224"/>
      <c r="AI14" s="223"/>
      <c r="AJ14" s="224"/>
      <c r="AK14" s="297"/>
      <c r="AL14" s="272"/>
      <c r="AM14" s="272"/>
      <c r="AN14" s="301"/>
      <c r="AO14" s="295"/>
      <c r="AP14" s="295"/>
      <c r="AQ14" s="295"/>
      <c r="AR14" s="295"/>
      <c r="AS14" s="295"/>
      <c r="AT14" s="272"/>
      <c r="AU14" s="272"/>
      <c r="AV14" s="272"/>
      <c r="AW14" s="272"/>
      <c r="AX14" s="272"/>
      <c r="AY14" s="306"/>
      <c r="AZ14" s="306"/>
      <c r="BA14" s="272"/>
      <c r="BB14" s="286"/>
      <c r="BC14" s="256"/>
      <c r="BD14" s="257"/>
      <c r="BE14" s="257"/>
      <c r="BF14" s="264"/>
      <c r="BG14" s="265"/>
      <c r="BH14" s="265"/>
      <c r="BI14" s="256"/>
      <c r="BJ14" s="256"/>
      <c r="BK14" s="257"/>
      <c r="BL14" s="256"/>
      <c r="BM14" s="257"/>
      <c r="BN14" s="257"/>
      <c r="BO14" s="256"/>
      <c r="BP14" s="257"/>
      <c r="BQ14" s="257"/>
      <c r="BR14" s="256"/>
      <c r="BS14" s="257"/>
      <c r="BT14" s="257"/>
      <c r="BU14" s="256"/>
      <c r="BV14" s="257"/>
      <c r="BW14" s="257"/>
      <c r="BX14" s="256"/>
      <c r="BY14" s="257"/>
      <c r="BZ14" s="257"/>
      <c r="CA14" s="256"/>
      <c r="CB14" s="257"/>
      <c r="CC14" s="257"/>
      <c r="CD14" s="256"/>
      <c r="CE14" s="257"/>
      <c r="CF14" s="257"/>
      <c r="CG14" s="256"/>
      <c r="CH14" s="257"/>
      <c r="CI14" s="257"/>
      <c r="CJ14" s="256"/>
      <c r="CK14" s="257"/>
      <c r="CL14" s="257"/>
      <c r="CN14" s="259"/>
      <c r="CO14" s="259"/>
      <c r="CP14" s="259"/>
      <c r="CQ14" s="259"/>
      <c r="CR14" s="259"/>
      <c r="CS14" s="259"/>
      <c r="CT14" s="259"/>
      <c r="CU14" s="259"/>
      <c r="CV14" s="259"/>
      <c r="CW14" s="259"/>
      <c r="CX14" s="259"/>
      <c r="CY14" s="259"/>
      <c r="CZ14" s="259"/>
      <c r="DA14" s="259"/>
      <c r="DB14" s="259"/>
      <c r="DC14" s="259"/>
      <c r="DD14" s="259"/>
      <c r="DE14" s="259"/>
      <c r="DF14" s="259"/>
      <c r="DG14" s="259"/>
      <c r="DH14" s="259"/>
      <c r="DI14" s="259"/>
      <c r="DJ14" s="259"/>
      <c r="DL14" s="260"/>
      <c r="DM14" s="260"/>
      <c r="DN14" s="260"/>
      <c r="DO14" s="260"/>
      <c r="DP14" s="260"/>
      <c r="DQ14" s="260"/>
      <c r="DR14" s="260"/>
      <c r="DS14" s="260"/>
      <c r="DT14" s="260"/>
      <c r="DU14" s="260"/>
      <c r="DW14" s="255"/>
      <c r="DX14" s="255"/>
      <c r="DY14" s="255"/>
      <c r="DZ14" s="255"/>
      <c r="EA14" s="255"/>
      <c r="EB14" s="255"/>
      <c r="EC14" s="255"/>
      <c r="ED14" s="255"/>
      <c r="EE14" s="255"/>
      <c r="EF14" s="255"/>
      <c r="EG14" s="255"/>
      <c r="EH14" s="255"/>
      <c r="EI14" s="255"/>
      <c r="EJ14" s="255"/>
      <c r="EK14" s="255"/>
      <c r="EL14" s="255"/>
      <c r="EM14" s="255"/>
      <c r="EN14" s="261"/>
      <c r="EO14" s="261"/>
      <c r="EP14" s="261"/>
      <c r="EQ14" s="257"/>
      <c r="ER14" s="257"/>
      <c r="ES14" s="257"/>
      <c r="ET14" s="257"/>
      <c r="EU14" s="257"/>
      <c r="EV14" s="257"/>
      <c r="EW14" s="257"/>
      <c r="EX14" s="257"/>
      <c r="EY14" s="257"/>
      <c r="EZ14" s="257"/>
      <c r="FB14" s="262"/>
      <c r="FC14" s="263"/>
      <c r="FD14" s="250"/>
      <c r="FE14" s="210"/>
      <c r="FF14" s="210"/>
      <c r="FG14" s="210"/>
    </row>
    <row r="15" spans="1:163" ht="399.9" customHeight="1" x14ac:dyDescent="0.3">
      <c r="A15" s="225" t="s">
        <v>319</v>
      </c>
      <c r="B15" s="226" t="s">
        <v>320</v>
      </c>
      <c r="C15" s="226" t="s">
        <v>321</v>
      </c>
      <c r="D15" s="225" t="s">
        <v>508</v>
      </c>
      <c r="E15" s="225" t="s">
        <v>39</v>
      </c>
      <c r="F15" s="226" t="s">
        <v>324</v>
      </c>
      <c r="G15" s="225">
        <v>215</v>
      </c>
      <c r="H15" s="225" t="s">
        <v>610</v>
      </c>
      <c r="I15" s="213" t="s">
        <v>521</v>
      </c>
      <c r="J15" s="225" t="s">
        <v>64</v>
      </c>
      <c r="K15" s="225" t="s">
        <v>326</v>
      </c>
      <c r="L15" s="226" t="s">
        <v>511</v>
      </c>
      <c r="M15" s="226" t="s">
        <v>512</v>
      </c>
      <c r="N15" s="226" t="s">
        <v>522</v>
      </c>
      <c r="O15" s="226" t="s">
        <v>513</v>
      </c>
      <c r="P15" s="226" t="s">
        <v>491</v>
      </c>
      <c r="Q15" s="226" t="s">
        <v>514</v>
      </c>
      <c r="R15" s="226" t="s">
        <v>322</v>
      </c>
      <c r="S15" s="226" t="s">
        <v>309</v>
      </c>
      <c r="T15" s="226" t="s">
        <v>310</v>
      </c>
      <c r="U15" s="227" t="s">
        <v>143</v>
      </c>
      <c r="V15" s="228">
        <v>0.2</v>
      </c>
      <c r="W15" s="227" t="s">
        <v>304</v>
      </c>
      <c r="X15" s="227" t="s">
        <v>304</v>
      </c>
      <c r="Y15" s="227" t="s">
        <v>304</v>
      </c>
      <c r="Z15" s="227" t="s">
        <v>304</v>
      </c>
      <c r="AA15" s="227" t="s">
        <v>304</v>
      </c>
      <c r="AB15" s="227" t="s">
        <v>304</v>
      </c>
      <c r="AC15" s="227" t="s">
        <v>79</v>
      </c>
      <c r="AD15" s="228">
        <v>0.8</v>
      </c>
      <c r="AE15" s="229" t="s">
        <v>312</v>
      </c>
      <c r="AF15" s="230" t="s">
        <v>329</v>
      </c>
      <c r="AG15" s="227" t="s">
        <v>143</v>
      </c>
      <c r="AH15" s="231">
        <v>0.12</v>
      </c>
      <c r="AI15" s="227" t="s">
        <v>79</v>
      </c>
      <c r="AJ15" s="231">
        <v>0.8</v>
      </c>
      <c r="AK15" s="229" t="s">
        <v>312</v>
      </c>
      <c r="AL15" s="226" t="s">
        <v>515</v>
      </c>
      <c r="AM15" s="225" t="s">
        <v>315</v>
      </c>
      <c r="AN15" s="232" t="s">
        <v>635</v>
      </c>
      <c r="AO15" s="226" t="s">
        <v>523</v>
      </c>
      <c r="AP15" s="225" t="s">
        <v>679</v>
      </c>
      <c r="AQ15" s="225">
        <v>1348</v>
      </c>
      <c r="AR15" s="233">
        <v>45748</v>
      </c>
      <c r="AS15" s="233">
        <v>45838</v>
      </c>
      <c r="AT15" s="226" t="s">
        <v>524</v>
      </c>
      <c r="AU15" s="226" t="s">
        <v>525</v>
      </c>
      <c r="AV15" s="234" t="s">
        <v>526</v>
      </c>
      <c r="AW15" s="225" t="s">
        <v>51</v>
      </c>
      <c r="AX15" s="226"/>
      <c r="AY15" s="219" t="s">
        <v>694</v>
      </c>
      <c r="AZ15" s="245" t="s">
        <v>700</v>
      </c>
      <c r="BA15" s="226"/>
      <c r="BB15" s="248" t="s">
        <v>51</v>
      </c>
      <c r="BC15" s="256"/>
      <c r="BD15" s="257"/>
      <c r="BE15" s="257"/>
      <c r="BF15" s="264"/>
      <c r="BG15" s="265"/>
      <c r="BH15" s="265"/>
      <c r="BI15" s="256"/>
      <c r="BJ15" s="257"/>
      <c r="BK15" s="257"/>
      <c r="BL15" s="256"/>
      <c r="BM15" s="257"/>
      <c r="BN15" s="257"/>
      <c r="BO15" s="256"/>
      <c r="BP15" s="257"/>
      <c r="BQ15" s="257"/>
      <c r="BR15" s="256"/>
      <c r="BS15" s="257"/>
      <c r="BT15" s="257"/>
      <c r="BU15" s="256"/>
      <c r="BV15" s="257"/>
      <c r="BW15" s="257"/>
      <c r="BX15" s="256"/>
      <c r="BY15" s="257"/>
      <c r="BZ15" s="257"/>
      <c r="CA15" s="256"/>
      <c r="CB15" s="257"/>
      <c r="CC15" s="257"/>
      <c r="CD15" s="256"/>
      <c r="CE15" s="257"/>
      <c r="CF15" s="257"/>
      <c r="CG15" s="256"/>
      <c r="CH15" s="257"/>
      <c r="CI15" s="257"/>
      <c r="CJ15" s="256"/>
      <c r="CK15" s="257"/>
      <c r="CL15" s="257"/>
      <c r="CN15" s="259"/>
      <c r="CO15" s="259"/>
      <c r="CP15" s="259"/>
      <c r="CQ15" s="259"/>
      <c r="CR15" s="259"/>
      <c r="CS15" s="259"/>
      <c r="CT15" s="259"/>
      <c r="CU15" s="259"/>
      <c r="CV15" s="259"/>
      <c r="CW15" s="259"/>
      <c r="CX15" s="259"/>
      <c r="CY15" s="259"/>
      <c r="CZ15" s="259"/>
      <c r="DA15" s="259"/>
      <c r="DB15" s="259"/>
      <c r="DC15" s="259"/>
      <c r="DD15" s="259"/>
      <c r="DE15" s="259"/>
      <c r="DF15" s="259"/>
      <c r="DG15" s="259"/>
      <c r="DH15" s="259"/>
      <c r="DI15" s="259"/>
      <c r="DJ15" s="259"/>
      <c r="DL15" s="260"/>
      <c r="DM15" s="310"/>
      <c r="DN15" s="310"/>
      <c r="DO15" s="310"/>
      <c r="DP15" s="310"/>
      <c r="DQ15" s="310"/>
      <c r="DR15" s="310"/>
      <c r="DS15" s="310"/>
      <c r="DT15" s="260"/>
      <c r="DU15" s="260"/>
      <c r="DW15" s="255"/>
      <c r="DX15" s="255"/>
      <c r="DY15" s="255"/>
      <c r="DZ15" s="255"/>
      <c r="EA15" s="255"/>
      <c r="EB15" s="255"/>
      <c r="EC15" s="255"/>
      <c r="ED15" s="255"/>
      <c r="EE15" s="255"/>
      <c r="EF15" s="255"/>
      <c r="EG15" s="255"/>
      <c r="EH15" s="255"/>
      <c r="EI15" s="255"/>
      <c r="EJ15" s="255"/>
      <c r="EK15" s="255"/>
      <c r="EL15" s="255"/>
      <c r="EM15" s="255"/>
      <c r="EN15" s="261"/>
      <c r="EO15" s="261"/>
      <c r="EP15" s="261"/>
      <c r="EQ15" s="311"/>
      <c r="ER15" s="311"/>
      <c r="ES15" s="311"/>
      <c r="ET15" s="311"/>
      <c r="EU15" s="311"/>
      <c r="EV15" s="311"/>
      <c r="EW15" s="311"/>
      <c r="EX15" s="311"/>
      <c r="EY15" s="311"/>
      <c r="EZ15" s="311"/>
      <c r="FB15" s="262"/>
      <c r="FC15" s="263"/>
      <c r="FD15" s="250"/>
      <c r="FE15" s="210"/>
      <c r="FF15" s="210"/>
      <c r="FG15" s="210"/>
    </row>
    <row r="16" spans="1:163" ht="399.9" customHeight="1" x14ac:dyDescent="0.3">
      <c r="A16" s="225" t="s">
        <v>335</v>
      </c>
      <c r="B16" s="226" t="s">
        <v>336</v>
      </c>
      <c r="C16" s="226" t="s">
        <v>337</v>
      </c>
      <c r="D16" s="225" t="s">
        <v>127</v>
      </c>
      <c r="E16" s="225" t="s">
        <v>338</v>
      </c>
      <c r="F16" s="226" t="s">
        <v>527</v>
      </c>
      <c r="G16" s="225">
        <v>221</v>
      </c>
      <c r="H16" s="225" t="s">
        <v>612</v>
      </c>
      <c r="I16" s="213" t="s">
        <v>533</v>
      </c>
      <c r="J16" s="225" t="s">
        <v>64</v>
      </c>
      <c r="K16" s="225" t="s">
        <v>326</v>
      </c>
      <c r="L16" s="226" t="s">
        <v>128</v>
      </c>
      <c r="M16" s="226" t="s">
        <v>344</v>
      </c>
      <c r="N16" s="226" t="s">
        <v>345</v>
      </c>
      <c r="O16" s="226" t="s">
        <v>339</v>
      </c>
      <c r="P16" s="226" t="s">
        <v>528</v>
      </c>
      <c r="Q16" s="226" t="s">
        <v>307</v>
      </c>
      <c r="R16" s="226" t="s">
        <v>308</v>
      </c>
      <c r="S16" s="226" t="s">
        <v>309</v>
      </c>
      <c r="T16" s="226" t="s">
        <v>310</v>
      </c>
      <c r="U16" s="227" t="s">
        <v>143</v>
      </c>
      <c r="V16" s="228">
        <v>0.2</v>
      </c>
      <c r="W16" s="227" t="s">
        <v>304</v>
      </c>
      <c r="X16" s="227" t="s">
        <v>304</v>
      </c>
      <c r="Y16" s="227" t="s">
        <v>304</v>
      </c>
      <c r="Z16" s="227" t="s">
        <v>304</v>
      </c>
      <c r="AA16" s="227" t="s">
        <v>304</v>
      </c>
      <c r="AB16" s="227" t="s">
        <v>304</v>
      </c>
      <c r="AC16" s="227" t="s">
        <v>53</v>
      </c>
      <c r="AD16" s="228">
        <v>1</v>
      </c>
      <c r="AE16" s="229" t="s">
        <v>328</v>
      </c>
      <c r="AF16" s="230" t="s">
        <v>346</v>
      </c>
      <c r="AG16" s="227" t="s">
        <v>143</v>
      </c>
      <c r="AH16" s="231">
        <v>0.12</v>
      </c>
      <c r="AI16" s="227" t="s">
        <v>53</v>
      </c>
      <c r="AJ16" s="231">
        <v>1</v>
      </c>
      <c r="AK16" s="229" t="s">
        <v>328</v>
      </c>
      <c r="AL16" s="226" t="s">
        <v>347</v>
      </c>
      <c r="AM16" s="225" t="s">
        <v>315</v>
      </c>
      <c r="AN16" s="235" t="s">
        <v>340</v>
      </c>
      <c r="AO16" s="232" t="s">
        <v>341</v>
      </c>
      <c r="AP16" s="235" t="s">
        <v>639</v>
      </c>
      <c r="AQ16" s="235">
        <v>1371</v>
      </c>
      <c r="AR16" s="235" t="s">
        <v>642</v>
      </c>
      <c r="AS16" s="236">
        <v>45899</v>
      </c>
      <c r="AT16" s="226" t="s">
        <v>534</v>
      </c>
      <c r="AU16" s="226" t="s">
        <v>342</v>
      </c>
      <c r="AV16" s="237" t="s">
        <v>535</v>
      </c>
      <c r="AW16" s="225" t="s">
        <v>51</v>
      </c>
      <c r="AX16" s="226"/>
      <c r="AY16" s="219" t="s">
        <v>695</v>
      </c>
      <c r="AZ16" s="219" t="s">
        <v>701</v>
      </c>
      <c r="BA16" s="226"/>
      <c r="BB16" s="248" t="s">
        <v>51</v>
      </c>
      <c r="BC16" s="256"/>
      <c r="BD16" s="257"/>
      <c r="BE16" s="257"/>
      <c r="BF16" s="256"/>
      <c r="BG16" s="265"/>
      <c r="BI16" s="256"/>
      <c r="BJ16" s="257"/>
      <c r="BK16" s="257"/>
      <c r="BL16" s="256"/>
      <c r="BM16" s="257"/>
      <c r="BN16" s="257"/>
      <c r="BO16" s="256"/>
      <c r="BP16" s="257"/>
      <c r="BQ16" s="257"/>
      <c r="BR16" s="256"/>
      <c r="BS16" s="257"/>
      <c r="BT16" s="257"/>
      <c r="BU16" s="256"/>
      <c r="BV16" s="257"/>
      <c r="BW16" s="257"/>
      <c r="BX16" s="256"/>
      <c r="BY16" s="257"/>
      <c r="BZ16" s="257"/>
      <c r="CA16" s="256"/>
      <c r="CB16" s="257"/>
      <c r="CC16" s="257"/>
      <c r="CD16" s="256"/>
      <c r="CE16" s="257"/>
      <c r="CF16" s="257"/>
      <c r="CG16" s="256"/>
      <c r="CH16" s="257"/>
      <c r="CI16" s="257"/>
      <c r="CJ16" s="256"/>
      <c r="CK16" s="257"/>
      <c r="CL16" s="257"/>
      <c r="CN16" s="259"/>
      <c r="CO16" s="259"/>
      <c r="CP16" s="259"/>
      <c r="CQ16" s="259"/>
      <c r="CR16" s="259"/>
      <c r="CS16" s="259"/>
      <c r="CT16" s="259"/>
      <c r="CU16" s="259"/>
      <c r="CV16" s="259"/>
      <c r="CW16" s="259"/>
      <c r="CX16" s="259"/>
      <c r="CY16" s="259"/>
      <c r="CZ16" s="259"/>
      <c r="DA16" s="259"/>
      <c r="DB16" s="259"/>
      <c r="DC16" s="259"/>
      <c r="DD16" s="259"/>
      <c r="DE16" s="259"/>
      <c r="DF16" s="259"/>
      <c r="DG16" s="259"/>
      <c r="DH16" s="259"/>
      <c r="DI16" s="259"/>
      <c r="DJ16" s="259"/>
      <c r="DL16" s="260"/>
      <c r="DM16" s="310"/>
      <c r="DN16" s="310"/>
      <c r="DO16" s="310"/>
      <c r="DP16" s="310"/>
      <c r="DQ16" s="310"/>
      <c r="DR16" s="310"/>
      <c r="DS16" s="310"/>
      <c r="DT16" s="260"/>
      <c r="DU16" s="260"/>
      <c r="DW16" s="255"/>
      <c r="DX16" s="255"/>
      <c r="DY16" s="255"/>
      <c r="DZ16" s="255"/>
      <c r="EA16" s="255"/>
      <c r="EB16" s="255"/>
      <c r="EC16" s="255"/>
      <c r="ED16" s="255"/>
      <c r="EE16" s="255"/>
      <c r="EF16" s="255"/>
      <c r="EG16" s="255"/>
      <c r="EH16" s="255"/>
      <c r="EI16" s="255"/>
      <c r="EJ16" s="255"/>
      <c r="EK16" s="255"/>
      <c r="EL16" s="255"/>
      <c r="EM16" s="255"/>
      <c r="EN16" s="261"/>
      <c r="EO16" s="261"/>
      <c r="EP16" s="261"/>
      <c r="EQ16" s="311"/>
      <c r="ER16" s="311"/>
      <c r="ES16" s="311"/>
      <c r="ET16" s="311"/>
      <c r="EU16" s="311"/>
      <c r="EV16" s="311"/>
      <c r="EW16" s="311"/>
      <c r="EX16" s="311"/>
      <c r="EY16" s="311"/>
      <c r="EZ16" s="311"/>
      <c r="FB16" s="262"/>
      <c r="FC16" s="263"/>
      <c r="FD16" s="250"/>
      <c r="FE16" s="210"/>
      <c r="FF16" s="210"/>
      <c r="FG16" s="210"/>
    </row>
    <row r="17" spans="1:163" ht="399.9" customHeight="1" x14ac:dyDescent="0.3">
      <c r="A17" s="211" t="s">
        <v>335</v>
      </c>
      <c r="B17" s="211" t="s">
        <v>336</v>
      </c>
      <c r="C17" s="212" t="s">
        <v>337</v>
      </c>
      <c r="D17" s="211" t="s">
        <v>127</v>
      </c>
      <c r="E17" s="211" t="s">
        <v>338</v>
      </c>
      <c r="F17" s="212" t="s">
        <v>527</v>
      </c>
      <c r="G17" s="211">
        <v>222</v>
      </c>
      <c r="H17" s="211" t="s">
        <v>613</v>
      </c>
      <c r="I17" s="213" t="s">
        <v>536</v>
      </c>
      <c r="J17" s="211" t="s">
        <v>64</v>
      </c>
      <c r="K17" s="211" t="s">
        <v>326</v>
      </c>
      <c r="L17" s="211" t="s">
        <v>128</v>
      </c>
      <c r="M17" s="212" t="s">
        <v>348</v>
      </c>
      <c r="N17" s="212" t="s">
        <v>345</v>
      </c>
      <c r="O17" s="212" t="s">
        <v>349</v>
      </c>
      <c r="P17" s="212" t="s">
        <v>528</v>
      </c>
      <c r="Q17" s="212" t="s">
        <v>307</v>
      </c>
      <c r="R17" s="212" t="s">
        <v>308</v>
      </c>
      <c r="S17" s="212" t="s">
        <v>309</v>
      </c>
      <c r="T17" s="212" t="s">
        <v>310</v>
      </c>
      <c r="U17" s="214" t="s">
        <v>143</v>
      </c>
      <c r="V17" s="215">
        <v>0.2</v>
      </c>
      <c r="W17" s="214" t="s">
        <v>304</v>
      </c>
      <c r="X17" s="214" t="s">
        <v>304</v>
      </c>
      <c r="Y17" s="214" t="s">
        <v>304</v>
      </c>
      <c r="Z17" s="214" t="s">
        <v>304</v>
      </c>
      <c r="AA17" s="214" t="s">
        <v>304</v>
      </c>
      <c r="AB17" s="214" t="s">
        <v>304</v>
      </c>
      <c r="AC17" s="214" t="s">
        <v>53</v>
      </c>
      <c r="AD17" s="215">
        <v>1</v>
      </c>
      <c r="AE17" s="238" t="s">
        <v>328</v>
      </c>
      <c r="AF17" s="217" t="s">
        <v>640</v>
      </c>
      <c r="AG17" s="212" t="s">
        <v>143</v>
      </c>
      <c r="AH17" s="239">
        <v>0.12</v>
      </c>
      <c r="AI17" s="212" t="s">
        <v>53</v>
      </c>
      <c r="AJ17" s="239">
        <v>1</v>
      </c>
      <c r="AK17" s="238" t="s">
        <v>328</v>
      </c>
      <c r="AL17" s="212" t="s">
        <v>347</v>
      </c>
      <c r="AM17" s="211" t="s">
        <v>315</v>
      </c>
      <c r="AN17" s="219" t="s">
        <v>529</v>
      </c>
      <c r="AO17" s="212" t="s">
        <v>530</v>
      </c>
      <c r="AP17" s="212" t="s">
        <v>641</v>
      </c>
      <c r="AQ17" s="212" t="s">
        <v>643</v>
      </c>
      <c r="AR17" s="212" t="s">
        <v>644</v>
      </c>
      <c r="AS17" s="212" t="s">
        <v>645</v>
      </c>
      <c r="AT17" s="212" t="s">
        <v>537</v>
      </c>
      <c r="AU17" s="212" t="s">
        <v>342</v>
      </c>
      <c r="AV17" s="220" t="s">
        <v>538</v>
      </c>
      <c r="AW17" s="211" t="s">
        <v>51</v>
      </c>
      <c r="AX17" s="212"/>
      <c r="AY17" s="219" t="s">
        <v>696</v>
      </c>
      <c r="AZ17" s="219" t="s">
        <v>702</v>
      </c>
      <c r="BA17" s="212"/>
      <c r="BB17" s="247" t="s">
        <v>51</v>
      </c>
      <c r="BC17" s="256"/>
      <c r="BD17" s="257"/>
      <c r="BE17" s="257"/>
      <c r="BF17" s="256"/>
      <c r="BG17" s="265"/>
      <c r="BH17" s="265"/>
      <c r="BI17" s="256"/>
      <c r="BJ17" s="257"/>
      <c r="BK17" s="257"/>
      <c r="BL17" s="256"/>
      <c r="BM17" s="257"/>
      <c r="BN17" s="257"/>
      <c r="BO17" s="256"/>
      <c r="BP17" s="257"/>
      <c r="BQ17" s="257"/>
      <c r="BR17" s="256"/>
      <c r="BS17" s="257"/>
      <c r="BT17" s="257"/>
      <c r="BU17" s="256"/>
      <c r="BV17" s="257"/>
      <c r="BW17" s="257"/>
      <c r="BX17" s="256"/>
      <c r="BY17" s="257"/>
      <c r="BZ17" s="257"/>
      <c r="CA17" s="256"/>
      <c r="CB17" s="257"/>
      <c r="CC17" s="257"/>
      <c r="CD17" s="256"/>
      <c r="CE17" s="257"/>
      <c r="CF17" s="257"/>
      <c r="CG17" s="256"/>
      <c r="CH17" s="257"/>
      <c r="CI17" s="257"/>
      <c r="CJ17" s="256"/>
      <c r="CK17" s="257"/>
      <c r="CL17" s="257"/>
      <c r="CN17" s="259"/>
      <c r="CO17" s="259"/>
      <c r="CP17" s="259"/>
      <c r="CQ17" s="259"/>
      <c r="CR17" s="259"/>
      <c r="CS17" s="259"/>
      <c r="CT17" s="259"/>
      <c r="CU17" s="259"/>
      <c r="CV17" s="259"/>
      <c r="CW17" s="259"/>
      <c r="CX17" s="259"/>
      <c r="CY17" s="259"/>
      <c r="CZ17" s="259"/>
      <c r="DA17" s="259"/>
      <c r="DB17" s="259"/>
      <c r="DC17" s="259"/>
      <c r="DD17" s="259"/>
      <c r="DE17" s="259"/>
      <c r="DF17" s="259"/>
      <c r="DG17" s="259"/>
      <c r="DH17" s="259"/>
      <c r="DI17" s="259"/>
      <c r="DJ17" s="259"/>
      <c r="DL17" s="260"/>
      <c r="DM17" s="310"/>
      <c r="DN17" s="310"/>
      <c r="DO17" s="310"/>
      <c r="DP17" s="310"/>
      <c r="DQ17" s="310"/>
      <c r="DR17" s="310"/>
      <c r="DS17" s="310"/>
      <c r="DT17" s="260"/>
      <c r="DU17" s="260"/>
      <c r="DW17" s="255"/>
      <c r="DX17" s="255"/>
      <c r="DY17" s="255"/>
      <c r="DZ17" s="255"/>
      <c r="EA17" s="255"/>
      <c r="EB17" s="255"/>
      <c r="EC17" s="255"/>
      <c r="ED17" s="255"/>
      <c r="EE17" s="255"/>
      <c r="EF17" s="255"/>
      <c r="EG17" s="255"/>
      <c r="EH17" s="255"/>
      <c r="EI17" s="255"/>
      <c r="EJ17" s="255"/>
      <c r="EK17" s="255"/>
      <c r="EL17" s="255"/>
      <c r="EM17" s="255"/>
      <c r="EN17" s="261"/>
      <c r="EO17" s="261"/>
      <c r="EP17" s="261"/>
      <c r="EQ17" s="311"/>
      <c r="ER17" s="311"/>
      <c r="ES17" s="311"/>
      <c r="ET17" s="311"/>
      <c r="EU17" s="311"/>
      <c r="EV17" s="311"/>
      <c r="EW17" s="311"/>
      <c r="EX17" s="311"/>
      <c r="EY17" s="311"/>
      <c r="EZ17" s="311"/>
      <c r="FB17" s="262"/>
      <c r="FC17" s="263"/>
      <c r="FD17" s="250"/>
      <c r="FE17" s="210"/>
      <c r="FF17" s="210"/>
      <c r="FG17" s="210"/>
    </row>
    <row r="18" spans="1:163" ht="396" customHeight="1" x14ac:dyDescent="0.3">
      <c r="A18" s="211" t="s">
        <v>204</v>
      </c>
      <c r="B18" s="211" t="s">
        <v>350</v>
      </c>
      <c r="C18" s="212" t="s">
        <v>351</v>
      </c>
      <c r="D18" s="211" t="s">
        <v>352</v>
      </c>
      <c r="E18" s="211" t="s">
        <v>338</v>
      </c>
      <c r="F18" s="212" t="s">
        <v>353</v>
      </c>
      <c r="G18" s="211">
        <v>216</v>
      </c>
      <c r="H18" s="212" t="s">
        <v>614</v>
      </c>
      <c r="I18" s="213" t="s">
        <v>539</v>
      </c>
      <c r="J18" s="211" t="s">
        <v>64</v>
      </c>
      <c r="K18" s="211" t="s">
        <v>326</v>
      </c>
      <c r="L18" s="211" t="s">
        <v>208</v>
      </c>
      <c r="M18" s="212" t="s">
        <v>540</v>
      </c>
      <c r="N18" s="212" t="s">
        <v>541</v>
      </c>
      <c r="O18" s="212" t="s">
        <v>542</v>
      </c>
      <c r="P18" s="212" t="s">
        <v>528</v>
      </c>
      <c r="Q18" s="212" t="s">
        <v>307</v>
      </c>
      <c r="R18" s="212" t="s">
        <v>308</v>
      </c>
      <c r="S18" s="212" t="s">
        <v>309</v>
      </c>
      <c r="T18" s="212" t="s">
        <v>310</v>
      </c>
      <c r="U18" s="214" t="s">
        <v>143</v>
      </c>
      <c r="V18" s="215">
        <v>0.2</v>
      </c>
      <c r="W18" s="214" t="s">
        <v>144</v>
      </c>
      <c r="X18" s="214" t="s">
        <v>144</v>
      </c>
      <c r="Y18" s="214" t="s">
        <v>123</v>
      </c>
      <c r="Z18" s="214" t="s">
        <v>144</v>
      </c>
      <c r="AA18" s="214" t="s">
        <v>123</v>
      </c>
      <c r="AB18" s="214" t="s">
        <v>144</v>
      </c>
      <c r="AC18" s="214" t="s">
        <v>79</v>
      </c>
      <c r="AD18" s="215">
        <v>0.8</v>
      </c>
      <c r="AE18" s="216" t="s">
        <v>312</v>
      </c>
      <c r="AF18" s="217" t="s">
        <v>543</v>
      </c>
      <c r="AG18" s="214" t="s">
        <v>143</v>
      </c>
      <c r="AH18" s="218">
        <v>0.14000000000000001</v>
      </c>
      <c r="AI18" s="214" t="s">
        <v>79</v>
      </c>
      <c r="AJ18" s="218">
        <v>0.8</v>
      </c>
      <c r="AK18" s="216" t="s">
        <v>312</v>
      </c>
      <c r="AL18" s="212" t="s">
        <v>544</v>
      </c>
      <c r="AM18" s="211" t="s">
        <v>315</v>
      </c>
      <c r="AN18" s="235" t="s">
        <v>545</v>
      </c>
      <c r="AO18" s="240" t="s">
        <v>546</v>
      </c>
      <c r="AP18" s="226" t="s">
        <v>646</v>
      </c>
      <c r="AQ18" s="235">
        <v>-1358</v>
      </c>
      <c r="AR18" s="240" t="s">
        <v>547</v>
      </c>
      <c r="AS18" s="240" t="s">
        <v>548</v>
      </c>
      <c r="AT18" s="226" t="s">
        <v>549</v>
      </c>
      <c r="AU18" s="226" t="s">
        <v>550</v>
      </c>
      <c r="AV18" s="234" t="s">
        <v>551</v>
      </c>
      <c r="AW18" s="225" t="s">
        <v>51</v>
      </c>
      <c r="AX18" s="226"/>
      <c r="AY18" s="219" t="s">
        <v>707</v>
      </c>
      <c r="AZ18" s="219" t="s">
        <v>708</v>
      </c>
      <c r="BA18" s="226"/>
      <c r="BB18" s="248" t="s">
        <v>51</v>
      </c>
      <c r="BC18" s="256"/>
      <c r="BD18" s="257"/>
      <c r="BE18" s="257"/>
      <c r="BF18" s="266"/>
      <c r="BG18" s="257"/>
      <c r="BH18" s="257"/>
      <c r="BI18" s="256"/>
      <c r="BJ18" s="257"/>
      <c r="BK18" s="257"/>
      <c r="BL18" s="256"/>
      <c r="BM18" s="257"/>
      <c r="BN18" s="257"/>
      <c r="BO18" s="256"/>
      <c r="BP18" s="257"/>
      <c r="BQ18" s="257"/>
      <c r="BR18" s="256"/>
      <c r="BS18" s="257"/>
      <c r="BT18" s="257"/>
      <c r="BU18" s="256"/>
      <c r="BV18" s="257"/>
      <c r="BW18" s="257"/>
      <c r="BX18" s="256"/>
      <c r="BY18" s="257"/>
      <c r="BZ18" s="257"/>
      <c r="CA18" s="256"/>
      <c r="CB18" s="257"/>
      <c r="CC18" s="257"/>
      <c r="CD18" s="256"/>
      <c r="CE18" s="257"/>
      <c r="CF18" s="257"/>
      <c r="CG18" s="256"/>
      <c r="CH18" s="257"/>
      <c r="CI18" s="257"/>
      <c r="CJ18" s="256"/>
      <c r="CK18" s="257"/>
      <c r="CL18" s="257"/>
      <c r="CN18" s="259"/>
      <c r="CO18" s="259"/>
      <c r="CP18" s="259"/>
      <c r="CQ18" s="259"/>
      <c r="CR18" s="259"/>
      <c r="CS18" s="259"/>
      <c r="CT18" s="259"/>
      <c r="CU18" s="259"/>
      <c r="CV18" s="259"/>
      <c r="CW18" s="259"/>
      <c r="CX18" s="259"/>
      <c r="CY18" s="259"/>
      <c r="CZ18" s="259"/>
      <c r="DA18" s="259"/>
      <c r="DB18" s="259"/>
      <c r="DC18" s="259"/>
      <c r="DD18" s="259"/>
      <c r="DE18" s="259"/>
      <c r="DF18" s="259"/>
      <c r="DG18" s="259"/>
      <c r="DH18" s="259"/>
      <c r="DI18" s="259"/>
      <c r="DJ18" s="259"/>
      <c r="DL18" s="260"/>
      <c r="DM18" s="310"/>
      <c r="DN18" s="310"/>
      <c r="DO18" s="310"/>
      <c r="DP18" s="310"/>
      <c r="DQ18" s="310"/>
      <c r="DR18" s="310"/>
      <c r="DS18" s="310"/>
      <c r="DT18" s="260"/>
      <c r="DU18" s="260"/>
      <c r="DW18" s="255"/>
      <c r="DX18" s="255"/>
      <c r="DY18" s="255"/>
      <c r="DZ18" s="255"/>
      <c r="EA18" s="255"/>
      <c r="EB18" s="255"/>
      <c r="EC18" s="255"/>
      <c r="ED18" s="255"/>
      <c r="EE18" s="255"/>
      <c r="EF18" s="255"/>
      <c r="EG18" s="255"/>
      <c r="EH18" s="255"/>
      <c r="EI18" s="255"/>
      <c r="EJ18" s="255"/>
      <c r="EK18" s="255"/>
      <c r="EL18" s="255"/>
      <c r="EM18" s="255"/>
      <c r="EN18" s="261"/>
      <c r="EO18" s="261"/>
      <c r="EP18" s="261"/>
      <c r="EQ18" s="311"/>
      <c r="ER18" s="311"/>
      <c r="ES18" s="311"/>
      <c r="ET18" s="311"/>
      <c r="EU18" s="311"/>
      <c r="EV18" s="311"/>
      <c r="EW18" s="311"/>
      <c r="EX18" s="311"/>
      <c r="EY18" s="311"/>
      <c r="EZ18" s="311"/>
      <c r="FB18" s="262"/>
      <c r="FC18" s="263"/>
      <c r="FD18" s="250"/>
      <c r="FE18" s="210"/>
      <c r="FF18" s="210"/>
      <c r="FG18" s="210"/>
    </row>
    <row r="19" spans="1:163" ht="399.9" customHeight="1" x14ac:dyDescent="0.3">
      <c r="A19" s="225" t="s">
        <v>354</v>
      </c>
      <c r="B19" s="226" t="s">
        <v>355</v>
      </c>
      <c r="C19" s="226" t="s">
        <v>356</v>
      </c>
      <c r="D19" s="225" t="s">
        <v>352</v>
      </c>
      <c r="E19" s="225" t="s">
        <v>338</v>
      </c>
      <c r="F19" s="226" t="s">
        <v>357</v>
      </c>
      <c r="G19" s="225">
        <v>218</v>
      </c>
      <c r="H19" s="225" t="s">
        <v>615</v>
      </c>
      <c r="I19" s="213" t="s">
        <v>358</v>
      </c>
      <c r="J19" s="225" t="s">
        <v>64</v>
      </c>
      <c r="K19" s="225" t="s">
        <v>326</v>
      </c>
      <c r="L19" s="226" t="s">
        <v>208</v>
      </c>
      <c r="M19" s="226" t="s">
        <v>559</v>
      </c>
      <c r="N19" s="226" t="s">
        <v>560</v>
      </c>
      <c r="O19" s="226" t="s">
        <v>561</v>
      </c>
      <c r="P19" s="226" t="s">
        <v>528</v>
      </c>
      <c r="Q19" s="226" t="s">
        <v>307</v>
      </c>
      <c r="R19" s="226" t="s">
        <v>308</v>
      </c>
      <c r="S19" s="226" t="s">
        <v>309</v>
      </c>
      <c r="T19" s="226" t="s">
        <v>310</v>
      </c>
      <c r="U19" s="227" t="s">
        <v>143</v>
      </c>
      <c r="V19" s="228">
        <v>0.2</v>
      </c>
      <c r="W19" s="227" t="s">
        <v>144</v>
      </c>
      <c r="X19" s="227" t="s">
        <v>123</v>
      </c>
      <c r="Y19" s="227" t="s">
        <v>123</v>
      </c>
      <c r="Z19" s="227" t="s">
        <v>103</v>
      </c>
      <c r="AA19" s="227" t="s">
        <v>144</v>
      </c>
      <c r="AB19" s="227" t="s">
        <v>144</v>
      </c>
      <c r="AC19" s="227" t="s">
        <v>79</v>
      </c>
      <c r="AD19" s="228">
        <v>0.8</v>
      </c>
      <c r="AE19" s="229" t="s">
        <v>312</v>
      </c>
      <c r="AF19" s="230" t="s">
        <v>359</v>
      </c>
      <c r="AG19" s="227" t="s">
        <v>143</v>
      </c>
      <c r="AH19" s="231">
        <v>2.4695999999999999E-2</v>
      </c>
      <c r="AI19" s="227" t="s">
        <v>79</v>
      </c>
      <c r="AJ19" s="231">
        <v>0.8</v>
      </c>
      <c r="AK19" s="229" t="s">
        <v>312</v>
      </c>
      <c r="AL19" s="226" t="s">
        <v>647</v>
      </c>
      <c r="AM19" s="225" t="s">
        <v>315</v>
      </c>
      <c r="AN19" s="232" t="s">
        <v>562</v>
      </c>
      <c r="AO19" s="226" t="s">
        <v>563</v>
      </c>
      <c r="AP19" s="226" t="s">
        <v>648</v>
      </c>
      <c r="AQ19" s="226">
        <v>1395</v>
      </c>
      <c r="AR19" s="226" t="s">
        <v>517</v>
      </c>
      <c r="AS19" s="226" t="s">
        <v>564</v>
      </c>
      <c r="AT19" s="226" t="s">
        <v>360</v>
      </c>
      <c r="AU19" s="226" t="s">
        <v>361</v>
      </c>
      <c r="AV19" s="234" t="s">
        <v>565</v>
      </c>
      <c r="AW19" s="225" t="s">
        <v>51</v>
      </c>
      <c r="AX19" s="226"/>
      <c r="AY19" s="219" t="s">
        <v>697</v>
      </c>
      <c r="AZ19" s="219" t="s">
        <v>703</v>
      </c>
      <c r="BA19" s="226"/>
      <c r="BB19" s="248" t="s">
        <v>51</v>
      </c>
      <c r="BC19" s="256"/>
      <c r="BD19" s="257"/>
      <c r="BE19" s="257"/>
      <c r="BF19" s="256"/>
      <c r="BG19" s="257"/>
      <c r="BH19" s="257"/>
      <c r="BI19" s="256"/>
      <c r="BJ19" s="257"/>
      <c r="BK19" s="257"/>
      <c r="BL19" s="256"/>
      <c r="BM19" s="257"/>
      <c r="BN19" s="257"/>
      <c r="BO19" s="256"/>
      <c r="BP19" s="257"/>
      <c r="BQ19" s="257"/>
      <c r="BR19" s="256"/>
      <c r="BS19" s="257"/>
      <c r="BT19" s="257"/>
      <c r="BU19" s="256"/>
      <c r="BV19" s="257"/>
      <c r="BW19" s="257"/>
      <c r="BX19" s="256"/>
      <c r="BY19" s="257"/>
      <c r="BZ19" s="257"/>
      <c r="CA19" s="256"/>
      <c r="CB19" s="257"/>
      <c r="CC19" s="257"/>
      <c r="CD19" s="256"/>
      <c r="CE19" s="257"/>
      <c r="CF19" s="257"/>
      <c r="CG19" s="256"/>
      <c r="CH19" s="257"/>
      <c r="CI19" s="257"/>
      <c r="CJ19" s="256"/>
      <c r="CK19" s="257"/>
      <c r="CL19" s="257"/>
      <c r="CN19" s="259"/>
      <c r="CO19" s="259"/>
      <c r="CP19" s="259"/>
      <c r="CQ19" s="259"/>
      <c r="CR19" s="259"/>
      <c r="CS19" s="259"/>
      <c r="CT19" s="259"/>
      <c r="CU19" s="259"/>
      <c r="CV19" s="259"/>
      <c r="CW19" s="259"/>
      <c r="CX19" s="259"/>
      <c r="CY19" s="259"/>
      <c r="CZ19" s="259"/>
      <c r="DA19" s="259"/>
      <c r="DB19" s="259"/>
      <c r="DC19" s="259"/>
      <c r="DD19" s="259"/>
      <c r="DE19" s="259"/>
      <c r="DF19" s="259"/>
      <c r="DG19" s="259"/>
      <c r="DH19" s="259"/>
      <c r="DI19" s="259"/>
      <c r="DJ19" s="259"/>
      <c r="DL19" s="260"/>
      <c r="DM19" s="310"/>
      <c r="DN19" s="310"/>
      <c r="DO19" s="310"/>
      <c r="DP19" s="310"/>
      <c r="DQ19" s="310"/>
      <c r="DR19" s="310"/>
      <c r="DS19" s="310"/>
      <c r="DT19" s="260"/>
      <c r="DU19" s="260"/>
      <c r="DW19" s="255"/>
      <c r="DX19" s="255"/>
      <c r="DY19" s="255"/>
      <c r="DZ19" s="255"/>
      <c r="EA19" s="255"/>
      <c r="EB19" s="255"/>
      <c r="EC19" s="255"/>
      <c r="ED19" s="255"/>
      <c r="EE19" s="255"/>
      <c r="EF19" s="255"/>
      <c r="EG19" s="255"/>
      <c r="EH19" s="255"/>
      <c r="EI19" s="255"/>
      <c r="EJ19" s="255"/>
      <c r="EK19" s="255"/>
      <c r="EL19" s="255"/>
      <c r="EM19" s="255"/>
      <c r="EN19" s="261"/>
      <c r="EO19" s="261"/>
      <c r="EP19" s="261"/>
      <c r="EQ19" s="311"/>
      <c r="ER19" s="311"/>
      <c r="ES19" s="311"/>
      <c r="ET19" s="311"/>
      <c r="EU19" s="311"/>
      <c r="EV19" s="311"/>
      <c r="EW19" s="311"/>
      <c r="EX19" s="311"/>
      <c r="EY19" s="311"/>
      <c r="EZ19" s="311"/>
      <c r="FB19" s="262"/>
      <c r="FC19" s="263"/>
      <c r="FD19" s="250"/>
      <c r="FE19" s="210"/>
      <c r="FF19" s="210"/>
      <c r="FG19" s="210"/>
    </row>
    <row r="20" spans="1:163" ht="399.9" customHeight="1" x14ac:dyDescent="0.3">
      <c r="A20" s="225" t="s">
        <v>354</v>
      </c>
      <c r="B20" s="226" t="s">
        <v>355</v>
      </c>
      <c r="C20" s="226" t="s">
        <v>356</v>
      </c>
      <c r="D20" s="225" t="s">
        <v>352</v>
      </c>
      <c r="E20" s="225" t="s">
        <v>338</v>
      </c>
      <c r="F20" s="212" t="s">
        <v>362</v>
      </c>
      <c r="G20" s="225">
        <v>220</v>
      </c>
      <c r="H20" s="225" t="s">
        <v>616</v>
      </c>
      <c r="I20" s="213" t="s">
        <v>363</v>
      </c>
      <c r="J20" s="211" t="s">
        <v>64</v>
      </c>
      <c r="K20" s="211" t="s">
        <v>326</v>
      </c>
      <c r="L20" s="211" t="s">
        <v>364</v>
      </c>
      <c r="M20" s="212" t="s">
        <v>553</v>
      </c>
      <c r="N20" s="212" t="s">
        <v>554</v>
      </c>
      <c r="O20" s="212" t="s">
        <v>365</v>
      </c>
      <c r="P20" s="212" t="s">
        <v>552</v>
      </c>
      <c r="Q20" s="212" t="s">
        <v>307</v>
      </c>
      <c r="R20" s="212" t="s">
        <v>308</v>
      </c>
      <c r="S20" s="226" t="s">
        <v>309</v>
      </c>
      <c r="T20" s="226" t="s">
        <v>310</v>
      </c>
      <c r="U20" s="227" t="s">
        <v>143</v>
      </c>
      <c r="V20" s="228">
        <v>0.2</v>
      </c>
      <c r="W20" s="227" t="s">
        <v>304</v>
      </c>
      <c r="X20" s="227" t="s">
        <v>304</v>
      </c>
      <c r="Y20" s="227" t="s">
        <v>304</v>
      </c>
      <c r="Z20" s="227" t="s">
        <v>304</v>
      </c>
      <c r="AA20" s="227" t="s">
        <v>304</v>
      </c>
      <c r="AB20" s="227" t="s">
        <v>304</v>
      </c>
      <c r="AC20" s="227" t="s">
        <v>79</v>
      </c>
      <c r="AD20" s="228">
        <v>0.8</v>
      </c>
      <c r="AE20" s="229" t="s">
        <v>312</v>
      </c>
      <c r="AF20" s="217" t="s">
        <v>366</v>
      </c>
      <c r="AG20" s="227" t="s">
        <v>143</v>
      </c>
      <c r="AH20" s="231">
        <v>8.3999999999999991E-2</v>
      </c>
      <c r="AI20" s="227" t="s">
        <v>79</v>
      </c>
      <c r="AJ20" s="231">
        <v>0.8</v>
      </c>
      <c r="AK20" s="229" t="s">
        <v>312</v>
      </c>
      <c r="AL20" s="212" t="s">
        <v>555</v>
      </c>
      <c r="AM20" s="211" t="s">
        <v>315</v>
      </c>
      <c r="AN20" s="219" t="s">
        <v>367</v>
      </c>
      <c r="AO20" s="226" t="s">
        <v>368</v>
      </c>
      <c r="AP20" s="212" t="s">
        <v>649</v>
      </c>
      <c r="AQ20" s="212">
        <v>-1351</v>
      </c>
      <c r="AR20" s="212" t="s">
        <v>489</v>
      </c>
      <c r="AS20" s="212" t="s">
        <v>485</v>
      </c>
      <c r="AT20" s="212" t="s">
        <v>556</v>
      </c>
      <c r="AU20" s="212" t="s">
        <v>557</v>
      </c>
      <c r="AV20" s="220" t="s">
        <v>558</v>
      </c>
      <c r="AW20" s="211" t="s">
        <v>51</v>
      </c>
      <c r="AX20" s="212"/>
      <c r="AY20" s="219" t="s">
        <v>698</v>
      </c>
      <c r="AZ20" s="219" t="s">
        <v>704</v>
      </c>
      <c r="BA20" s="212"/>
      <c r="BB20" s="247" t="s">
        <v>51</v>
      </c>
      <c r="BC20" s="256"/>
      <c r="BD20" s="257"/>
      <c r="BE20" s="257"/>
      <c r="BF20" s="256"/>
      <c r="BG20" s="256"/>
      <c r="BH20" s="257"/>
      <c r="BI20" s="256"/>
      <c r="BJ20" s="257"/>
      <c r="BK20" s="257"/>
      <c r="BL20" s="256"/>
      <c r="BM20" s="257"/>
      <c r="BN20" s="257"/>
      <c r="BO20" s="256"/>
      <c r="BP20" s="257"/>
      <c r="BQ20" s="257"/>
      <c r="BR20" s="256"/>
      <c r="BS20" s="257"/>
      <c r="BT20" s="257"/>
      <c r="BU20" s="256"/>
      <c r="BV20" s="257"/>
      <c r="BW20" s="257"/>
      <c r="BX20" s="256"/>
      <c r="BY20" s="257"/>
      <c r="BZ20" s="257"/>
      <c r="CA20" s="256"/>
      <c r="CB20" s="257"/>
      <c r="CC20" s="257"/>
      <c r="CD20" s="256"/>
      <c r="CE20" s="257"/>
      <c r="CF20" s="257"/>
      <c r="CG20" s="256"/>
      <c r="CH20" s="257"/>
      <c r="CI20" s="257"/>
      <c r="CJ20" s="256"/>
      <c r="CK20" s="257"/>
      <c r="CL20" s="257"/>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L20" s="260"/>
      <c r="DM20" s="310"/>
      <c r="DN20" s="310"/>
      <c r="DO20" s="310"/>
      <c r="DP20" s="310"/>
      <c r="DQ20" s="310"/>
      <c r="DR20" s="310"/>
      <c r="DS20" s="310"/>
      <c r="DT20" s="260"/>
      <c r="DU20" s="260"/>
      <c r="DW20" s="255"/>
      <c r="DX20" s="255"/>
      <c r="DY20" s="255"/>
      <c r="DZ20" s="255"/>
      <c r="EA20" s="255"/>
      <c r="EB20" s="255"/>
      <c r="EC20" s="255"/>
      <c r="ED20" s="255"/>
      <c r="EE20" s="255"/>
      <c r="EF20" s="255"/>
      <c r="EG20" s="255"/>
      <c r="EH20" s="255"/>
      <c r="EI20" s="255"/>
      <c r="EJ20" s="255"/>
      <c r="EK20" s="255"/>
      <c r="EL20" s="255"/>
      <c r="EM20" s="255"/>
      <c r="EN20" s="261"/>
      <c r="EO20" s="261"/>
      <c r="EP20" s="261"/>
      <c r="EQ20" s="311"/>
      <c r="ER20" s="311"/>
      <c r="ES20" s="311"/>
      <c r="ET20" s="311"/>
      <c r="EU20" s="311"/>
      <c r="EV20" s="311"/>
      <c r="EW20" s="311"/>
      <c r="EX20" s="311"/>
      <c r="EY20" s="311"/>
      <c r="EZ20" s="311"/>
      <c r="FB20" s="262"/>
      <c r="FC20" s="263"/>
      <c r="FD20" s="250"/>
      <c r="FE20" s="210"/>
      <c r="FF20" s="210"/>
      <c r="FG20" s="210"/>
    </row>
    <row r="21" spans="1:163" ht="409.2" customHeight="1" x14ac:dyDescent="0.3">
      <c r="A21" s="225" t="s">
        <v>370</v>
      </c>
      <c r="B21" s="226" t="s">
        <v>371</v>
      </c>
      <c r="C21" s="226" t="s">
        <v>372</v>
      </c>
      <c r="D21" s="225" t="s">
        <v>212</v>
      </c>
      <c r="E21" s="225" t="s">
        <v>338</v>
      </c>
      <c r="F21" s="226" t="s">
        <v>373</v>
      </c>
      <c r="G21" s="225">
        <v>208</v>
      </c>
      <c r="H21" s="225" t="s">
        <v>617</v>
      </c>
      <c r="I21" s="213" t="s">
        <v>374</v>
      </c>
      <c r="J21" s="225" t="s">
        <v>64</v>
      </c>
      <c r="K21" s="225" t="s">
        <v>326</v>
      </c>
      <c r="L21" s="226" t="s">
        <v>213</v>
      </c>
      <c r="M21" s="226" t="s">
        <v>567</v>
      </c>
      <c r="N21" s="226" t="s">
        <v>375</v>
      </c>
      <c r="O21" s="226" t="s">
        <v>376</v>
      </c>
      <c r="P21" s="226" t="s">
        <v>484</v>
      </c>
      <c r="Q21" s="226" t="s">
        <v>307</v>
      </c>
      <c r="R21" s="226" t="s">
        <v>330</v>
      </c>
      <c r="S21" s="226" t="s">
        <v>309</v>
      </c>
      <c r="T21" s="226" t="s">
        <v>310</v>
      </c>
      <c r="U21" s="227" t="s">
        <v>143</v>
      </c>
      <c r="V21" s="228">
        <v>0.2</v>
      </c>
      <c r="W21" s="227" t="s">
        <v>304</v>
      </c>
      <c r="X21" s="227" t="s">
        <v>304</v>
      </c>
      <c r="Y21" s="227" t="s">
        <v>304</v>
      </c>
      <c r="Z21" s="227" t="s">
        <v>304</v>
      </c>
      <c r="AA21" s="227" t="s">
        <v>304</v>
      </c>
      <c r="AB21" s="227" t="s">
        <v>304</v>
      </c>
      <c r="AC21" s="227" t="s">
        <v>79</v>
      </c>
      <c r="AD21" s="228">
        <v>0.8</v>
      </c>
      <c r="AE21" s="229" t="s">
        <v>312</v>
      </c>
      <c r="AF21" s="230" t="s">
        <v>377</v>
      </c>
      <c r="AG21" s="227" t="s">
        <v>143</v>
      </c>
      <c r="AH21" s="231">
        <v>3.0239999999999996E-2</v>
      </c>
      <c r="AI21" s="227" t="s">
        <v>79</v>
      </c>
      <c r="AJ21" s="231">
        <v>0.8</v>
      </c>
      <c r="AK21" s="229" t="s">
        <v>312</v>
      </c>
      <c r="AL21" s="226" t="s">
        <v>378</v>
      </c>
      <c r="AM21" s="225" t="s">
        <v>315</v>
      </c>
      <c r="AN21" s="235" t="s">
        <v>568</v>
      </c>
      <c r="AO21" s="240" t="s">
        <v>569</v>
      </c>
      <c r="AP21" s="240" t="s">
        <v>650</v>
      </c>
      <c r="AQ21" s="240" t="s">
        <v>651</v>
      </c>
      <c r="AR21" s="240" t="s">
        <v>652</v>
      </c>
      <c r="AS21" s="240" t="s">
        <v>532</v>
      </c>
      <c r="AT21" s="226" t="s">
        <v>379</v>
      </c>
      <c r="AU21" s="226" t="s">
        <v>380</v>
      </c>
      <c r="AV21" s="234" t="s">
        <v>381</v>
      </c>
      <c r="AW21" s="225" t="s">
        <v>51</v>
      </c>
      <c r="AX21" s="226"/>
      <c r="AY21" s="219" t="s">
        <v>709</v>
      </c>
      <c r="AZ21" s="219" t="s">
        <v>710</v>
      </c>
      <c r="BA21" s="226"/>
      <c r="BB21" s="248" t="s">
        <v>51</v>
      </c>
      <c r="BC21" s="256"/>
      <c r="BD21" s="257"/>
      <c r="BE21" s="257"/>
      <c r="BF21" s="256"/>
      <c r="BG21" s="257"/>
      <c r="BH21" s="257"/>
      <c r="BI21" s="256"/>
      <c r="BJ21" s="257"/>
      <c r="BK21" s="257"/>
      <c r="BL21" s="256"/>
      <c r="BM21" s="257"/>
      <c r="BN21" s="257"/>
      <c r="BO21" s="256"/>
      <c r="BP21" s="257"/>
      <c r="BQ21" s="257"/>
      <c r="BR21" s="256"/>
      <c r="BS21" s="257"/>
      <c r="BT21" s="257"/>
      <c r="BU21" s="256"/>
      <c r="BV21" s="257"/>
      <c r="BW21" s="257"/>
      <c r="BX21" s="256"/>
      <c r="BY21" s="257"/>
      <c r="BZ21" s="257"/>
      <c r="CA21" s="256"/>
      <c r="CB21" s="257"/>
      <c r="CC21" s="257"/>
      <c r="CD21" s="256"/>
      <c r="CE21" s="257"/>
      <c r="CF21" s="257"/>
      <c r="CG21" s="256"/>
      <c r="CH21" s="257"/>
      <c r="CI21" s="257"/>
      <c r="CJ21" s="256"/>
      <c r="CK21" s="257"/>
      <c r="CL21" s="257"/>
      <c r="CN21" s="259"/>
      <c r="CO21" s="259"/>
      <c r="CP21" s="259"/>
      <c r="CQ21" s="259"/>
      <c r="CR21" s="259"/>
      <c r="CS21" s="259"/>
      <c r="CT21" s="259"/>
      <c r="CU21" s="259"/>
      <c r="CV21" s="259"/>
      <c r="CW21" s="259"/>
      <c r="CX21" s="259"/>
      <c r="CY21" s="259"/>
      <c r="CZ21" s="259"/>
      <c r="DA21" s="259"/>
      <c r="DB21" s="259"/>
      <c r="DC21" s="259"/>
      <c r="DD21" s="259"/>
      <c r="DE21" s="259"/>
      <c r="DF21" s="259"/>
      <c r="DG21" s="259"/>
      <c r="DH21" s="259"/>
      <c r="DI21" s="259"/>
      <c r="DJ21" s="259"/>
      <c r="DL21" s="260"/>
      <c r="DM21" s="310"/>
      <c r="DN21" s="310"/>
      <c r="DO21" s="310"/>
      <c r="DP21" s="310"/>
      <c r="DQ21" s="310"/>
      <c r="DR21" s="310"/>
      <c r="DS21" s="310"/>
      <c r="DT21" s="260"/>
      <c r="DU21" s="260"/>
      <c r="DW21" s="255"/>
      <c r="DX21" s="255"/>
      <c r="DY21" s="255"/>
      <c r="DZ21" s="255"/>
      <c r="EA21" s="255"/>
      <c r="EB21" s="255"/>
      <c r="EC21" s="255"/>
      <c r="ED21" s="255"/>
      <c r="EE21" s="255"/>
      <c r="EF21" s="255"/>
      <c r="EG21" s="255"/>
      <c r="EH21" s="255"/>
      <c r="EI21" s="255"/>
      <c r="EJ21" s="255"/>
      <c r="EK21" s="255"/>
      <c r="EL21" s="255"/>
      <c r="EM21" s="255"/>
      <c r="EN21" s="261"/>
      <c r="EO21" s="261"/>
      <c r="EP21" s="261"/>
      <c r="EQ21" s="311"/>
      <c r="ER21" s="311"/>
      <c r="ES21" s="311"/>
      <c r="ET21" s="311"/>
      <c r="EU21" s="311"/>
      <c r="EV21" s="311"/>
      <c r="EW21" s="311"/>
      <c r="EX21" s="311"/>
      <c r="EY21" s="311"/>
      <c r="EZ21" s="311"/>
      <c r="FB21" s="262"/>
      <c r="FC21" s="263"/>
      <c r="FD21" s="250"/>
      <c r="FE21" s="210"/>
      <c r="FF21" s="210"/>
      <c r="FG21" s="210"/>
    </row>
    <row r="22" spans="1:163" ht="222.6" customHeight="1" x14ac:dyDescent="0.3">
      <c r="A22" s="298" t="s">
        <v>370</v>
      </c>
      <c r="B22" s="271" t="s">
        <v>371</v>
      </c>
      <c r="C22" s="271" t="s">
        <v>372</v>
      </c>
      <c r="D22" s="271" t="s">
        <v>212</v>
      </c>
      <c r="E22" s="271" t="s">
        <v>338</v>
      </c>
      <c r="F22" s="271" t="s">
        <v>382</v>
      </c>
      <c r="G22" s="271">
        <v>209</v>
      </c>
      <c r="H22" s="271" t="s">
        <v>618</v>
      </c>
      <c r="I22" s="279" t="s">
        <v>383</v>
      </c>
      <c r="J22" s="271" t="s">
        <v>64</v>
      </c>
      <c r="K22" s="271" t="s">
        <v>326</v>
      </c>
      <c r="L22" s="271" t="s">
        <v>213</v>
      </c>
      <c r="M22" s="271" t="s">
        <v>384</v>
      </c>
      <c r="N22" s="271" t="s">
        <v>375</v>
      </c>
      <c r="O22" s="271" t="s">
        <v>385</v>
      </c>
      <c r="P22" s="271" t="s">
        <v>484</v>
      </c>
      <c r="Q22" s="271" t="s">
        <v>307</v>
      </c>
      <c r="R22" s="271" t="s">
        <v>330</v>
      </c>
      <c r="S22" s="271" t="s">
        <v>309</v>
      </c>
      <c r="T22" s="271" t="s">
        <v>310</v>
      </c>
      <c r="U22" s="275" t="s">
        <v>143</v>
      </c>
      <c r="V22" s="277">
        <v>0.2</v>
      </c>
      <c r="W22" s="275" t="s">
        <v>304</v>
      </c>
      <c r="X22" s="275" t="s">
        <v>304</v>
      </c>
      <c r="Y22" s="275" t="s">
        <v>304</v>
      </c>
      <c r="Z22" s="275" t="s">
        <v>304</v>
      </c>
      <c r="AA22" s="275" t="s">
        <v>304</v>
      </c>
      <c r="AB22" s="275" t="s">
        <v>304</v>
      </c>
      <c r="AC22" s="275" t="s">
        <v>79</v>
      </c>
      <c r="AD22" s="277">
        <v>0.8</v>
      </c>
      <c r="AE22" s="296" t="s">
        <v>312</v>
      </c>
      <c r="AF22" s="271" t="s">
        <v>570</v>
      </c>
      <c r="AG22" s="275" t="s">
        <v>143</v>
      </c>
      <c r="AH22" s="287">
        <v>1.8143999999999997E-2</v>
      </c>
      <c r="AI22" s="275" t="s">
        <v>79</v>
      </c>
      <c r="AJ22" s="287">
        <v>0.8</v>
      </c>
      <c r="AK22" s="296" t="s">
        <v>312</v>
      </c>
      <c r="AL22" s="271" t="s">
        <v>378</v>
      </c>
      <c r="AM22" s="271" t="s">
        <v>315</v>
      </c>
      <c r="AN22" s="300" t="s">
        <v>386</v>
      </c>
      <c r="AO22" s="294" t="s">
        <v>387</v>
      </c>
      <c r="AP22" s="294" t="s">
        <v>653</v>
      </c>
      <c r="AQ22" s="300">
        <v>1378</v>
      </c>
      <c r="AR22" s="300" t="s">
        <v>608</v>
      </c>
      <c r="AS22" s="300" t="s">
        <v>485</v>
      </c>
      <c r="AT22" s="298" t="s">
        <v>388</v>
      </c>
      <c r="AU22" s="298" t="s">
        <v>571</v>
      </c>
      <c r="AV22" s="298" t="s">
        <v>389</v>
      </c>
      <c r="AW22" s="271" t="s">
        <v>51</v>
      </c>
      <c r="AX22" s="271"/>
      <c r="AY22" s="305" t="s">
        <v>711</v>
      </c>
      <c r="AZ22" s="305" t="s">
        <v>712</v>
      </c>
      <c r="BA22" s="271"/>
      <c r="BB22" s="284" t="s">
        <v>51</v>
      </c>
      <c r="BC22" s="256"/>
      <c r="BD22" s="257"/>
      <c r="BE22" s="257"/>
      <c r="BF22" s="256"/>
      <c r="BG22" s="257"/>
      <c r="BH22" s="257"/>
      <c r="BI22" s="256"/>
      <c r="BJ22" s="257"/>
      <c r="BK22" s="257"/>
      <c r="BL22" s="256"/>
      <c r="BM22" s="257"/>
      <c r="BN22" s="257"/>
      <c r="BO22" s="256"/>
      <c r="BP22" s="257"/>
      <c r="BQ22" s="257"/>
      <c r="BR22" s="256"/>
      <c r="BS22" s="257"/>
      <c r="BT22" s="257"/>
      <c r="BU22" s="256"/>
      <c r="BV22" s="257"/>
      <c r="BW22" s="257"/>
      <c r="BX22" s="256"/>
      <c r="BY22" s="257"/>
      <c r="BZ22" s="257"/>
      <c r="CA22" s="256"/>
      <c r="CB22" s="257"/>
      <c r="CC22" s="257"/>
      <c r="CD22" s="256"/>
      <c r="CE22" s="257"/>
      <c r="CF22" s="257"/>
      <c r="CG22" s="256"/>
      <c r="CH22" s="257"/>
      <c r="CI22" s="257"/>
      <c r="CJ22" s="256"/>
      <c r="CK22" s="257"/>
      <c r="CL22" s="257"/>
      <c r="CN22" s="259"/>
      <c r="CO22" s="259"/>
      <c r="CP22" s="259"/>
      <c r="CQ22" s="259"/>
      <c r="CR22" s="259"/>
      <c r="CS22" s="259"/>
      <c r="CT22" s="259"/>
      <c r="CU22" s="259"/>
      <c r="CV22" s="259"/>
      <c r="CW22" s="259"/>
      <c r="CX22" s="259"/>
      <c r="CY22" s="259"/>
      <c r="CZ22" s="259"/>
      <c r="DA22" s="259"/>
      <c r="DB22" s="259"/>
      <c r="DC22" s="259"/>
      <c r="DD22" s="259"/>
      <c r="DE22" s="259"/>
      <c r="DF22" s="259"/>
      <c r="DG22" s="259"/>
      <c r="DH22" s="259"/>
      <c r="DI22" s="259"/>
      <c r="DJ22" s="259"/>
      <c r="DL22" s="260"/>
      <c r="DM22" s="310"/>
      <c r="DN22" s="310"/>
      <c r="DO22" s="310"/>
      <c r="DP22" s="310"/>
      <c r="DQ22" s="310"/>
      <c r="DR22" s="310"/>
      <c r="DS22" s="310"/>
      <c r="DT22" s="260"/>
      <c r="DU22" s="260"/>
      <c r="DW22" s="255"/>
      <c r="DX22" s="255"/>
      <c r="DY22" s="255"/>
      <c r="DZ22" s="255"/>
      <c r="EA22" s="255"/>
      <c r="EB22" s="255"/>
      <c r="EC22" s="255"/>
      <c r="ED22" s="255"/>
      <c r="EE22" s="255"/>
      <c r="EF22" s="255"/>
      <c r="EG22" s="255"/>
      <c r="EH22" s="255"/>
      <c r="EI22" s="255"/>
      <c r="EJ22" s="255"/>
      <c r="EK22" s="255"/>
      <c r="EL22" s="255"/>
      <c r="EM22" s="255"/>
      <c r="EN22" s="261"/>
      <c r="EO22" s="261"/>
      <c r="EP22" s="261"/>
      <c r="EQ22" s="311"/>
      <c r="ER22" s="311"/>
      <c r="ES22" s="311"/>
      <c r="ET22" s="311"/>
      <c r="EU22" s="311"/>
      <c r="EV22" s="311"/>
      <c r="EW22" s="311"/>
      <c r="EX22" s="311"/>
      <c r="EY22" s="311"/>
      <c r="EZ22" s="311"/>
      <c r="FB22" s="262"/>
      <c r="FC22" s="263"/>
      <c r="FD22" s="250"/>
      <c r="FE22" s="210"/>
      <c r="FF22" s="210"/>
      <c r="FG22" s="210"/>
    </row>
    <row r="23" spans="1:163" ht="275.39999999999998" customHeight="1" x14ac:dyDescent="0.3">
      <c r="A23" s="299"/>
      <c r="B23" s="272"/>
      <c r="C23" s="272"/>
      <c r="D23" s="272"/>
      <c r="E23" s="272"/>
      <c r="F23" s="272"/>
      <c r="G23" s="272"/>
      <c r="H23" s="272"/>
      <c r="I23" s="280"/>
      <c r="J23" s="272"/>
      <c r="K23" s="272"/>
      <c r="L23" s="272"/>
      <c r="M23" s="272"/>
      <c r="N23" s="272"/>
      <c r="O23" s="272"/>
      <c r="P23" s="272"/>
      <c r="Q23" s="272"/>
      <c r="R23" s="272"/>
      <c r="S23" s="272"/>
      <c r="T23" s="272"/>
      <c r="U23" s="276"/>
      <c r="V23" s="278"/>
      <c r="W23" s="276"/>
      <c r="X23" s="276"/>
      <c r="Y23" s="276"/>
      <c r="Z23" s="276"/>
      <c r="AA23" s="276"/>
      <c r="AB23" s="276"/>
      <c r="AC23" s="276"/>
      <c r="AD23" s="278"/>
      <c r="AE23" s="297"/>
      <c r="AF23" s="272"/>
      <c r="AG23" s="276"/>
      <c r="AH23" s="289"/>
      <c r="AI23" s="276"/>
      <c r="AJ23" s="289"/>
      <c r="AK23" s="297"/>
      <c r="AL23" s="272"/>
      <c r="AM23" s="272"/>
      <c r="AN23" s="301"/>
      <c r="AO23" s="295"/>
      <c r="AP23" s="295"/>
      <c r="AQ23" s="301"/>
      <c r="AR23" s="301"/>
      <c r="AS23" s="301"/>
      <c r="AT23" s="299"/>
      <c r="AU23" s="299"/>
      <c r="AV23" s="299"/>
      <c r="AW23" s="272"/>
      <c r="AX23" s="272"/>
      <c r="AY23" s="306"/>
      <c r="AZ23" s="306"/>
      <c r="BA23" s="272"/>
      <c r="BB23" s="286"/>
      <c r="BC23" s="256"/>
      <c r="BD23" s="257"/>
      <c r="BE23" s="257"/>
      <c r="BF23" s="256"/>
      <c r="BG23" s="257"/>
      <c r="BH23" s="257"/>
      <c r="BI23" s="256"/>
      <c r="BJ23" s="257"/>
      <c r="BK23" s="257"/>
      <c r="BL23" s="256"/>
      <c r="BM23" s="257"/>
      <c r="BN23" s="257"/>
      <c r="BO23" s="256"/>
      <c r="BP23" s="257"/>
      <c r="BQ23" s="257"/>
      <c r="BR23" s="256"/>
      <c r="BS23" s="257"/>
      <c r="BT23" s="257"/>
      <c r="BU23" s="256"/>
      <c r="BV23" s="257"/>
      <c r="BW23" s="257"/>
      <c r="BX23" s="256"/>
      <c r="BY23" s="257"/>
      <c r="BZ23" s="257"/>
      <c r="CA23" s="256"/>
      <c r="CB23" s="257"/>
      <c r="CC23" s="257"/>
      <c r="CD23" s="256"/>
      <c r="CE23" s="257"/>
      <c r="CF23" s="257"/>
      <c r="CG23" s="256"/>
      <c r="CH23" s="257"/>
      <c r="CI23" s="257"/>
      <c r="CJ23" s="256"/>
      <c r="CK23" s="257"/>
      <c r="CL23" s="257"/>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L23" s="260"/>
      <c r="DM23" s="260"/>
      <c r="DN23" s="260"/>
      <c r="DO23" s="260"/>
      <c r="DP23" s="260"/>
      <c r="DQ23" s="260"/>
      <c r="DR23" s="260"/>
      <c r="DS23" s="260"/>
      <c r="DT23" s="260"/>
      <c r="DU23" s="260"/>
      <c r="DW23" s="255"/>
      <c r="DX23" s="255"/>
      <c r="DY23" s="255"/>
      <c r="DZ23" s="255"/>
      <c r="EA23" s="255"/>
      <c r="EB23" s="255"/>
      <c r="EC23" s="255"/>
      <c r="ED23" s="255"/>
      <c r="EE23" s="255"/>
      <c r="EF23" s="255"/>
      <c r="EG23" s="255"/>
      <c r="EH23" s="255"/>
      <c r="EI23" s="255"/>
      <c r="EJ23" s="255"/>
      <c r="EK23" s="255"/>
      <c r="EL23" s="255"/>
      <c r="EM23" s="255"/>
      <c r="EN23" s="261"/>
      <c r="EO23" s="261"/>
      <c r="EP23" s="261"/>
      <c r="EQ23" s="257"/>
      <c r="ER23" s="257"/>
      <c r="ES23" s="257"/>
      <c r="ET23" s="257"/>
      <c r="EU23" s="257"/>
      <c r="EV23" s="257"/>
      <c r="EW23" s="257"/>
      <c r="EX23" s="257"/>
      <c r="EY23" s="257"/>
      <c r="EZ23" s="257"/>
      <c r="FB23" s="262"/>
      <c r="FC23" s="263"/>
      <c r="FD23" s="250"/>
      <c r="FE23" s="210"/>
      <c r="FF23" s="210"/>
      <c r="FG23" s="210"/>
    </row>
    <row r="24" spans="1:163" ht="399.9" customHeight="1" x14ac:dyDescent="0.3">
      <c r="A24" s="225" t="s">
        <v>370</v>
      </c>
      <c r="B24" s="226" t="s">
        <v>371</v>
      </c>
      <c r="C24" s="226" t="s">
        <v>372</v>
      </c>
      <c r="D24" s="225" t="s">
        <v>212</v>
      </c>
      <c r="E24" s="225" t="s">
        <v>338</v>
      </c>
      <c r="F24" s="226" t="s">
        <v>390</v>
      </c>
      <c r="G24" s="225">
        <v>210</v>
      </c>
      <c r="H24" s="225" t="s">
        <v>619</v>
      </c>
      <c r="I24" s="213" t="s">
        <v>391</v>
      </c>
      <c r="J24" s="225" t="s">
        <v>64</v>
      </c>
      <c r="K24" s="225" t="s">
        <v>326</v>
      </c>
      <c r="L24" s="226" t="s">
        <v>213</v>
      </c>
      <c r="M24" s="226" t="s">
        <v>392</v>
      </c>
      <c r="N24" s="226" t="s">
        <v>375</v>
      </c>
      <c r="O24" s="226" t="s">
        <v>393</v>
      </c>
      <c r="P24" s="226" t="s">
        <v>306</v>
      </c>
      <c r="Q24" s="226" t="s">
        <v>307</v>
      </c>
      <c r="R24" s="226" t="s">
        <v>330</v>
      </c>
      <c r="S24" s="226" t="s">
        <v>309</v>
      </c>
      <c r="T24" s="226" t="s">
        <v>310</v>
      </c>
      <c r="U24" s="227" t="s">
        <v>143</v>
      </c>
      <c r="V24" s="228">
        <v>0.2</v>
      </c>
      <c r="W24" s="227" t="s">
        <v>304</v>
      </c>
      <c r="X24" s="227" t="s">
        <v>304</v>
      </c>
      <c r="Y24" s="227" t="s">
        <v>304</v>
      </c>
      <c r="Z24" s="227" t="s">
        <v>304</v>
      </c>
      <c r="AA24" s="227" t="s">
        <v>304</v>
      </c>
      <c r="AB24" s="227" t="s">
        <v>304</v>
      </c>
      <c r="AC24" s="227" t="s">
        <v>79</v>
      </c>
      <c r="AD24" s="228">
        <v>0.8</v>
      </c>
      <c r="AE24" s="229" t="s">
        <v>312</v>
      </c>
      <c r="AF24" s="230" t="s">
        <v>313</v>
      </c>
      <c r="AG24" s="227" t="s">
        <v>143</v>
      </c>
      <c r="AH24" s="231">
        <v>5.8799999999999991E-2</v>
      </c>
      <c r="AI24" s="227" t="s">
        <v>79</v>
      </c>
      <c r="AJ24" s="231">
        <v>0.8</v>
      </c>
      <c r="AK24" s="229" t="s">
        <v>312</v>
      </c>
      <c r="AL24" s="226" t="s">
        <v>378</v>
      </c>
      <c r="AM24" s="225" t="s">
        <v>315</v>
      </c>
      <c r="AN24" s="232" t="s">
        <v>572</v>
      </c>
      <c r="AO24" s="226" t="s">
        <v>573</v>
      </c>
      <c r="AP24" s="226" t="s">
        <v>654</v>
      </c>
      <c r="AQ24" s="226" t="s">
        <v>655</v>
      </c>
      <c r="AR24" s="226" t="s">
        <v>656</v>
      </c>
      <c r="AS24" s="226" t="s">
        <v>657</v>
      </c>
      <c r="AT24" s="226" t="s">
        <v>394</v>
      </c>
      <c r="AU24" s="226" t="s">
        <v>395</v>
      </c>
      <c r="AV24" s="234" t="s">
        <v>396</v>
      </c>
      <c r="AW24" s="225" t="s">
        <v>51</v>
      </c>
      <c r="AX24" s="226"/>
      <c r="AY24" s="219" t="s">
        <v>713</v>
      </c>
      <c r="AZ24" s="219" t="s">
        <v>714</v>
      </c>
      <c r="BA24" s="226"/>
      <c r="BB24" s="248" t="s">
        <v>51</v>
      </c>
      <c r="BC24" s="256"/>
      <c r="BD24" s="257"/>
      <c r="BE24" s="257"/>
      <c r="BF24" s="256"/>
      <c r="BG24" s="257"/>
      <c r="BH24" s="257"/>
      <c r="BI24" s="256"/>
      <c r="BJ24" s="257"/>
      <c r="BK24" s="257"/>
      <c r="BL24" s="256"/>
      <c r="BM24" s="257"/>
      <c r="BN24" s="257"/>
      <c r="BO24" s="256"/>
      <c r="BP24" s="257"/>
      <c r="BQ24" s="257"/>
      <c r="BR24" s="256"/>
      <c r="BS24" s="257"/>
      <c r="BT24" s="257"/>
      <c r="BU24" s="256"/>
      <c r="BV24" s="257"/>
      <c r="BW24" s="257"/>
      <c r="BX24" s="256"/>
      <c r="BY24" s="257"/>
      <c r="BZ24" s="257"/>
      <c r="CA24" s="256"/>
      <c r="CB24" s="257"/>
      <c r="CC24" s="257"/>
      <c r="CD24" s="256"/>
      <c r="CE24" s="257"/>
      <c r="CF24" s="257"/>
      <c r="CG24" s="256"/>
      <c r="CH24" s="257"/>
      <c r="CI24" s="257"/>
      <c r="CJ24" s="256"/>
      <c r="CK24" s="257"/>
      <c r="CL24" s="257"/>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L24" s="260"/>
      <c r="DM24" s="310"/>
      <c r="DN24" s="310"/>
      <c r="DO24" s="310"/>
      <c r="DP24" s="310"/>
      <c r="DQ24" s="310"/>
      <c r="DR24" s="310"/>
      <c r="DS24" s="310"/>
      <c r="DT24" s="260"/>
      <c r="DU24" s="260"/>
      <c r="DW24" s="255"/>
      <c r="DX24" s="255"/>
      <c r="DY24" s="255"/>
      <c r="DZ24" s="255"/>
      <c r="EA24" s="255"/>
      <c r="EB24" s="255"/>
      <c r="EC24" s="255"/>
      <c r="ED24" s="255"/>
      <c r="EE24" s="255"/>
      <c r="EF24" s="255"/>
      <c r="EG24" s="255"/>
      <c r="EH24" s="255"/>
      <c r="EI24" s="255"/>
      <c r="EJ24" s="255"/>
      <c r="EK24" s="255"/>
      <c r="EL24" s="255"/>
      <c r="EM24" s="255"/>
      <c r="EN24" s="261"/>
      <c r="EO24" s="261"/>
      <c r="EP24" s="261"/>
      <c r="EQ24" s="311"/>
      <c r="ER24" s="311"/>
      <c r="ES24" s="311"/>
      <c r="ET24" s="311"/>
      <c r="EU24" s="311"/>
      <c r="EV24" s="311"/>
      <c r="EW24" s="311"/>
      <c r="EX24" s="311"/>
      <c r="EY24" s="311"/>
      <c r="EZ24" s="311"/>
      <c r="FB24" s="262"/>
      <c r="FC24" s="263"/>
      <c r="FD24" s="250"/>
      <c r="FE24" s="210"/>
      <c r="FF24" s="210"/>
      <c r="FG24" s="210"/>
    </row>
    <row r="25" spans="1:163" ht="262.8" customHeight="1" x14ac:dyDescent="0.3">
      <c r="A25" s="271" t="s">
        <v>398</v>
      </c>
      <c r="B25" s="271" t="s">
        <v>399</v>
      </c>
      <c r="C25" s="271" t="s">
        <v>400</v>
      </c>
      <c r="D25" s="271" t="s">
        <v>401</v>
      </c>
      <c r="E25" s="271" t="s">
        <v>338</v>
      </c>
      <c r="F25" s="271" t="s">
        <v>403</v>
      </c>
      <c r="G25" s="271">
        <v>204</v>
      </c>
      <c r="H25" s="271" t="s">
        <v>620</v>
      </c>
      <c r="I25" s="279" t="s">
        <v>404</v>
      </c>
      <c r="J25" s="271" t="s">
        <v>64</v>
      </c>
      <c r="K25" s="271" t="s">
        <v>305</v>
      </c>
      <c r="L25" s="271" t="s">
        <v>231</v>
      </c>
      <c r="M25" s="271" t="s">
        <v>574</v>
      </c>
      <c r="N25" s="271" t="s">
        <v>575</v>
      </c>
      <c r="O25" s="271" t="s">
        <v>402</v>
      </c>
      <c r="P25" s="271" t="s">
        <v>528</v>
      </c>
      <c r="Q25" s="271" t="s">
        <v>307</v>
      </c>
      <c r="R25" s="271" t="s">
        <v>330</v>
      </c>
      <c r="S25" s="271" t="s">
        <v>309</v>
      </c>
      <c r="T25" s="271" t="s">
        <v>310</v>
      </c>
      <c r="U25" s="221" t="s">
        <v>143</v>
      </c>
      <c r="V25" s="241">
        <v>0.2</v>
      </c>
      <c r="W25" s="221" t="s">
        <v>304</v>
      </c>
      <c r="X25" s="221" t="s">
        <v>304</v>
      </c>
      <c r="Y25" s="221" t="s">
        <v>304</v>
      </c>
      <c r="Z25" s="221" t="s">
        <v>304</v>
      </c>
      <c r="AA25" s="221" t="s">
        <v>304</v>
      </c>
      <c r="AB25" s="221" t="s">
        <v>304</v>
      </c>
      <c r="AC25" s="277">
        <v>1</v>
      </c>
      <c r="AD25" s="241">
        <v>1</v>
      </c>
      <c r="AE25" s="296" t="s">
        <v>328</v>
      </c>
      <c r="AF25" s="271" t="s">
        <v>405</v>
      </c>
      <c r="AG25" s="275" t="s">
        <v>143</v>
      </c>
      <c r="AH25" s="275" t="s">
        <v>143</v>
      </c>
      <c r="AI25" s="275" t="s">
        <v>53</v>
      </c>
      <c r="AJ25" s="287">
        <v>1</v>
      </c>
      <c r="AK25" s="296" t="s">
        <v>328</v>
      </c>
      <c r="AL25" s="271" t="s">
        <v>576</v>
      </c>
      <c r="AM25" s="271" t="s">
        <v>315</v>
      </c>
      <c r="AN25" s="298" t="s">
        <v>577</v>
      </c>
      <c r="AO25" s="271" t="s">
        <v>578</v>
      </c>
      <c r="AP25" s="271" t="s">
        <v>658</v>
      </c>
      <c r="AQ25" s="271" t="s">
        <v>659</v>
      </c>
      <c r="AR25" s="271" t="s">
        <v>579</v>
      </c>
      <c r="AS25" s="271" t="s">
        <v>580</v>
      </c>
      <c r="AT25" s="271" t="s">
        <v>407</v>
      </c>
      <c r="AU25" s="271" t="s">
        <v>408</v>
      </c>
      <c r="AV25" s="271" t="s">
        <v>409</v>
      </c>
      <c r="AW25" s="271" t="s">
        <v>51</v>
      </c>
      <c r="AX25" s="298"/>
      <c r="AY25" s="305" t="s">
        <v>715</v>
      </c>
      <c r="AZ25" s="305" t="s">
        <v>716</v>
      </c>
      <c r="BA25" s="298"/>
      <c r="BB25" s="284" t="s">
        <v>51</v>
      </c>
      <c r="BC25" s="256"/>
      <c r="BD25" s="257"/>
      <c r="BE25" s="257"/>
      <c r="BF25" s="256"/>
      <c r="BG25" s="257"/>
      <c r="BH25" s="257"/>
      <c r="BI25" s="256"/>
      <c r="BJ25" s="257"/>
      <c r="BK25" s="257"/>
      <c r="BL25" s="256"/>
      <c r="BM25" s="257"/>
      <c r="BN25" s="257"/>
      <c r="BO25" s="256"/>
      <c r="BP25" s="257"/>
      <c r="BQ25" s="257"/>
      <c r="BR25" s="256"/>
      <c r="BS25" s="257"/>
      <c r="BT25" s="257"/>
      <c r="BU25" s="256"/>
      <c r="BV25" s="257"/>
      <c r="BW25" s="257"/>
      <c r="BX25" s="256"/>
      <c r="BY25" s="257"/>
      <c r="BZ25" s="257"/>
      <c r="CA25" s="256"/>
      <c r="CB25" s="257"/>
      <c r="CC25" s="257"/>
      <c r="CD25" s="256"/>
      <c r="CE25" s="257"/>
      <c r="CF25" s="257"/>
      <c r="CG25" s="256"/>
      <c r="CH25" s="257"/>
      <c r="CI25" s="257"/>
      <c r="CJ25" s="256"/>
      <c r="CK25" s="257"/>
      <c r="CL25" s="257"/>
      <c r="CN25" s="259"/>
      <c r="CO25" s="259"/>
      <c r="CP25" s="259"/>
      <c r="CQ25" s="259"/>
      <c r="CR25" s="259"/>
      <c r="CS25" s="259"/>
      <c r="CT25" s="259"/>
      <c r="CU25" s="259"/>
      <c r="CV25" s="259"/>
      <c r="CW25" s="259"/>
      <c r="CX25" s="259"/>
      <c r="CY25" s="259"/>
      <c r="CZ25" s="259"/>
      <c r="DA25" s="259"/>
      <c r="DB25" s="259"/>
      <c r="DC25" s="259"/>
      <c r="DD25" s="259"/>
      <c r="DE25" s="259"/>
      <c r="DF25" s="259"/>
      <c r="DG25" s="259"/>
      <c r="DH25" s="259"/>
      <c r="DI25" s="259"/>
      <c r="DJ25" s="259"/>
      <c r="DL25" s="260"/>
      <c r="DM25" s="310"/>
      <c r="DN25" s="310"/>
      <c r="DO25" s="310"/>
      <c r="DP25" s="310"/>
      <c r="DQ25" s="310"/>
      <c r="DR25" s="310"/>
      <c r="DS25" s="310"/>
      <c r="DT25" s="260"/>
      <c r="DU25" s="260"/>
      <c r="DW25" s="255"/>
      <c r="DX25" s="255"/>
      <c r="DY25" s="255"/>
      <c r="DZ25" s="255"/>
      <c r="EA25" s="255"/>
      <c r="EB25" s="255"/>
      <c r="EC25" s="255"/>
      <c r="ED25" s="255"/>
      <c r="EE25" s="255"/>
      <c r="EF25" s="255"/>
      <c r="EG25" s="255"/>
      <c r="EH25" s="255"/>
      <c r="EI25" s="255"/>
      <c r="EJ25" s="255"/>
      <c r="EK25" s="255"/>
      <c r="EL25" s="255"/>
      <c r="EM25" s="255"/>
      <c r="EN25" s="261"/>
      <c r="EO25" s="261"/>
      <c r="EP25" s="261"/>
      <c r="EQ25" s="311"/>
      <c r="ER25" s="311"/>
      <c r="ES25" s="311"/>
      <c r="ET25" s="311"/>
      <c r="EU25" s="311"/>
      <c r="EV25" s="311"/>
      <c r="EW25" s="311"/>
      <c r="EX25" s="311"/>
      <c r="EY25" s="311"/>
      <c r="EZ25" s="311"/>
      <c r="FB25" s="262"/>
      <c r="FC25" s="263"/>
      <c r="FD25" s="250"/>
      <c r="FE25" s="210"/>
      <c r="FF25" s="210"/>
      <c r="FG25" s="210"/>
    </row>
    <row r="26" spans="1:163" ht="262.8" customHeight="1" x14ac:dyDescent="0.3">
      <c r="A26" s="272"/>
      <c r="B26" s="272"/>
      <c r="C26" s="272"/>
      <c r="D26" s="272"/>
      <c r="E26" s="272"/>
      <c r="F26" s="272"/>
      <c r="G26" s="272"/>
      <c r="H26" s="272"/>
      <c r="I26" s="280"/>
      <c r="J26" s="272"/>
      <c r="K26" s="272"/>
      <c r="L26" s="272"/>
      <c r="M26" s="272"/>
      <c r="N26" s="272"/>
      <c r="O26" s="272"/>
      <c r="P26" s="272"/>
      <c r="Q26" s="272"/>
      <c r="R26" s="272"/>
      <c r="S26" s="272"/>
      <c r="T26" s="272"/>
      <c r="U26" s="223"/>
      <c r="V26" s="242"/>
      <c r="W26" s="223"/>
      <c r="X26" s="223"/>
      <c r="Y26" s="223"/>
      <c r="Z26" s="223"/>
      <c r="AA26" s="223"/>
      <c r="AB26" s="223"/>
      <c r="AC26" s="278"/>
      <c r="AD26" s="242"/>
      <c r="AE26" s="297"/>
      <c r="AF26" s="272"/>
      <c r="AG26" s="276"/>
      <c r="AH26" s="276"/>
      <c r="AI26" s="276"/>
      <c r="AJ26" s="289"/>
      <c r="AK26" s="297"/>
      <c r="AL26" s="272"/>
      <c r="AM26" s="272"/>
      <c r="AN26" s="299"/>
      <c r="AO26" s="272"/>
      <c r="AP26" s="272"/>
      <c r="AQ26" s="272"/>
      <c r="AR26" s="272"/>
      <c r="AS26" s="272"/>
      <c r="AT26" s="272"/>
      <c r="AU26" s="272"/>
      <c r="AV26" s="272"/>
      <c r="AW26" s="272"/>
      <c r="AX26" s="299"/>
      <c r="AY26" s="306"/>
      <c r="AZ26" s="306"/>
      <c r="BA26" s="299"/>
      <c r="BB26" s="286"/>
      <c r="BC26" s="256"/>
      <c r="BD26" s="257"/>
      <c r="BE26" s="257"/>
      <c r="BF26" s="256"/>
      <c r="BG26" s="257"/>
      <c r="BH26" s="257"/>
      <c r="BI26" s="256"/>
      <c r="BJ26" s="257"/>
      <c r="BK26" s="257"/>
      <c r="BL26" s="256"/>
      <c r="BM26" s="257"/>
      <c r="BN26" s="257"/>
      <c r="BO26" s="256"/>
      <c r="BP26" s="257"/>
      <c r="BQ26" s="257"/>
      <c r="BR26" s="256"/>
      <c r="BS26" s="257"/>
      <c r="BT26" s="257"/>
      <c r="BU26" s="256"/>
      <c r="BV26" s="257"/>
      <c r="BW26" s="257"/>
      <c r="BX26" s="256"/>
      <c r="BY26" s="257"/>
      <c r="BZ26" s="257"/>
      <c r="CA26" s="256"/>
      <c r="CB26" s="257"/>
      <c r="CC26" s="257"/>
      <c r="CD26" s="256"/>
      <c r="CE26" s="257"/>
      <c r="CF26" s="257"/>
      <c r="CG26" s="256"/>
      <c r="CH26" s="257"/>
      <c r="CI26" s="257"/>
      <c r="CJ26" s="256"/>
      <c r="CK26" s="257"/>
      <c r="CL26" s="257"/>
      <c r="CN26" s="259"/>
      <c r="CO26" s="259"/>
      <c r="CP26" s="259"/>
      <c r="CQ26" s="259"/>
      <c r="CR26" s="259"/>
      <c r="CS26" s="259"/>
      <c r="CT26" s="259"/>
      <c r="CU26" s="259"/>
      <c r="CV26" s="259"/>
      <c r="CW26" s="259"/>
      <c r="CX26" s="259"/>
      <c r="CY26" s="259"/>
      <c r="CZ26" s="259"/>
      <c r="DA26" s="259"/>
      <c r="DB26" s="259"/>
      <c r="DC26" s="259"/>
      <c r="DD26" s="259"/>
      <c r="DE26" s="259"/>
      <c r="DF26" s="259"/>
      <c r="DG26" s="259"/>
      <c r="DH26" s="259"/>
      <c r="DI26" s="259"/>
      <c r="DJ26" s="259"/>
      <c r="DL26" s="260"/>
      <c r="DM26" s="260"/>
      <c r="DN26" s="260"/>
      <c r="DO26" s="260"/>
      <c r="DP26" s="260"/>
      <c r="DQ26" s="260"/>
      <c r="DR26" s="260"/>
      <c r="DS26" s="260"/>
      <c r="DT26" s="260"/>
      <c r="DU26" s="260"/>
      <c r="DW26" s="255"/>
      <c r="DX26" s="255"/>
      <c r="DY26" s="255"/>
      <c r="DZ26" s="255"/>
      <c r="EA26" s="255"/>
      <c r="EB26" s="255"/>
      <c r="EC26" s="255"/>
      <c r="ED26" s="255"/>
      <c r="EE26" s="255"/>
      <c r="EF26" s="255"/>
      <c r="EG26" s="255"/>
      <c r="EH26" s="255"/>
      <c r="EI26" s="255"/>
      <c r="EJ26" s="255"/>
      <c r="EK26" s="255"/>
      <c r="EL26" s="255"/>
      <c r="EM26" s="255"/>
      <c r="EN26" s="261"/>
      <c r="EO26" s="261"/>
      <c r="EP26" s="261"/>
      <c r="EQ26" s="257"/>
      <c r="ER26" s="257"/>
      <c r="ES26" s="257"/>
      <c r="ET26" s="257"/>
      <c r="EU26" s="257"/>
      <c r="EV26" s="257"/>
      <c r="EW26" s="257"/>
      <c r="EX26" s="257"/>
      <c r="EY26" s="257"/>
      <c r="EZ26" s="257"/>
      <c r="FB26" s="262"/>
      <c r="FC26" s="263"/>
      <c r="FD26" s="250"/>
      <c r="FE26" s="210"/>
      <c r="FF26" s="210"/>
      <c r="FG26" s="210"/>
    </row>
    <row r="27" spans="1:163" ht="399.9" customHeight="1" x14ac:dyDescent="0.3">
      <c r="A27" s="225" t="s">
        <v>398</v>
      </c>
      <c r="B27" s="226" t="s">
        <v>399</v>
      </c>
      <c r="C27" s="226" t="s">
        <v>400</v>
      </c>
      <c r="D27" s="225" t="s">
        <v>401</v>
      </c>
      <c r="E27" s="225" t="s">
        <v>338</v>
      </c>
      <c r="F27" s="226" t="s">
        <v>410</v>
      </c>
      <c r="G27" s="225">
        <v>205</v>
      </c>
      <c r="H27" s="225" t="s">
        <v>621</v>
      </c>
      <c r="I27" s="213" t="s">
        <v>581</v>
      </c>
      <c r="J27" s="225" t="s">
        <v>64</v>
      </c>
      <c r="K27" s="225" t="s">
        <v>305</v>
      </c>
      <c r="L27" s="226" t="s">
        <v>231</v>
      </c>
      <c r="M27" s="226" t="s">
        <v>574</v>
      </c>
      <c r="N27" s="226" t="s">
        <v>575</v>
      </c>
      <c r="O27" s="226" t="s">
        <v>402</v>
      </c>
      <c r="P27" s="226" t="s">
        <v>528</v>
      </c>
      <c r="Q27" s="226" t="s">
        <v>307</v>
      </c>
      <c r="R27" s="226" t="s">
        <v>411</v>
      </c>
      <c r="S27" s="226" t="s">
        <v>309</v>
      </c>
      <c r="T27" s="226" t="s">
        <v>310</v>
      </c>
      <c r="U27" s="227" t="s">
        <v>143</v>
      </c>
      <c r="V27" s="228">
        <v>0.2</v>
      </c>
      <c r="W27" s="227" t="s">
        <v>304</v>
      </c>
      <c r="X27" s="227" t="s">
        <v>304</v>
      </c>
      <c r="Y27" s="227" t="s">
        <v>304</v>
      </c>
      <c r="Z27" s="227" t="s">
        <v>304</v>
      </c>
      <c r="AA27" s="227" t="s">
        <v>304</v>
      </c>
      <c r="AB27" s="227" t="s">
        <v>304</v>
      </c>
      <c r="AC27" s="227" t="s">
        <v>53</v>
      </c>
      <c r="AD27" s="228">
        <v>1</v>
      </c>
      <c r="AE27" s="229" t="s">
        <v>328</v>
      </c>
      <c r="AF27" s="230" t="s">
        <v>405</v>
      </c>
      <c r="AG27" s="227" t="s">
        <v>143</v>
      </c>
      <c r="AH27" s="231">
        <v>3.5279999999999992E-2</v>
      </c>
      <c r="AI27" s="227" t="s">
        <v>53</v>
      </c>
      <c r="AJ27" s="231">
        <v>1</v>
      </c>
      <c r="AK27" s="229" t="s">
        <v>328</v>
      </c>
      <c r="AL27" s="226" t="s">
        <v>405</v>
      </c>
      <c r="AM27" s="225" t="s">
        <v>315</v>
      </c>
      <c r="AN27" s="235" t="s">
        <v>582</v>
      </c>
      <c r="AO27" s="240" t="s">
        <v>406</v>
      </c>
      <c r="AP27" s="226" t="s">
        <v>660</v>
      </c>
      <c r="AQ27" s="240" t="s">
        <v>660</v>
      </c>
      <c r="AR27" s="240" t="s">
        <v>583</v>
      </c>
      <c r="AS27" s="240" t="s">
        <v>584</v>
      </c>
      <c r="AT27" s="226" t="s">
        <v>412</v>
      </c>
      <c r="AU27" s="226" t="s">
        <v>413</v>
      </c>
      <c r="AV27" s="234" t="s">
        <v>414</v>
      </c>
      <c r="AW27" s="225" t="s">
        <v>51</v>
      </c>
      <c r="AX27" s="226"/>
      <c r="AY27" s="219" t="s">
        <v>717</v>
      </c>
      <c r="AZ27" s="219" t="s">
        <v>718</v>
      </c>
      <c r="BA27" s="226"/>
      <c r="BB27" s="248" t="s">
        <v>51</v>
      </c>
      <c r="BC27" s="256"/>
      <c r="BD27" s="257"/>
      <c r="BE27" s="257"/>
      <c r="BF27" s="256"/>
      <c r="BG27" s="257"/>
      <c r="BH27" s="257"/>
      <c r="BI27" s="256"/>
      <c r="BJ27" s="257"/>
      <c r="BK27" s="257"/>
      <c r="BL27" s="256"/>
      <c r="BM27" s="257"/>
      <c r="BN27" s="257"/>
      <c r="BO27" s="256"/>
      <c r="BP27" s="257"/>
      <c r="BQ27" s="257"/>
      <c r="BR27" s="256"/>
      <c r="BS27" s="257"/>
      <c r="BT27" s="257"/>
      <c r="BU27" s="256"/>
      <c r="BV27" s="257"/>
      <c r="BW27" s="257"/>
      <c r="BX27" s="256"/>
      <c r="BY27" s="257"/>
      <c r="BZ27" s="257"/>
      <c r="CA27" s="256"/>
      <c r="CB27" s="257"/>
      <c r="CC27" s="257"/>
      <c r="CD27" s="256"/>
      <c r="CE27" s="257"/>
      <c r="CF27" s="257"/>
      <c r="CG27" s="256"/>
      <c r="CH27" s="257"/>
      <c r="CI27" s="257"/>
      <c r="CJ27" s="256"/>
      <c r="CK27" s="257"/>
      <c r="CL27" s="257"/>
      <c r="CN27" s="259"/>
      <c r="CO27" s="259"/>
      <c r="CP27" s="259"/>
      <c r="CQ27" s="259"/>
      <c r="CR27" s="259"/>
      <c r="CS27" s="259"/>
      <c r="CT27" s="259"/>
      <c r="CU27" s="259"/>
      <c r="CV27" s="259"/>
      <c r="CW27" s="259"/>
      <c r="CX27" s="259"/>
      <c r="CY27" s="259"/>
      <c r="CZ27" s="259"/>
      <c r="DA27" s="259"/>
      <c r="DB27" s="259"/>
      <c r="DC27" s="259"/>
      <c r="DD27" s="259"/>
      <c r="DE27" s="259"/>
      <c r="DF27" s="259"/>
      <c r="DG27" s="259"/>
      <c r="DH27" s="259"/>
      <c r="DI27" s="259"/>
      <c r="DJ27" s="259"/>
      <c r="DL27" s="260"/>
      <c r="DM27" s="310"/>
      <c r="DN27" s="310"/>
      <c r="DO27" s="310"/>
      <c r="DP27" s="310"/>
      <c r="DQ27" s="310"/>
      <c r="DR27" s="310"/>
      <c r="DS27" s="310"/>
      <c r="DT27" s="260"/>
      <c r="DU27" s="260"/>
      <c r="DW27" s="255"/>
      <c r="DX27" s="255"/>
      <c r="DY27" s="255"/>
      <c r="DZ27" s="255"/>
      <c r="EA27" s="255"/>
      <c r="EB27" s="255"/>
      <c r="EC27" s="255"/>
      <c r="ED27" s="255"/>
      <c r="EE27" s="255"/>
      <c r="EF27" s="255"/>
      <c r="EG27" s="255"/>
      <c r="EH27" s="255"/>
      <c r="EI27" s="255"/>
      <c r="EJ27" s="255"/>
      <c r="EK27" s="255"/>
      <c r="EL27" s="255"/>
      <c r="EM27" s="255"/>
      <c r="EN27" s="261"/>
      <c r="EO27" s="261"/>
      <c r="EP27" s="261"/>
      <c r="EQ27" s="311"/>
      <c r="ER27" s="311"/>
      <c r="ES27" s="311"/>
      <c r="ET27" s="311"/>
      <c r="EU27" s="311"/>
      <c r="EV27" s="311"/>
      <c r="EW27" s="311"/>
      <c r="EX27" s="311"/>
      <c r="EY27" s="311"/>
      <c r="EZ27" s="311"/>
      <c r="FB27" s="262"/>
      <c r="FC27" s="263"/>
      <c r="FD27" s="250"/>
      <c r="FE27" s="210"/>
      <c r="FF27" s="210"/>
      <c r="FG27" s="210"/>
    </row>
    <row r="28" spans="1:163" ht="200.4" customHeight="1" x14ac:dyDescent="0.3">
      <c r="A28" s="271" t="s">
        <v>415</v>
      </c>
      <c r="B28" s="271" t="s">
        <v>416</v>
      </c>
      <c r="C28" s="271" t="s">
        <v>417</v>
      </c>
      <c r="D28" s="271" t="s">
        <v>234</v>
      </c>
      <c r="E28" s="271" t="s">
        <v>338</v>
      </c>
      <c r="F28" s="271" t="s">
        <v>418</v>
      </c>
      <c r="G28" s="271">
        <v>219</v>
      </c>
      <c r="H28" s="271" t="s">
        <v>622</v>
      </c>
      <c r="I28" s="279" t="s">
        <v>419</v>
      </c>
      <c r="J28" s="271" t="s">
        <v>64</v>
      </c>
      <c r="K28" s="271" t="s">
        <v>305</v>
      </c>
      <c r="L28" s="271" t="s">
        <v>420</v>
      </c>
      <c r="M28" s="271" t="s">
        <v>505</v>
      </c>
      <c r="N28" s="271" t="s">
        <v>421</v>
      </c>
      <c r="O28" s="271" t="s">
        <v>506</v>
      </c>
      <c r="P28" s="271" t="s">
        <v>484</v>
      </c>
      <c r="Q28" s="271" t="s">
        <v>307</v>
      </c>
      <c r="R28" s="271" t="s">
        <v>308</v>
      </c>
      <c r="S28" s="271" t="s">
        <v>309</v>
      </c>
      <c r="T28" s="271" t="s">
        <v>310</v>
      </c>
      <c r="U28" s="275" t="s">
        <v>143</v>
      </c>
      <c r="V28" s="277">
        <v>0.2</v>
      </c>
      <c r="W28" s="275" t="s">
        <v>304</v>
      </c>
      <c r="X28" s="275" t="s">
        <v>304</v>
      </c>
      <c r="Y28" s="275" t="s">
        <v>304</v>
      </c>
      <c r="Z28" s="275" t="s">
        <v>304</v>
      </c>
      <c r="AA28" s="275" t="s">
        <v>304</v>
      </c>
      <c r="AB28" s="275" t="s">
        <v>304</v>
      </c>
      <c r="AC28" s="275" t="s">
        <v>79</v>
      </c>
      <c r="AD28" s="277">
        <v>0.8</v>
      </c>
      <c r="AE28" s="296" t="s">
        <v>312</v>
      </c>
      <c r="AF28" s="271" t="s">
        <v>313</v>
      </c>
      <c r="AG28" s="275" t="s">
        <v>143</v>
      </c>
      <c r="AH28" s="287">
        <v>5.04E-2</v>
      </c>
      <c r="AI28" s="275" t="s">
        <v>79</v>
      </c>
      <c r="AJ28" s="287">
        <v>0.8</v>
      </c>
      <c r="AK28" s="296" t="s">
        <v>312</v>
      </c>
      <c r="AL28" s="271" t="s">
        <v>314</v>
      </c>
      <c r="AM28" s="271" t="s">
        <v>315</v>
      </c>
      <c r="AN28" s="300" t="s">
        <v>422</v>
      </c>
      <c r="AO28" s="294" t="s">
        <v>423</v>
      </c>
      <c r="AP28" s="271" t="s">
        <v>661</v>
      </c>
      <c r="AQ28" s="294">
        <v>1341</v>
      </c>
      <c r="AR28" s="294" t="s">
        <v>489</v>
      </c>
      <c r="AS28" s="294" t="s">
        <v>507</v>
      </c>
      <c r="AT28" s="271" t="s">
        <v>424</v>
      </c>
      <c r="AU28" s="271" t="s">
        <v>425</v>
      </c>
      <c r="AV28" s="298" t="s">
        <v>426</v>
      </c>
      <c r="AW28" s="271" t="s">
        <v>51</v>
      </c>
      <c r="AX28" s="298"/>
      <c r="AY28" s="305" t="s">
        <v>719</v>
      </c>
      <c r="AZ28" s="305" t="s">
        <v>720</v>
      </c>
      <c r="BA28" s="298"/>
      <c r="BB28" s="284" t="s">
        <v>51</v>
      </c>
      <c r="BC28" s="256"/>
      <c r="BD28" s="257"/>
      <c r="BE28" s="257"/>
      <c r="BF28" s="256"/>
      <c r="BG28" s="257"/>
      <c r="BH28" s="257"/>
      <c r="BI28" s="256"/>
      <c r="BJ28" s="257"/>
      <c r="BK28" s="257"/>
      <c r="BL28" s="256"/>
      <c r="BM28" s="257"/>
      <c r="BN28" s="257"/>
      <c r="BO28" s="256"/>
      <c r="BP28" s="257"/>
      <c r="BQ28" s="257"/>
      <c r="BR28" s="256"/>
      <c r="BS28" s="257"/>
      <c r="BT28" s="257"/>
      <c r="BU28" s="256"/>
      <c r="BV28" s="257"/>
      <c r="BW28" s="257"/>
      <c r="BX28" s="256"/>
      <c r="BY28" s="257"/>
      <c r="BZ28" s="257"/>
      <c r="CA28" s="256"/>
      <c r="CB28" s="257"/>
      <c r="CC28" s="257"/>
      <c r="CD28" s="256"/>
      <c r="CE28" s="257"/>
      <c r="CF28" s="257"/>
      <c r="CG28" s="256"/>
      <c r="CH28" s="257"/>
      <c r="CI28" s="257"/>
      <c r="CJ28" s="256"/>
      <c r="CK28" s="257"/>
      <c r="CL28" s="257"/>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L28" s="260"/>
      <c r="DM28" s="310"/>
      <c r="DN28" s="310"/>
      <c r="DO28" s="310"/>
      <c r="DP28" s="310"/>
      <c r="DQ28" s="310"/>
      <c r="DR28" s="310"/>
      <c r="DS28" s="310"/>
      <c r="DT28" s="260"/>
      <c r="DU28" s="260"/>
      <c r="DW28" s="255"/>
      <c r="DX28" s="255"/>
      <c r="DY28" s="255"/>
      <c r="DZ28" s="255"/>
      <c r="EA28" s="255"/>
      <c r="EB28" s="255"/>
      <c r="EC28" s="255"/>
      <c r="ED28" s="255"/>
      <c r="EE28" s="255"/>
      <c r="EF28" s="255"/>
      <c r="EG28" s="255"/>
      <c r="EH28" s="255"/>
      <c r="EI28" s="255"/>
      <c r="EJ28" s="255"/>
      <c r="EK28" s="255"/>
      <c r="EL28" s="255"/>
      <c r="EM28" s="255"/>
      <c r="EN28" s="261"/>
      <c r="EO28" s="261"/>
      <c r="EP28" s="261"/>
      <c r="EQ28" s="311"/>
      <c r="ER28" s="311"/>
      <c r="ES28" s="311"/>
      <c r="ET28" s="311"/>
      <c r="EU28" s="311"/>
      <c r="EV28" s="311"/>
      <c r="EW28" s="311"/>
      <c r="EX28" s="311"/>
      <c r="EY28" s="311"/>
      <c r="EZ28" s="311"/>
      <c r="FB28" s="262"/>
      <c r="FC28" s="263"/>
      <c r="FD28" s="250"/>
      <c r="FE28" s="210"/>
      <c r="FF28" s="210"/>
      <c r="FG28" s="210"/>
    </row>
    <row r="29" spans="1:163" ht="409.6" customHeight="1" x14ac:dyDescent="0.3">
      <c r="A29" s="272"/>
      <c r="B29" s="272"/>
      <c r="C29" s="272"/>
      <c r="D29" s="272"/>
      <c r="E29" s="272"/>
      <c r="F29" s="272"/>
      <c r="G29" s="272"/>
      <c r="H29" s="272"/>
      <c r="I29" s="280"/>
      <c r="J29" s="272"/>
      <c r="K29" s="272"/>
      <c r="L29" s="272"/>
      <c r="M29" s="272"/>
      <c r="N29" s="272"/>
      <c r="O29" s="272"/>
      <c r="P29" s="272"/>
      <c r="Q29" s="272"/>
      <c r="R29" s="272"/>
      <c r="S29" s="272"/>
      <c r="T29" s="272"/>
      <c r="U29" s="276"/>
      <c r="V29" s="278"/>
      <c r="W29" s="276"/>
      <c r="X29" s="276"/>
      <c r="Y29" s="276"/>
      <c r="Z29" s="276"/>
      <c r="AA29" s="276"/>
      <c r="AB29" s="276"/>
      <c r="AC29" s="276"/>
      <c r="AD29" s="278"/>
      <c r="AE29" s="297"/>
      <c r="AF29" s="272"/>
      <c r="AG29" s="276"/>
      <c r="AH29" s="289"/>
      <c r="AI29" s="276"/>
      <c r="AJ29" s="289"/>
      <c r="AK29" s="297"/>
      <c r="AL29" s="272"/>
      <c r="AM29" s="272"/>
      <c r="AN29" s="301"/>
      <c r="AO29" s="295"/>
      <c r="AP29" s="272"/>
      <c r="AQ29" s="295"/>
      <c r="AR29" s="295"/>
      <c r="AS29" s="295"/>
      <c r="AT29" s="272"/>
      <c r="AU29" s="272"/>
      <c r="AV29" s="299"/>
      <c r="AW29" s="272"/>
      <c r="AX29" s="299"/>
      <c r="AY29" s="306"/>
      <c r="AZ29" s="306"/>
      <c r="BA29" s="299"/>
      <c r="BB29" s="286"/>
      <c r="BC29" s="256"/>
      <c r="BD29" s="257"/>
      <c r="BE29" s="257"/>
      <c r="BF29" s="256"/>
      <c r="BG29" s="257"/>
      <c r="BH29" s="257"/>
      <c r="BI29" s="256"/>
      <c r="BJ29" s="257"/>
      <c r="BK29" s="257"/>
      <c r="BL29" s="256"/>
      <c r="BM29" s="257"/>
      <c r="BN29" s="257"/>
      <c r="BO29" s="256"/>
      <c r="BP29" s="257"/>
      <c r="BQ29" s="257"/>
      <c r="BR29" s="256"/>
      <c r="BS29" s="257"/>
      <c r="BT29" s="257"/>
      <c r="BU29" s="256"/>
      <c r="BV29" s="257"/>
      <c r="BW29" s="257"/>
      <c r="BX29" s="256"/>
      <c r="BY29" s="257"/>
      <c r="BZ29" s="257"/>
      <c r="CA29" s="256"/>
      <c r="CB29" s="257"/>
      <c r="CC29" s="257"/>
      <c r="CD29" s="256"/>
      <c r="CE29" s="257"/>
      <c r="CF29" s="257"/>
      <c r="CG29" s="256"/>
      <c r="CH29" s="257"/>
      <c r="CI29" s="257"/>
      <c r="CJ29" s="256"/>
      <c r="CK29" s="257"/>
      <c r="CL29" s="257"/>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L29" s="260"/>
      <c r="DM29" s="260"/>
      <c r="DN29" s="260"/>
      <c r="DO29" s="260"/>
      <c r="DP29" s="260"/>
      <c r="DQ29" s="260"/>
      <c r="DR29" s="260"/>
      <c r="DS29" s="260"/>
      <c r="DT29" s="260"/>
      <c r="DU29" s="260"/>
      <c r="DW29" s="255"/>
      <c r="DX29" s="255"/>
      <c r="DY29" s="255"/>
      <c r="DZ29" s="255"/>
      <c r="EA29" s="255"/>
      <c r="EB29" s="255"/>
      <c r="EC29" s="255"/>
      <c r="ED29" s="255"/>
      <c r="EE29" s="255"/>
      <c r="EF29" s="255"/>
      <c r="EG29" s="255"/>
      <c r="EH29" s="255"/>
      <c r="EI29" s="255"/>
      <c r="EJ29" s="255"/>
      <c r="EK29" s="255"/>
      <c r="EL29" s="255"/>
      <c r="EM29" s="255"/>
      <c r="EN29" s="261"/>
      <c r="EO29" s="261"/>
      <c r="EP29" s="261"/>
      <c r="EQ29" s="257"/>
      <c r="ER29" s="257"/>
      <c r="ES29" s="257"/>
      <c r="ET29" s="257"/>
      <c r="EU29" s="257"/>
      <c r="EV29" s="257"/>
      <c r="EW29" s="257"/>
      <c r="EX29" s="257"/>
      <c r="EY29" s="257"/>
      <c r="EZ29" s="257"/>
      <c r="FB29" s="262"/>
      <c r="FC29" s="263"/>
      <c r="FD29" s="250"/>
      <c r="FE29" s="210"/>
      <c r="FF29" s="210"/>
      <c r="FG29" s="210"/>
    </row>
    <row r="30" spans="1:163" ht="399.9" customHeight="1" x14ac:dyDescent="0.3">
      <c r="A30" s="225" t="s">
        <v>427</v>
      </c>
      <c r="B30" s="226" t="s">
        <v>428</v>
      </c>
      <c r="C30" s="226" t="s">
        <v>429</v>
      </c>
      <c r="D30" s="225" t="s">
        <v>480</v>
      </c>
      <c r="E30" s="225" t="s">
        <v>39</v>
      </c>
      <c r="F30" s="226" t="s">
        <v>595</v>
      </c>
      <c r="G30" s="225">
        <v>211</v>
      </c>
      <c r="H30" s="225" t="s">
        <v>624</v>
      </c>
      <c r="I30" s="213" t="s">
        <v>663</v>
      </c>
      <c r="J30" s="225" t="s">
        <v>64</v>
      </c>
      <c r="K30" s="225" t="s">
        <v>326</v>
      </c>
      <c r="L30" s="226" t="s">
        <v>430</v>
      </c>
      <c r="M30" s="226" t="s">
        <v>664</v>
      </c>
      <c r="N30" s="226" t="s">
        <v>665</v>
      </c>
      <c r="O30" s="226" t="s">
        <v>666</v>
      </c>
      <c r="P30" s="226" t="s">
        <v>594</v>
      </c>
      <c r="Q30" s="226" t="s">
        <v>596</v>
      </c>
      <c r="R30" s="226" t="s">
        <v>330</v>
      </c>
      <c r="S30" s="212" t="s">
        <v>309</v>
      </c>
      <c r="T30" s="212" t="s">
        <v>310</v>
      </c>
      <c r="U30" s="227" t="s">
        <v>102</v>
      </c>
      <c r="V30" s="228">
        <v>0.6</v>
      </c>
      <c r="W30" s="227" t="s">
        <v>123</v>
      </c>
      <c r="X30" s="227" t="s">
        <v>103</v>
      </c>
      <c r="Y30" s="227" t="s">
        <v>123</v>
      </c>
      <c r="Z30" s="227" t="s">
        <v>123</v>
      </c>
      <c r="AA30" s="227" t="s">
        <v>123</v>
      </c>
      <c r="AB30" s="227" t="s">
        <v>103</v>
      </c>
      <c r="AC30" s="227" t="s">
        <v>79</v>
      </c>
      <c r="AD30" s="228">
        <v>0.8</v>
      </c>
      <c r="AE30" s="229" t="s">
        <v>312</v>
      </c>
      <c r="AF30" s="230" t="s">
        <v>667</v>
      </c>
      <c r="AG30" s="227" t="s">
        <v>122</v>
      </c>
      <c r="AH30" s="231">
        <v>0.29399999999999998</v>
      </c>
      <c r="AI30" s="227" t="s">
        <v>79</v>
      </c>
      <c r="AJ30" s="231">
        <v>0.8</v>
      </c>
      <c r="AK30" s="229" t="s">
        <v>312</v>
      </c>
      <c r="AL30" s="226" t="s">
        <v>668</v>
      </c>
      <c r="AM30" s="225" t="s">
        <v>315</v>
      </c>
      <c r="AN30" s="232" t="s">
        <v>669</v>
      </c>
      <c r="AO30" s="226" t="s">
        <v>670</v>
      </c>
      <c r="AP30" s="232" t="s">
        <v>662</v>
      </c>
      <c r="AQ30" s="232" t="s">
        <v>662</v>
      </c>
      <c r="AR30" s="226" t="s">
        <v>671</v>
      </c>
      <c r="AS30" s="226" t="s">
        <v>532</v>
      </c>
      <c r="AT30" s="226" t="s">
        <v>672</v>
      </c>
      <c r="AU30" s="226" t="s">
        <v>673</v>
      </c>
      <c r="AV30" s="234" t="s">
        <v>674</v>
      </c>
      <c r="AW30" s="225" t="s">
        <v>51</v>
      </c>
      <c r="AX30" s="226"/>
      <c r="AY30" s="219" t="s">
        <v>721</v>
      </c>
      <c r="AZ30" s="219" t="s">
        <v>722</v>
      </c>
      <c r="BA30" s="226"/>
      <c r="BB30" s="248" t="s">
        <v>51</v>
      </c>
      <c r="BC30" s="256"/>
      <c r="BD30" s="257"/>
      <c r="BE30" s="257"/>
      <c r="BF30" s="267"/>
      <c r="BG30" s="257"/>
      <c r="BH30" s="257"/>
      <c r="BI30" s="256"/>
      <c r="BJ30" s="257"/>
      <c r="BK30" s="257"/>
      <c r="BL30" s="256"/>
      <c r="BM30" s="257"/>
      <c r="BN30" s="257"/>
      <c r="BO30" s="256"/>
      <c r="BP30" s="257"/>
      <c r="BQ30" s="257"/>
      <c r="BR30" s="256"/>
      <c r="BS30" s="257"/>
      <c r="BT30" s="257"/>
      <c r="BU30" s="256"/>
      <c r="BV30" s="257"/>
      <c r="BW30" s="257"/>
      <c r="BX30" s="256"/>
      <c r="BY30" s="257"/>
      <c r="BZ30" s="257"/>
      <c r="CA30" s="256"/>
      <c r="CB30" s="257"/>
      <c r="CC30" s="257"/>
      <c r="CD30" s="256"/>
      <c r="CE30" s="257"/>
      <c r="CF30" s="257"/>
      <c r="CG30" s="256"/>
      <c r="CH30" s="257"/>
      <c r="CI30" s="257"/>
      <c r="CJ30" s="256"/>
      <c r="CK30" s="257"/>
      <c r="CL30" s="257"/>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L30" s="260"/>
      <c r="DM30" s="310"/>
      <c r="DN30" s="310"/>
      <c r="DO30" s="310"/>
      <c r="DP30" s="310"/>
      <c r="DQ30" s="310"/>
      <c r="DR30" s="310"/>
      <c r="DS30" s="310"/>
      <c r="DT30" s="260"/>
      <c r="DU30" s="260"/>
      <c r="DW30" s="255"/>
      <c r="DX30" s="255"/>
      <c r="DY30" s="255"/>
      <c r="DZ30" s="255"/>
      <c r="EA30" s="255"/>
      <c r="EB30" s="255"/>
      <c r="EC30" s="255"/>
      <c r="ED30" s="255"/>
      <c r="EE30" s="255"/>
      <c r="EF30" s="255"/>
      <c r="EG30" s="255"/>
      <c r="EH30" s="255"/>
      <c r="EI30" s="255"/>
      <c r="EJ30" s="255"/>
      <c r="EK30" s="255"/>
      <c r="EL30" s="255"/>
      <c r="EM30" s="255"/>
      <c r="EN30" s="261"/>
      <c r="EO30" s="261"/>
      <c r="EP30" s="261"/>
      <c r="EQ30" s="311"/>
      <c r="ER30" s="311"/>
      <c r="ES30" s="311"/>
      <c r="ET30" s="311"/>
      <c r="EU30" s="311"/>
      <c r="EV30" s="311"/>
      <c r="EW30" s="311"/>
      <c r="EX30" s="311"/>
      <c r="EY30" s="311"/>
      <c r="EZ30" s="311"/>
      <c r="FB30" s="262"/>
      <c r="FC30" s="263"/>
      <c r="FD30" s="250"/>
      <c r="FE30" s="210"/>
      <c r="FF30" s="210"/>
      <c r="FG30" s="210"/>
    </row>
    <row r="31" spans="1:163" ht="399.9" customHeight="1" x14ac:dyDescent="0.3">
      <c r="A31" s="271" t="s">
        <v>427</v>
      </c>
      <c r="B31" s="271" t="s">
        <v>428</v>
      </c>
      <c r="C31" s="271" t="s">
        <v>429</v>
      </c>
      <c r="D31" s="271" t="s">
        <v>480</v>
      </c>
      <c r="E31" s="271" t="s">
        <v>39</v>
      </c>
      <c r="F31" s="271" t="s">
        <v>588</v>
      </c>
      <c r="G31" s="271">
        <v>213</v>
      </c>
      <c r="H31" s="271" t="s">
        <v>623</v>
      </c>
      <c r="I31" s="279" t="s">
        <v>435</v>
      </c>
      <c r="J31" s="271" t="s">
        <v>64</v>
      </c>
      <c r="K31" s="271" t="s">
        <v>326</v>
      </c>
      <c r="L31" s="271" t="s">
        <v>585</v>
      </c>
      <c r="M31" s="271" t="s">
        <v>433</v>
      </c>
      <c r="N31" s="271" t="s">
        <v>431</v>
      </c>
      <c r="O31" s="271" t="s">
        <v>436</v>
      </c>
      <c r="P31" s="271" t="s">
        <v>586</v>
      </c>
      <c r="Q31" s="271" t="s">
        <v>587</v>
      </c>
      <c r="R31" s="271" t="s">
        <v>323</v>
      </c>
      <c r="S31" s="273" t="s">
        <v>309</v>
      </c>
      <c r="T31" s="273" t="s">
        <v>310</v>
      </c>
      <c r="U31" s="275" t="s">
        <v>143</v>
      </c>
      <c r="V31" s="277">
        <v>0.2</v>
      </c>
      <c r="W31" s="275" t="s">
        <v>304</v>
      </c>
      <c r="X31" s="275" t="s">
        <v>304</v>
      </c>
      <c r="Y31" s="275" t="s">
        <v>304</v>
      </c>
      <c r="Z31" s="275" t="s">
        <v>304</v>
      </c>
      <c r="AA31" s="275" t="s">
        <v>304</v>
      </c>
      <c r="AB31" s="275" t="s">
        <v>304</v>
      </c>
      <c r="AC31" s="275" t="s">
        <v>53</v>
      </c>
      <c r="AD31" s="277">
        <v>1</v>
      </c>
      <c r="AE31" s="273" t="s">
        <v>328</v>
      </c>
      <c r="AF31" s="271" t="s">
        <v>589</v>
      </c>
      <c r="AG31" s="275" t="s">
        <v>143</v>
      </c>
      <c r="AH31" s="287">
        <v>8.4000000000000005E-2</v>
      </c>
      <c r="AI31" s="275" t="s">
        <v>53</v>
      </c>
      <c r="AJ31" s="287">
        <v>1</v>
      </c>
      <c r="AK31" s="273" t="s">
        <v>328</v>
      </c>
      <c r="AL31" s="271" t="s">
        <v>437</v>
      </c>
      <c r="AM31" s="271" t="s">
        <v>315</v>
      </c>
      <c r="AN31" s="294" t="s">
        <v>675</v>
      </c>
      <c r="AO31" s="294" t="s">
        <v>590</v>
      </c>
      <c r="AP31" s="271" t="s">
        <v>676</v>
      </c>
      <c r="AQ31" s="294">
        <v>1372</v>
      </c>
      <c r="AR31" s="294" t="s">
        <v>504</v>
      </c>
      <c r="AS31" s="294" t="s">
        <v>485</v>
      </c>
      <c r="AT31" s="271" t="s">
        <v>591</v>
      </c>
      <c r="AU31" s="271" t="s">
        <v>592</v>
      </c>
      <c r="AV31" s="271" t="s">
        <v>593</v>
      </c>
      <c r="AW31" s="271" t="s">
        <v>51</v>
      </c>
      <c r="AX31" s="298"/>
      <c r="AY31" s="305" t="s">
        <v>723</v>
      </c>
      <c r="AZ31" s="305" t="s">
        <v>724</v>
      </c>
      <c r="BA31" s="298"/>
      <c r="BB31" s="284" t="s">
        <v>51</v>
      </c>
      <c r="BC31" s="256"/>
      <c r="BD31" s="257"/>
      <c r="BE31" s="257"/>
      <c r="BF31" s="267"/>
      <c r="BG31" s="257"/>
      <c r="BH31" s="257"/>
      <c r="BI31" s="256"/>
      <c r="BJ31" s="257"/>
      <c r="BK31" s="257"/>
      <c r="BL31" s="256"/>
      <c r="BM31" s="257"/>
      <c r="BN31" s="257"/>
      <c r="BO31" s="256"/>
      <c r="BP31" s="257"/>
      <c r="BQ31" s="257"/>
      <c r="BR31" s="256"/>
      <c r="BS31" s="257"/>
      <c r="BT31" s="257"/>
      <c r="BU31" s="256"/>
      <c r="BV31" s="257"/>
      <c r="BW31" s="257"/>
      <c r="BX31" s="256"/>
      <c r="BY31" s="257"/>
      <c r="BZ31" s="257"/>
      <c r="CA31" s="256"/>
      <c r="CB31" s="257"/>
      <c r="CC31" s="257"/>
      <c r="CD31" s="256"/>
      <c r="CE31" s="257"/>
      <c r="CF31" s="257"/>
      <c r="CG31" s="256"/>
      <c r="CH31" s="257"/>
      <c r="CI31" s="257"/>
      <c r="CJ31" s="256"/>
      <c r="CK31" s="257"/>
      <c r="CL31" s="257"/>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L31" s="260"/>
      <c r="DM31" s="310"/>
      <c r="DN31" s="310"/>
      <c r="DO31" s="310"/>
      <c r="DP31" s="310"/>
      <c r="DQ31" s="310"/>
      <c r="DR31" s="310"/>
      <c r="DS31" s="310"/>
      <c r="DT31" s="260"/>
      <c r="DU31" s="260"/>
      <c r="DW31" s="255"/>
      <c r="DX31" s="255"/>
      <c r="DY31" s="255"/>
      <c r="DZ31" s="255"/>
      <c r="EA31" s="255"/>
      <c r="EB31" s="255"/>
      <c r="EC31" s="255"/>
      <c r="ED31" s="255"/>
      <c r="EE31" s="255"/>
      <c r="EF31" s="255"/>
      <c r="EG31" s="255"/>
      <c r="EH31" s="255"/>
      <c r="EI31" s="255"/>
      <c r="EJ31" s="255"/>
      <c r="EK31" s="255"/>
      <c r="EL31" s="255"/>
      <c r="EM31" s="255"/>
      <c r="EN31" s="261"/>
      <c r="EO31" s="261"/>
      <c r="EP31" s="261"/>
      <c r="EQ31" s="311"/>
      <c r="ER31" s="311"/>
      <c r="ES31" s="311"/>
      <c r="ET31" s="311"/>
      <c r="EU31" s="311"/>
      <c r="EV31" s="311"/>
      <c r="EW31" s="311"/>
      <c r="EX31" s="311"/>
      <c r="EY31" s="311"/>
      <c r="EZ31" s="311"/>
      <c r="FB31" s="262"/>
      <c r="FC31" s="263"/>
      <c r="FD31" s="250"/>
      <c r="FE31" s="210"/>
      <c r="FF31" s="210"/>
      <c r="FG31" s="210"/>
    </row>
    <row r="32" spans="1:163" ht="399.9" customHeight="1" x14ac:dyDescent="0.3">
      <c r="A32" s="272"/>
      <c r="B32" s="272"/>
      <c r="C32" s="272"/>
      <c r="D32" s="272"/>
      <c r="E32" s="272"/>
      <c r="F32" s="272"/>
      <c r="G32" s="272"/>
      <c r="H32" s="272"/>
      <c r="I32" s="280"/>
      <c r="J32" s="272"/>
      <c r="K32" s="272"/>
      <c r="L32" s="272"/>
      <c r="M32" s="272"/>
      <c r="N32" s="272"/>
      <c r="O32" s="272"/>
      <c r="P32" s="272"/>
      <c r="Q32" s="272"/>
      <c r="R32" s="272"/>
      <c r="S32" s="274"/>
      <c r="T32" s="274"/>
      <c r="U32" s="276"/>
      <c r="V32" s="278"/>
      <c r="W32" s="276"/>
      <c r="X32" s="276"/>
      <c r="Y32" s="276"/>
      <c r="Z32" s="276"/>
      <c r="AA32" s="276"/>
      <c r="AB32" s="276"/>
      <c r="AC32" s="276"/>
      <c r="AD32" s="278"/>
      <c r="AE32" s="274"/>
      <c r="AF32" s="272"/>
      <c r="AG32" s="276"/>
      <c r="AH32" s="289"/>
      <c r="AI32" s="276"/>
      <c r="AJ32" s="289"/>
      <c r="AK32" s="274"/>
      <c r="AL32" s="272"/>
      <c r="AM32" s="272"/>
      <c r="AN32" s="295"/>
      <c r="AO32" s="295"/>
      <c r="AP32" s="272"/>
      <c r="AQ32" s="295"/>
      <c r="AR32" s="295"/>
      <c r="AS32" s="295"/>
      <c r="AT32" s="272"/>
      <c r="AU32" s="272"/>
      <c r="AV32" s="272"/>
      <c r="AW32" s="272"/>
      <c r="AX32" s="299"/>
      <c r="AY32" s="306"/>
      <c r="AZ32" s="306"/>
      <c r="BA32" s="299"/>
      <c r="BB32" s="286"/>
      <c r="BC32" s="256"/>
      <c r="BD32" s="257"/>
      <c r="BE32" s="257"/>
      <c r="BF32" s="267"/>
      <c r="BG32" s="257"/>
      <c r="BH32" s="257"/>
      <c r="BI32" s="256"/>
      <c r="BJ32" s="257"/>
      <c r="BK32" s="257"/>
      <c r="BL32" s="256"/>
      <c r="BM32" s="257"/>
      <c r="BN32" s="257"/>
      <c r="BO32" s="256"/>
      <c r="BP32" s="257"/>
      <c r="BQ32" s="257"/>
      <c r="BR32" s="256"/>
      <c r="BS32" s="257"/>
      <c r="BT32" s="257"/>
      <c r="BU32" s="256"/>
      <c r="BV32" s="257"/>
      <c r="BW32" s="257"/>
      <c r="BX32" s="256"/>
      <c r="BY32" s="257"/>
      <c r="BZ32" s="257"/>
      <c r="CA32" s="256"/>
      <c r="CB32" s="257"/>
      <c r="CC32" s="257"/>
      <c r="CD32" s="256"/>
      <c r="CE32" s="257"/>
      <c r="CF32" s="257"/>
      <c r="CG32" s="256"/>
      <c r="CH32" s="257"/>
      <c r="CI32" s="257"/>
      <c r="CJ32" s="256"/>
      <c r="CK32" s="257"/>
      <c r="CL32" s="257"/>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L32" s="260"/>
      <c r="DM32" s="260"/>
      <c r="DN32" s="260"/>
      <c r="DO32" s="260"/>
      <c r="DP32" s="260"/>
      <c r="DQ32" s="260"/>
      <c r="DR32" s="260"/>
      <c r="DS32" s="260"/>
      <c r="DT32" s="260"/>
      <c r="DU32" s="260"/>
      <c r="DW32" s="255"/>
      <c r="DX32" s="255"/>
      <c r="DY32" s="255"/>
      <c r="DZ32" s="255"/>
      <c r="EA32" s="255"/>
      <c r="EB32" s="255"/>
      <c r="EC32" s="255"/>
      <c r="ED32" s="255"/>
      <c r="EE32" s="255"/>
      <c r="EF32" s="255"/>
      <c r="EG32" s="255"/>
      <c r="EH32" s="255"/>
      <c r="EI32" s="255"/>
      <c r="EJ32" s="255"/>
      <c r="EK32" s="255"/>
      <c r="EL32" s="255"/>
      <c r="EM32" s="255"/>
      <c r="EN32" s="261"/>
      <c r="EO32" s="261"/>
      <c r="EP32" s="261"/>
      <c r="EQ32" s="257"/>
      <c r="ER32" s="257"/>
      <c r="ES32" s="257"/>
      <c r="ET32" s="257"/>
      <c r="EU32" s="257"/>
      <c r="EV32" s="257"/>
      <c r="EW32" s="257"/>
      <c r="EX32" s="257"/>
      <c r="EY32" s="257"/>
      <c r="EZ32" s="257"/>
      <c r="FB32" s="262"/>
      <c r="FC32" s="263"/>
      <c r="FD32" s="250"/>
      <c r="FE32" s="210"/>
      <c r="FF32" s="210"/>
      <c r="FG32" s="210"/>
    </row>
    <row r="33" spans="1:163" ht="409.6" customHeight="1" x14ac:dyDescent="0.3">
      <c r="A33" s="291" t="s">
        <v>438</v>
      </c>
      <c r="B33" s="291" t="s">
        <v>439</v>
      </c>
      <c r="C33" s="291" t="s">
        <v>440</v>
      </c>
      <c r="D33" s="291" t="s">
        <v>598</v>
      </c>
      <c r="E33" s="291" t="s">
        <v>39</v>
      </c>
      <c r="F33" s="291" t="s">
        <v>599</v>
      </c>
      <c r="G33" s="291">
        <v>207</v>
      </c>
      <c r="H33" s="291" t="s">
        <v>677</v>
      </c>
      <c r="I33" s="293" t="s">
        <v>441</v>
      </c>
      <c r="J33" s="291" t="s">
        <v>64</v>
      </c>
      <c r="K33" s="291" t="s">
        <v>326</v>
      </c>
      <c r="L33" s="291" t="s">
        <v>600</v>
      </c>
      <c r="M33" s="291" t="s">
        <v>601</v>
      </c>
      <c r="N33" s="291" t="s">
        <v>602</v>
      </c>
      <c r="O33" s="291" t="s">
        <v>442</v>
      </c>
      <c r="P33" s="291" t="s">
        <v>603</v>
      </c>
      <c r="Q33" s="291" t="s">
        <v>604</v>
      </c>
      <c r="R33" s="291" t="s">
        <v>330</v>
      </c>
      <c r="S33" s="291" t="s">
        <v>317</v>
      </c>
      <c r="T33" s="291" t="s">
        <v>482</v>
      </c>
      <c r="U33" s="281" t="s">
        <v>143</v>
      </c>
      <c r="V33" s="302">
        <v>0.2</v>
      </c>
      <c r="W33" s="281" t="s">
        <v>79</v>
      </c>
      <c r="X33" s="281" t="s">
        <v>103</v>
      </c>
      <c r="Y33" s="281" t="s">
        <v>79</v>
      </c>
      <c r="Z33" s="281" t="s">
        <v>103</v>
      </c>
      <c r="AA33" s="281" t="s">
        <v>103</v>
      </c>
      <c r="AB33" s="281" t="s">
        <v>79</v>
      </c>
      <c r="AC33" s="281" t="s">
        <v>79</v>
      </c>
      <c r="AD33" s="302">
        <v>0.8</v>
      </c>
      <c r="AE33" s="304" t="s">
        <v>312</v>
      </c>
      <c r="AF33" s="291" t="s">
        <v>313</v>
      </c>
      <c r="AG33" s="281" t="s">
        <v>143</v>
      </c>
      <c r="AH33" s="287">
        <v>2.5919999999999995E-2</v>
      </c>
      <c r="AI33" s="275" t="s">
        <v>79</v>
      </c>
      <c r="AJ33" s="287">
        <v>0.8</v>
      </c>
      <c r="AK33" s="296" t="s">
        <v>312</v>
      </c>
      <c r="AL33" s="271" t="s">
        <v>605</v>
      </c>
      <c r="AM33" s="271" t="s">
        <v>315</v>
      </c>
      <c r="AN33" s="271" t="s">
        <v>606</v>
      </c>
      <c r="AO33" s="271" t="s">
        <v>607</v>
      </c>
      <c r="AP33" s="271" t="s">
        <v>678</v>
      </c>
      <c r="AQ33" s="271">
        <v>1352</v>
      </c>
      <c r="AR33" s="271" t="s">
        <v>608</v>
      </c>
      <c r="AS33" s="271" t="s">
        <v>517</v>
      </c>
      <c r="AT33" s="271" t="s">
        <v>443</v>
      </c>
      <c r="AU33" s="271" t="s">
        <v>609</v>
      </c>
      <c r="AV33" s="271" t="s">
        <v>444</v>
      </c>
      <c r="AW33" s="271" t="s">
        <v>51</v>
      </c>
      <c r="AX33" s="271"/>
      <c r="AY33" s="292" t="s">
        <v>725</v>
      </c>
      <c r="AZ33" s="273" t="s">
        <v>726</v>
      </c>
      <c r="BA33" s="271"/>
      <c r="BB33" s="284" t="s">
        <v>51</v>
      </c>
      <c r="BC33" s="256"/>
      <c r="BD33" s="257"/>
      <c r="BE33" s="257"/>
      <c r="BF33" s="268"/>
      <c r="BG33" s="257"/>
      <c r="BH33" s="257"/>
      <c r="BI33" s="256"/>
      <c r="BJ33" s="257"/>
      <c r="BK33" s="257"/>
      <c r="BL33" s="256"/>
      <c r="BM33" s="257"/>
      <c r="BN33" s="257"/>
      <c r="BO33" s="256"/>
      <c r="BP33" s="257"/>
      <c r="BQ33" s="257"/>
      <c r="BR33" s="256"/>
      <c r="BS33" s="257"/>
      <c r="BT33" s="257"/>
      <c r="BU33" s="256"/>
      <c r="BV33" s="257"/>
      <c r="BW33" s="257"/>
      <c r="BX33" s="256"/>
      <c r="BY33" s="257"/>
      <c r="BZ33" s="257"/>
      <c r="CA33" s="256"/>
      <c r="CB33" s="257"/>
      <c r="CC33" s="257"/>
      <c r="CD33" s="256"/>
      <c r="CE33" s="257"/>
      <c r="CF33" s="257"/>
      <c r="CG33" s="256"/>
      <c r="CH33" s="257"/>
      <c r="CI33" s="257"/>
      <c r="CJ33" s="256"/>
      <c r="CK33" s="257"/>
      <c r="CL33" s="257"/>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L33" s="260"/>
      <c r="DM33" s="310"/>
      <c r="DN33" s="310"/>
      <c r="DO33" s="310"/>
      <c r="DP33" s="310"/>
      <c r="DQ33" s="310"/>
      <c r="DR33" s="310"/>
      <c r="DS33" s="310"/>
      <c r="DT33" s="260"/>
      <c r="DU33" s="260"/>
      <c r="DW33" s="255"/>
      <c r="DX33" s="255"/>
      <c r="DY33" s="255"/>
      <c r="DZ33" s="255"/>
      <c r="EA33" s="255"/>
      <c r="EB33" s="255"/>
      <c r="EC33" s="255"/>
      <c r="ED33" s="255"/>
      <c r="EE33" s="255"/>
      <c r="EF33" s="255"/>
      <c r="EG33" s="255"/>
      <c r="EH33" s="255"/>
      <c r="EI33" s="255"/>
      <c r="EJ33" s="255"/>
      <c r="EK33" s="255"/>
      <c r="EL33" s="255"/>
      <c r="EM33" s="255"/>
      <c r="EN33" s="261"/>
      <c r="EO33" s="261"/>
      <c r="EP33" s="261"/>
      <c r="EQ33" s="311"/>
      <c r="ER33" s="311"/>
      <c r="ES33" s="311"/>
      <c r="ET33" s="311"/>
      <c r="EU33" s="311"/>
      <c r="EV33" s="311"/>
      <c r="EW33" s="311"/>
      <c r="EX33" s="311"/>
      <c r="EY33" s="311"/>
      <c r="EZ33" s="311"/>
      <c r="FB33" s="262"/>
      <c r="FC33" s="263"/>
      <c r="FD33" s="250"/>
      <c r="FE33" s="210"/>
      <c r="FF33" s="210"/>
      <c r="FG33" s="210"/>
    </row>
    <row r="34" spans="1:163" ht="409.2" customHeight="1" x14ac:dyDescent="0.3">
      <c r="A34" s="291"/>
      <c r="B34" s="291"/>
      <c r="C34" s="291"/>
      <c r="D34" s="291"/>
      <c r="E34" s="291"/>
      <c r="F34" s="291"/>
      <c r="G34" s="291"/>
      <c r="H34" s="291"/>
      <c r="I34" s="293"/>
      <c r="J34" s="291"/>
      <c r="K34" s="291"/>
      <c r="L34" s="291"/>
      <c r="M34" s="291"/>
      <c r="N34" s="291"/>
      <c r="O34" s="291"/>
      <c r="P34" s="291"/>
      <c r="Q34" s="291"/>
      <c r="R34" s="291"/>
      <c r="S34" s="291"/>
      <c r="T34" s="291"/>
      <c r="U34" s="281"/>
      <c r="V34" s="302"/>
      <c r="W34" s="281"/>
      <c r="X34" s="281"/>
      <c r="Y34" s="281"/>
      <c r="Z34" s="281"/>
      <c r="AA34" s="281"/>
      <c r="AB34" s="281"/>
      <c r="AC34" s="281"/>
      <c r="AD34" s="302"/>
      <c r="AE34" s="304"/>
      <c r="AF34" s="291"/>
      <c r="AG34" s="281"/>
      <c r="AH34" s="288"/>
      <c r="AI34" s="290"/>
      <c r="AJ34" s="288"/>
      <c r="AK34" s="303"/>
      <c r="AL34" s="282"/>
      <c r="AM34" s="282"/>
      <c r="AN34" s="282"/>
      <c r="AO34" s="282"/>
      <c r="AP34" s="282"/>
      <c r="AQ34" s="282"/>
      <c r="AR34" s="282"/>
      <c r="AS34" s="282"/>
      <c r="AT34" s="282"/>
      <c r="AU34" s="282"/>
      <c r="AV34" s="282"/>
      <c r="AW34" s="282"/>
      <c r="AX34" s="282"/>
      <c r="AY34" s="292"/>
      <c r="AZ34" s="283"/>
      <c r="BA34" s="282"/>
      <c r="BB34" s="285"/>
      <c r="DM34" s="312"/>
      <c r="DN34" s="312"/>
      <c r="DO34" s="312"/>
      <c r="DP34" s="312"/>
      <c r="DQ34" s="312"/>
      <c r="DR34" s="312"/>
      <c r="DS34" s="312"/>
      <c r="EQ34" s="312"/>
      <c r="ER34" s="312"/>
      <c r="ES34" s="312"/>
      <c r="ET34" s="312"/>
      <c r="EU34" s="312"/>
      <c r="EV34" s="312"/>
      <c r="EW34" s="312"/>
      <c r="EX34" s="312"/>
      <c r="EY34" s="312"/>
      <c r="EZ34" s="312"/>
    </row>
    <row r="35" spans="1:163" ht="106.8" customHeight="1" x14ac:dyDescent="0.3">
      <c r="A35" s="291"/>
      <c r="B35" s="291"/>
      <c r="C35" s="291"/>
      <c r="D35" s="291"/>
      <c r="E35" s="291"/>
      <c r="F35" s="291"/>
      <c r="G35" s="291"/>
      <c r="H35" s="291"/>
      <c r="I35" s="293"/>
      <c r="J35" s="291"/>
      <c r="K35" s="291"/>
      <c r="L35" s="291"/>
      <c r="M35" s="291"/>
      <c r="N35" s="291"/>
      <c r="O35" s="291"/>
      <c r="P35" s="291"/>
      <c r="Q35" s="291"/>
      <c r="R35" s="291"/>
      <c r="S35" s="291"/>
      <c r="T35" s="291"/>
      <c r="U35" s="281"/>
      <c r="V35" s="302"/>
      <c r="W35" s="281"/>
      <c r="X35" s="281"/>
      <c r="Y35" s="281"/>
      <c r="Z35" s="281"/>
      <c r="AA35" s="281"/>
      <c r="AB35" s="281"/>
      <c r="AC35" s="281"/>
      <c r="AD35" s="302"/>
      <c r="AE35" s="304"/>
      <c r="AF35" s="291"/>
      <c r="AG35" s="281"/>
      <c r="AH35" s="289"/>
      <c r="AI35" s="276"/>
      <c r="AJ35" s="289"/>
      <c r="AK35" s="297"/>
      <c r="AL35" s="272"/>
      <c r="AM35" s="272"/>
      <c r="AN35" s="272"/>
      <c r="AO35" s="272"/>
      <c r="AP35" s="272"/>
      <c r="AQ35" s="272"/>
      <c r="AR35" s="272"/>
      <c r="AS35" s="272"/>
      <c r="AT35" s="272"/>
      <c r="AU35" s="272"/>
      <c r="AV35" s="272"/>
      <c r="AW35" s="272"/>
      <c r="AX35" s="272"/>
      <c r="AY35" s="292"/>
      <c r="AZ35" s="274"/>
      <c r="BA35" s="272"/>
      <c r="BB35" s="286"/>
      <c r="DM35" s="312"/>
      <c r="DN35" s="312"/>
      <c r="DO35" s="312"/>
      <c r="DP35" s="312"/>
      <c r="DQ35" s="312"/>
      <c r="DR35" s="312"/>
      <c r="DS35" s="312"/>
      <c r="EQ35" s="312"/>
      <c r="ER35" s="312"/>
      <c r="ES35" s="312"/>
      <c r="ET35" s="312"/>
      <c r="EU35" s="312"/>
      <c r="EV35" s="312"/>
      <c r="EW35" s="312"/>
      <c r="EX35" s="312"/>
      <c r="EY35" s="312"/>
      <c r="EZ35" s="312"/>
    </row>
    <row r="36" spans="1:163" x14ac:dyDescent="0.3">
      <c r="DM36" s="312"/>
      <c r="DN36" s="312"/>
      <c r="DO36" s="312"/>
      <c r="DP36" s="312"/>
      <c r="DQ36" s="312"/>
      <c r="DR36" s="312"/>
      <c r="DS36" s="312"/>
      <c r="EQ36" s="312"/>
      <c r="ER36" s="312"/>
      <c r="ES36" s="312"/>
      <c r="ET36" s="312"/>
      <c r="EU36" s="312"/>
      <c r="EV36" s="312"/>
      <c r="EW36" s="312"/>
      <c r="EX36" s="312"/>
      <c r="EY36" s="312"/>
      <c r="EZ36" s="312"/>
    </row>
    <row r="37" spans="1:163" x14ac:dyDescent="0.3">
      <c r="DM37" s="312"/>
      <c r="DN37" s="312"/>
      <c r="DO37" s="312"/>
      <c r="DP37" s="312"/>
      <c r="DQ37" s="312"/>
      <c r="DR37" s="312"/>
      <c r="DS37" s="312"/>
      <c r="EQ37" s="312"/>
      <c r="ER37" s="312"/>
      <c r="ES37" s="312"/>
      <c r="ET37" s="312"/>
      <c r="EU37" s="312"/>
      <c r="EV37" s="312"/>
      <c r="EW37" s="312"/>
      <c r="EX37" s="312"/>
      <c r="EY37" s="312"/>
      <c r="EZ37" s="312"/>
    </row>
    <row r="38" spans="1:163" x14ac:dyDescent="0.3">
      <c r="DM38" s="312"/>
      <c r="DN38" s="312"/>
      <c r="DO38" s="312"/>
      <c r="DP38" s="312"/>
      <c r="DQ38" s="312"/>
      <c r="DR38" s="312"/>
      <c r="DS38" s="312"/>
      <c r="EQ38" s="312"/>
      <c r="ER38" s="312"/>
      <c r="ES38" s="312"/>
      <c r="ET38" s="312"/>
      <c r="EU38" s="312"/>
      <c r="EV38" s="312"/>
      <c r="EW38" s="312"/>
      <c r="EX38" s="312"/>
      <c r="EY38" s="312"/>
      <c r="EZ38" s="312"/>
    </row>
  </sheetData>
  <sheetProtection formatColumns="0" formatRows="0" autoFilter="0"/>
  <autoFilter ref="A11:FG33" xr:uid="{00000000-0009-0000-0000-000003000000}">
    <filterColumn colId="116" showButton="0"/>
    <filterColumn colId="117" showButton="0"/>
    <filterColumn colId="118" showButton="0"/>
    <filterColumn colId="119" showButton="0"/>
    <filterColumn colId="120" showButton="0"/>
    <filterColumn colId="121" showButton="0"/>
    <filterColumn colId="143" showButton="0"/>
    <filterColumn colId="144" showButton="0"/>
    <filterColumn colId="145" showButton="0"/>
    <filterColumn colId="146" showButton="0"/>
    <filterColumn colId="147" showButton="0"/>
    <filterColumn colId="148" showButton="0"/>
    <filterColumn colId="149" showButton="0"/>
    <filterColumn colId="150" showButton="0"/>
    <filterColumn colId="151" showButton="0"/>
    <filterColumn colId="152" showButton="0"/>
    <filterColumn colId="153" showButton="0"/>
    <filterColumn colId="154" showButton="0"/>
  </autoFilter>
  <mergeCells count="390">
    <mergeCell ref="A1:AK1"/>
    <mergeCell ref="A2:AK4"/>
    <mergeCell ref="FB2:FB4"/>
    <mergeCell ref="FC2:FC4"/>
    <mergeCell ref="FE2:FE4"/>
    <mergeCell ref="A5:AK5"/>
    <mergeCell ref="W10:AB10"/>
    <mergeCell ref="AN10:AS10"/>
    <mergeCell ref="AT10:AV10"/>
    <mergeCell ref="AW10:AX10"/>
    <mergeCell ref="AY10:AY11"/>
    <mergeCell ref="AZ10:AZ11"/>
    <mergeCell ref="U6:AF6"/>
    <mergeCell ref="M9:O10"/>
    <mergeCell ref="P9:T10"/>
    <mergeCell ref="U9:AB9"/>
    <mergeCell ref="AC9:AF10"/>
    <mergeCell ref="AG9:AL10"/>
    <mergeCell ref="CP10:CQ10"/>
    <mergeCell ref="CS10:CT10"/>
    <mergeCell ref="CU10:CW10"/>
    <mergeCell ref="CX10:CY10"/>
    <mergeCell ref="CZ10:DA10"/>
    <mergeCell ref="DB10:DC10"/>
    <mergeCell ref="AM9:AV9"/>
    <mergeCell ref="AW9:AZ9"/>
    <mergeCell ref="BC9:CL10"/>
    <mergeCell ref="EQ13:EZ13"/>
    <mergeCell ref="DM15:DS15"/>
    <mergeCell ref="EQ15:EZ15"/>
    <mergeCell ref="EN11:EZ11"/>
    <mergeCell ref="DM12:DS12"/>
    <mergeCell ref="EQ12:EZ12"/>
    <mergeCell ref="DD10:DE10"/>
    <mergeCell ref="DF10:DG10"/>
    <mergeCell ref="DH10:DI10"/>
    <mergeCell ref="DW10:ED10"/>
    <mergeCell ref="DM11:DS11"/>
    <mergeCell ref="DM38:DS38"/>
    <mergeCell ref="EQ38:EZ38"/>
    <mergeCell ref="DM25:DS25"/>
    <mergeCell ref="EQ25:EZ25"/>
    <mergeCell ref="DM27:DS27"/>
    <mergeCell ref="EQ27:EZ27"/>
    <mergeCell ref="DM22:DS22"/>
    <mergeCell ref="EQ22:EZ22"/>
    <mergeCell ref="DM24:DS24"/>
    <mergeCell ref="EQ24:EZ24"/>
    <mergeCell ref="DM35:DS35"/>
    <mergeCell ref="EQ35:EZ35"/>
    <mergeCell ref="DM36:DS36"/>
    <mergeCell ref="EQ36:EZ36"/>
    <mergeCell ref="DM37:DS37"/>
    <mergeCell ref="EQ37:EZ37"/>
    <mergeCell ref="DM28:DS28"/>
    <mergeCell ref="EQ28:EZ28"/>
    <mergeCell ref="DM30:DS30"/>
    <mergeCell ref="EQ30:EZ30"/>
    <mergeCell ref="DM33:DS33"/>
    <mergeCell ref="EQ33:EZ33"/>
    <mergeCell ref="DM34:DS34"/>
    <mergeCell ref="EQ34:EZ34"/>
    <mergeCell ref="BA9:BB9"/>
    <mergeCell ref="BA10:BB10"/>
    <mergeCell ref="BB13:BB14"/>
    <mergeCell ref="BA13:BA14"/>
    <mergeCell ref="BB25:BB26"/>
    <mergeCell ref="DM31:DS31"/>
    <mergeCell ref="EQ31:EZ31"/>
    <mergeCell ref="DM21:DS21"/>
    <mergeCell ref="EQ21:EZ21"/>
    <mergeCell ref="DM19:DS19"/>
    <mergeCell ref="EQ19:EZ19"/>
    <mergeCell ref="DM20:DS20"/>
    <mergeCell ref="EQ20:EZ20"/>
    <mergeCell ref="DM18:DS18"/>
    <mergeCell ref="EQ18:EZ18"/>
    <mergeCell ref="DM17:DS17"/>
    <mergeCell ref="EQ17:EZ17"/>
    <mergeCell ref="DM16:DS16"/>
    <mergeCell ref="EQ16:EZ16"/>
    <mergeCell ref="DM13:DS13"/>
    <mergeCell ref="A13:A14"/>
    <mergeCell ref="AD13:AD14"/>
    <mergeCell ref="AC13:AC14"/>
    <mergeCell ref="U13:U14"/>
    <mergeCell ref="V13:V14"/>
    <mergeCell ref="AB13:AB14"/>
    <mergeCell ref="AA13:AA14"/>
    <mergeCell ref="Z13:Z14"/>
    <mergeCell ref="H13:H14"/>
    <mergeCell ref="G13:G14"/>
    <mergeCell ref="F13:F14"/>
    <mergeCell ref="E13:E14"/>
    <mergeCell ref="D13:D14"/>
    <mergeCell ref="C13:C14"/>
    <mergeCell ref="N13:N14"/>
    <mergeCell ref="M13:M14"/>
    <mergeCell ref="L13:L14"/>
    <mergeCell ref="K13:K14"/>
    <mergeCell ref="J13:J14"/>
    <mergeCell ref="I13:I14"/>
    <mergeCell ref="T13:T14"/>
    <mergeCell ref="S13:S14"/>
    <mergeCell ref="R13:R14"/>
    <mergeCell ref="Q13:Q14"/>
    <mergeCell ref="Y13:Y14"/>
    <mergeCell ref="X13:X14"/>
    <mergeCell ref="W13:W14"/>
    <mergeCell ref="AM13:AM14"/>
    <mergeCell ref="AL13:AL14"/>
    <mergeCell ref="AK13:AK14"/>
    <mergeCell ref="AF13:AF14"/>
    <mergeCell ref="AE13:AE14"/>
    <mergeCell ref="B13:B14"/>
    <mergeCell ref="P13:P14"/>
    <mergeCell ref="O13:O14"/>
    <mergeCell ref="AV13:AV14"/>
    <mergeCell ref="AU13:AU14"/>
    <mergeCell ref="AT13:AT14"/>
    <mergeCell ref="AS13:AS14"/>
    <mergeCell ref="AR13:AR14"/>
    <mergeCell ref="AQ13:AQ14"/>
    <mergeCell ref="AP13:AP14"/>
    <mergeCell ref="AO13:AO14"/>
    <mergeCell ref="AN13:AN14"/>
    <mergeCell ref="AZ22:AZ23"/>
    <mergeCell ref="AX22:AX23"/>
    <mergeCell ref="AW22:AW23"/>
    <mergeCell ref="AY22:AY23"/>
    <mergeCell ref="BA22:BA23"/>
    <mergeCell ref="BB22:BB23"/>
    <mergeCell ref="AZ13:AZ14"/>
    <mergeCell ref="AY13:AY14"/>
    <mergeCell ref="AX13:AX14"/>
    <mergeCell ref="AW13:AW14"/>
    <mergeCell ref="AW28:AW29"/>
    <mergeCell ref="BB31:BB32"/>
    <mergeCell ref="BA31:BA32"/>
    <mergeCell ref="AZ31:AZ32"/>
    <mergeCell ref="AY31:AY32"/>
    <mergeCell ref="AX31:AX32"/>
    <mergeCell ref="AW31:AW32"/>
    <mergeCell ref="BA25:BA26"/>
    <mergeCell ref="AZ25:AZ26"/>
    <mergeCell ref="AY25:AY26"/>
    <mergeCell ref="AX25:AX26"/>
    <mergeCell ref="AW25:AW26"/>
    <mergeCell ref="BB28:BB29"/>
    <mergeCell ref="BA28:BA29"/>
    <mergeCell ref="AZ28:AZ29"/>
    <mergeCell ref="AY28:AY29"/>
    <mergeCell ref="AX28:AX29"/>
    <mergeCell ref="A22:A23"/>
    <mergeCell ref="AQ22:AQ23"/>
    <mergeCell ref="Z22:Z23"/>
    <mergeCell ref="AA22:AA23"/>
    <mergeCell ref="AB22:AB23"/>
    <mergeCell ref="AC22:AC23"/>
    <mergeCell ref="K33:K35"/>
    <mergeCell ref="J33:J35"/>
    <mergeCell ref="V33:V35"/>
    <mergeCell ref="U33:U35"/>
    <mergeCell ref="T33:T35"/>
    <mergeCell ref="AJ33:AJ35"/>
    <mergeCell ref="AK33:AK35"/>
    <mergeCell ref="AF33:AF35"/>
    <mergeCell ref="AE33:AE35"/>
    <mergeCell ref="AD33:AD35"/>
    <mergeCell ref="AC33:AC35"/>
    <mergeCell ref="T22:T23"/>
    <mergeCell ref="S22:S23"/>
    <mergeCell ref="R22:R23"/>
    <mergeCell ref="Q22:Q23"/>
    <mergeCell ref="AR22:AR23"/>
    <mergeCell ref="AS22:AS23"/>
    <mergeCell ref="AT22:AT23"/>
    <mergeCell ref="AU22:AU23"/>
    <mergeCell ref="AV22:AV23"/>
    <mergeCell ref="U22:U23"/>
    <mergeCell ref="V22:V23"/>
    <mergeCell ref="W22:W23"/>
    <mergeCell ref="X22:X23"/>
    <mergeCell ref="Y22:Y23"/>
    <mergeCell ref="D22:D23"/>
    <mergeCell ref="C22:C23"/>
    <mergeCell ref="B22:B23"/>
    <mergeCell ref="AP22:AP23"/>
    <mergeCell ref="AO22:AO23"/>
    <mergeCell ref="AN22:AN23"/>
    <mergeCell ref="AM22:AM23"/>
    <mergeCell ref="AL22:AL23"/>
    <mergeCell ref="AK22:AK23"/>
    <mergeCell ref="AJ22:AJ23"/>
    <mergeCell ref="J22:J23"/>
    <mergeCell ref="I22:I23"/>
    <mergeCell ref="H22:H23"/>
    <mergeCell ref="G22:G23"/>
    <mergeCell ref="F22:F23"/>
    <mergeCell ref="E22:E23"/>
    <mergeCell ref="P22:P23"/>
    <mergeCell ref="O22:O23"/>
    <mergeCell ref="N22:N23"/>
    <mergeCell ref="M22:M23"/>
    <mergeCell ref="L22:L23"/>
    <mergeCell ref="K22:K23"/>
    <mergeCell ref="AD22:AD23"/>
    <mergeCell ref="AE22:AE23"/>
    <mergeCell ref="AF25:AF26"/>
    <mergeCell ref="AE25:AE26"/>
    <mergeCell ref="AT25:AT26"/>
    <mergeCell ref="AI22:AI23"/>
    <mergeCell ref="AH22:AH23"/>
    <mergeCell ref="AG22:AG23"/>
    <mergeCell ref="AF22:AF23"/>
    <mergeCell ref="AS25:AS26"/>
    <mergeCell ref="AR25:AR26"/>
    <mergeCell ref="AQ25:AQ26"/>
    <mergeCell ref="AP25:AP26"/>
    <mergeCell ref="AO25:AO26"/>
    <mergeCell ref="AN25:AN26"/>
    <mergeCell ref="AT28:AT29"/>
    <mergeCell ref="AS28:AS29"/>
    <mergeCell ref="AR28:AR29"/>
    <mergeCell ref="AQ28:AQ29"/>
    <mergeCell ref="AP28:AP29"/>
    <mergeCell ref="AU25:AU26"/>
    <mergeCell ref="AV25:AV26"/>
    <mergeCell ref="AG25:AG26"/>
    <mergeCell ref="AI25:AI26"/>
    <mergeCell ref="AJ25:AJ26"/>
    <mergeCell ref="AH25:AH26"/>
    <mergeCell ref="AM25:AM26"/>
    <mergeCell ref="AL25:AL26"/>
    <mergeCell ref="AK25:AK26"/>
    <mergeCell ref="P25:P26"/>
    <mergeCell ref="O25:O26"/>
    <mergeCell ref="N25:N26"/>
    <mergeCell ref="M25:M26"/>
    <mergeCell ref="L25:L26"/>
    <mergeCell ref="K25:K26"/>
    <mergeCell ref="AK28:AK29"/>
    <mergeCell ref="AV28:AV29"/>
    <mergeCell ref="T25:T26"/>
    <mergeCell ref="S25:S26"/>
    <mergeCell ref="R25:R26"/>
    <mergeCell ref="Q25:Q26"/>
    <mergeCell ref="AC25:AC26"/>
    <mergeCell ref="AO28:AO29"/>
    <mergeCell ref="AN28:AN29"/>
    <mergeCell ref="AF28:AF29"/>
    <mergeCell ref="AE28:AE29"/>
    <mergeCell ref="AG28:AG29"/>
    <mergeCell ref="AH28:AH29"/>
    <mergeCell ref="AI28:AI29"/>
    <mergeCell ref="AJ28:AJ29"/>
    <mergeCell ref="AM28:AM29"/>
    <mergeCell ref="AL28:AL29"/>
    <mergeCell ref="AU28:AU29"/>
    <mergeCell ref="D25:D26"/>
    <mergeCell ref="C25:C26"/>
    <mergeCell ref="B25:B26"/>
    <mergeCell ref="A25:A26"/>
    <mergeCell ref="J25:J26"/>
    <mergeCell ref="I25:I26"/>
    <mergeCell ref="H25:H26"/>
    <mergeCell ref="G25:G26"/>
    <mergeCell ref="F25:F26"/>
    <mergeCell ref="E25:E26"/>
    <mergeCell ref="X28:X29"/>
    <mergeCell ref="W28:W29"/>
    <mergeCell ref="V28:V29"/>
    <mergeCell ref="U28:U29"/>
    <mergeCell ref="T28:T29"/>
    <mergeCell ref="S28:S29"/>
    <mergeCell ref="AD28:AD29"/>
    <mergeCell ref="AC28:AC29"/>
    <mergeCell ref="AB28:AB29"/>
    <mergeCell ref="AA28:AA29"/>
    <mergeCell ref="Z28:Z29"/>
    <mergeCell ref="Y28:Y29"/>
    <mergeCell ref="AI31:AI32"/>
    <mergeCell ref="AH31:AH32"/>
    <mergeCell ref="A28:A29"/>
    <mergeCell ref="AV31:AV32"/>
    <mergeCell ref="AU31:AU32"/>
    <mergeCell ref="AT31:AT32"/>
    <mergeCell ref="AS31:AS32"/>
    <mergeCell ref="AR31:AR32"/>
    <mergeCell ref="AQ31:AQ32"/>
    <mergeCell ref="AP31:AP32"/>
    <mergeCell ref="AO31:AO32"/>
    <mergeCell ref="AN31:AN32"/>
    <mergeCell ref="L28:L29"/>
    <mergeCell ref="K28:K29"/>
    <mergeCell ref="J28:J29"/>
    <mergeCell ref="I28:I29"/>
    <mergeCell ref="H28:H29"/>
    <mergeCell ref="G28:G29"/>
    <mergeCell ref="R28:R29"/>
    <mergeCell ref="Q28:Q29"/>
    <mergeCell ref="P28:P29"/>
    <mergeCell ref="O28:O29"/>
    <mergeCell ref="N28:N29"/>
    <mergeCell ref="M28:M29"/>
    <mergeCell ref="C28:C29"/>
    <mergeCell ref="B28:B29"/>
    <mergeCell ref="AY33:AY35"/>
    <mergeCell ref="I33:I35"/>
    <mergeCell ref="H33:H35"/>
    <mergeCell ref="G33:G35"/>
    <mergeCell ref="F33:F35"/>
    <mergeCell ref="E33:E35"/>
    <mergeCell ref="D33:D35"/>
    <mergeCell ref="C33:C35"/>
    <mergeCell ref="AG31:AG32"/>
    <mergeCell ref="AF31:AF32"/>
    <mergeCell ref="AE31:AE32"/>
    <mergeCell ref="F28:F29"/>
    <mergeCell ref="E28:E29"/>
    <mergeCell ref="D28:D29"/>
    <mergeCell ref="Y31:Y32"/>
    <mergeCell ref="Z31:Z32"/>
    <mergeCell ref="AA31:AA32"/>
    <mergeCell ref="AB31:AB32"/>
    <mergeCell ref="AM31:AM32"/>
    <mergeCell ref="AL31:AL32"/>
    <mergeCell ref="AK31:AK32"/>
    <mergeCell ref="AJ31:AJ32"/>
    <mergeCell ref="B33:B35"/>
    <mergeCell ref="A33:A35"/>
    <mergeCell ref="S33:S35"/>
    <mergeCell ref="R33:R35"/>
    <mergeCell ref="Q33:Q35"/>
    <mergeCell ref="P33:P35"/>
    <mergeCell ref="O33:O35"/>
    <mergeCell ref="N33:N35"/>
    <mergeCell ref="M33:M35"/>
    <mergeCell ref="L33:L35"/>
    <mergeCell ref="AO33:AO35"/>
    <mergeCell ref="AP33:AP35"/>
    <mergeCell ref="AG33:AG35"/>
    <mergeCell ref="AW33:AW35"/>
    <mergeCell ref="AX33:AX35"/>
    <mergeCell ref="AZ33:AZ35"/>
    <mergeCell ref="BA33:BA35"/>
    <mergeCell ref="BB33:BB35"/>
    <mergeCell ref="AH33:AH35"/>
    <mergeCell ref="AI33:AI35"/>
    <mergeCell ref="AQ33:AQ35"/>
    <mergeCell ref="AR33:AR35"/>
    <mergeCell ref="AS33:AS35"/>
    <mergeCell ref="AT33:AT35"/>
    <mergeCell ref="AU33:AU35"/>
    <mergeCell ref="AV33:AV35"/>
    <mergeCell ref="AB33:AB35"/>
    <mergeCell ref="AA33:AA35"/>
    <mergeCell ref="Z33:Z35"/>
    <mergeCell ref="Y33:Y35"/>
    <mergeCell ref="X33:X35"/>
    <mergeCell ref="W33:W35"/>
    <mergeCell ref="AL33:AL35"/>
    <mergeCell ref="AM33:AM35"/>
    <mergeCell ref="AN33:AN35"/>
    <mergeCell ref="F31:F32"/>
    <mergeCell ref="E31:E32"/>
    <mergeCell ref="D31:D32"/>
    <mergeCell ref="C31:C32"/>
    <mergeCell ref="B31:B32"/>
    <mergeCell ref="A31:A32"/>
    <mergeCell ref="AC31:AC32"/>
    <mergeCell ref="AD31:AD32"/>
    <mergeCell ref="J31:J32"/>
    <mergeCell ref="I31:I32"/>
    <mergeCell ref="H31:H32"/>
    <mergeCell ref="G31:G32"/>
    <mergeCell ref="X31:X32"/>
    <mergeCell ref="W31:W32"/>
    <mergeCell ref="V31:V32"/>
    <mergeCell ref="U31:U32"/>
    <mergeCell ref="N31:N32"/>
    <mergeCell ref="M31:M32"/>
    <mergeCell ref="L31:L32"/>
    <mergeCell ref="K31:K32"/>
    <mergeCell ref="T31:T32"/>
    <mergeCell ref="S31:S32"/>
    <mergeCell ref="R31:R32"/>
    <mergeCell ref="Q31:Q32"/>
    <mergeCell ref="P31:P32"/>
    <mergeCell ref="O31:O32"/>
  </mergeCells>
  <conditionalFormatting sqref="AE19:AE22 AE13 AE15:AE16 AE24:AE25 AE27:AE28 AE30:AE31 AE33">
    <cfRule type="cellIs" dxfId="136" priority="21" operator="equal">
      <formula>"Bajo"</formula>
    </cfRule>
    <cfRule type="cellIs" dxfId="135" priority="22" operator="equal">
      <formula>"Alto"</formula>
    </cfRule>
    <cfRule type="cellIs" dxfId="134" priority="23" operator="equal">
      <formula>"Extremo"</formula>
    </cfRule>
    <cfRule type="cellIs" dxfId="133" priority="24" operator="equal">
      <formula>"Moderado"</formula>
    </cfRule>
  </conditionalFormatting>
  <conditionalFormatting sqref="AK19:AK22 AK13 AK15:AK16 AK24:AK25 AK27:AK28 AK30:AK31 AK33">
    <cfRule type="cellIs" dxfId="132" priority="17" operator="equal">
      <formula>"Alto"</formula>
    </cfRule>
    <cfRule type="cellIs" dxfId="131" priority="18" operator="equal">
      <formula>"Moderado"</formula>
    </cfRule>
    <cfRule type="cellIs" dxfId="130" priority="19" operator="equal">
      <formula>"Extremo"</formula>
    </cfRule>
    <cfRule type="cellIs" dxfId="129" priority="20" operator="equal">
      <formula>"Bajo"</formula>
    </cfRule>
  </conditionalFormatting>
  <hyperlinks>
    <hyperlink ref="I18" location="Ficha2!A1" display="Ficha2!A1" xr:uid="{00E176E8-7A78-49D1-AC3A-31B055425D58}"/>
    <hyperlink ref="I12" location="Ficha2!A1" display="Ficha2!A1" xr:uid="{DEABC323-13F0-4134-BCBB-B2DEF8BE4245}"/>
    <hyperlink ref="I17" location="Ficha8!A1" display="Ficha8!A1" xr:uid="{F8880572-D94C-4CDA-B888-3122A2F7B5BE}"/>
    <hyperlink ref="I20" location="Ficha2!A1" display="Ficha2!A1" xr:uid="{15C52475-FAE9-4C18-8975-274D37509D6D}"/>
  </hyperlink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1" manualBreakCount="1">
    <brk id="26" max="34"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3" operator="equal" id="{937D7762-1757-4C14-B4F4-4EF0E99432D7}">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4" operator="equal" id="{D71FCEAD-AB3D-47C8-917E-0613682A3AEC}">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5" operator="equal" id="{5EB856A3-F8C7-49A3-A30B-B0E2E6DE8F5C}">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6" operator="equal" id="{57287C0D-DF45-444E-8102-064412AEA645}">
            <xm:f>'\Users\Cesar Arcos\Desktop\Alcaldía Bogotá\Metodología riesgos Alcaldía\Instrumento\Formatos\2021\Nuevos\[2210111-FT-471 Mapa de riesgos del proceso o proyecto de inversión V6.xlsx]Datos'!#REF!</xm:f>
            <x14:dxf>
              <fill>
                <patternFill>
                  <bgColor rgb="FFFF0000"/>
                </patternFill>
              </fill>
            </x14:dxf>
          </x14:cfRule>
          <xm:sqref>AE19:AE22 AK19:AK22 AE13 AK13 AK15:AK16 AE15:AE16 AE24:AE25 AK24:AK25 AK27:AK28 AE27:AE28 AE30:AE31 AK30:AK31 AK33 AE33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B2:E15"/>
  <sheetViews>
    <sheetView showGridLines="0" workbookViewId="0">
      <selection activeCell="D9" sqref="D9"/>
    </sheetView>
  </sheetViews>
  <sheetFormatPr baseColWidth="10" defaultColWidth="11.44140625" defaultRowHeight="14.4" x14ac:dyDescent="0.3"/>
  <cols>
    <col min="1" max="1" width="11.44140625" style="50"/>
    <col min="2" max="2" width="37.5546875" style="50" customWidth="1"/>
    <col min="3" max="3" width="48.6640625" style="50" customWidth="1"/>
    <col min="4" max="4" width="12.6640625" style="50" customWidth="1"/>
    <col min="5" max="16384" width="11.44140625" style="50"/>
  </cols>
  <sheetData>
    <row r="2" spans="2:5" x14ac:dyDescent="0.3">
      <c r="B2" s="91" t="s">
        <v>446</v>
      </c>
      <c r="C2" s="91" t="s">
        <v>447</v>
      </c>
      <c r="D2" s="91" t="s">
        <v>448</v>
      </c>
      <c r="E2" s="91" t="s">
        <v>449</v>
      </c>
    </row>
    <row r="3" spans="2:5" ht="15" customHeight="1" x14ac:dyDescent="0.3">
      <c r="B3" s="92" t="s">
        <v>64</v>
      </c>
      <c r="C3" s="50" t="s">
        <v>450</v>
      </c>
      <c r="D3" s="63">
        <v>11</v>
      </c>
      <c r="E3" s="93">
        <f>D3/$D$5</f>
        <v>0.6470588235294118</v>
      </c>
    </row>
    <row r="4" spans="2:5" ht="15" customHeight="1" x14ac:dyDescent="0.3">
      <c r="C4" s="50" t="s">
        <v>451</v>
      </c>
      <c r="D4" s="132">
        <v>6</v>
      </c>
      <c r="E4" s="93">
        <f>D4/$D$5</f>
        <v>0.35294117647058826</v>
      </c>
    </row>
    <row r="5" spans="2:5" ht="15" customHeight="1" x14ac:dyDescent="0.3">
      <c r="B5" s="90" t="s">
        <v>452</v>
      </c>
      <c r="C5" s="86"/>
      <c r="D5" s="81">
        <f>SUM(D3:D4)</f>
        <v>17</v>
      </c>
      <c r="E5" s="94">
        <f>SUM(E3:E4)</f>
        <v>1</v>
      </c>
    </row>
    <row r="6" spans="2:5" ht="15" customHeight="1" x14ac:dyDescent="0.3">
      <c r="C6" s="87"/>
      <c r="D6" s="63"/>
      <c r="E6" s="95"/>
    </row>
    <row r="7" spans="2:5" ht="15" customHeight="1" x14ac:dyDescent="0.3">
      <c r="B7" s="96" t="s">
        <v>682</v>
      </c>
      <c r="C7" s="50" t="s">
        <v>450</v>
      </c>
      <c r="D7" s="82">
        <v>50</v>
      </c>
      <c r="E7" s="97">
        <f>D7/$D$9</f>
        <v>0.79365079365079361</v>
      </c>
    </row>
    <row r="8" spans="2:5" ht="15" customHeight="1" x14ac:dyDescent="0.3">
      <c r="C8" s="50" t="s">
        <v>451</v>
      </c>
      <c r="D8" s="132">
        <v>13</v>
      </c>
      <c r="E8" s="93">
        <f>D8/$D$9</f>
        <v>0.20634920634920634</v>
      </c>
    </row>
    <row r="9" spans="2:5" ht="15" customHeight="1" x14ac:dyDescent="0.3">
      <c r="B9" s="90" t="s">
        <v>453</v>
      </c>
      <c r="C9" s="90"/>
      <c r="D9" s="81">
        <f>SUM(D7:D8)</f>
        <v>63</v>
      </c>
      <c r="E9" s="94">
        <f>SUM(E7:E8)</f>
        <v>1</v>
      </c>
    </row>
    <row r="10" spans="2:5" ht="15" customHeight="1" x14ac:dyDescent="0.3">
      <c r="C10" s="89"/>
      <c r="D10" s="63"/>
      <c r="E10" s="95"/>
    </row>
    <row r="11" spans="2:5" ht="15" customHeight="1" x14ac:dyDescent="0.3">
      <c r="B11" s="98" t="s">
        <v>454</v>
      </c>
      <c r="C11" s="50" t="s">
        <v>450</v>
      </c>
      <c r="D11" s="82">
        <v>11</v>
      </c>
      <c r="E11" s="97">
        <f>D11/$D$13</f>
        <v>0.91666666666666663</v>
      </c>
    </row>
    <row r="12" spans="2:5" ht="15" customHeight="1" x14ac:dyDescent="0.3">
      <c r="B12" s="102"/>
      <c r="C12" s="50" t="s">
        <v>451</v>
      </c>
      <c r="D12" s="132">
        <v>1</v>
      </c>
      <c r="E12" s="93">
        <f>D12/$D$13</f>
        <v>8.3333333333333329E-2</v>
      </c>
    </row>
    <row r="13" spans="2:5" x14ac:dyDescent="0.3">
      <c r="B13" s="88" t="s">
        <v>455</v>
      </c>
      <c r="C13" s="88"/>
      <c r="D13" s="99">
        <f>SUM(D11:D12)</f>
        <v>12</v>
      </c>
      <c r="E13" s="100">
        <f>SUM(E11:E12)</f>
        <v>1</v>
      </c>
    </row>
    <row r="14" spans="2:5" x14ac:dyDescent="0.3">
      <c r="B14" s="88"/>
      <c r="C14" s="88"/>
      <c r="D14" s="99"/>
      <c r="E14" s="100"/>
    </row>
    <row r="15" spans="2:5" x14ac:dyDescent="0.3">
      <c r="B15" s="88" t="s">
        <v>248</v>
      </c>
      <c r="C15" s="88"/>
      <c r="D15" s="99">
        <f>D5+D9+D13</f>
        <v>92</v>
      </c>
      <c r="E15" s="10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4:F139"/>
  <sheetViews>
    <sheetView showGridLines="0" topLeftCell="A22" zoomScale="110" zoomScaleNormal="110" workbookViewId="0">
      <selection activeCell="A42" sqref="A42"/>
    </sheetView>
  </sheetViews>
  <sheetFormatPr baseColWidth="10" defaultColWidth="87.109375" defaultRowHeight="14.4" x14ac:dyDescent="0.3"/>
  <cols>
    <col min="1" max="1" width="93.5546875" style="49" bestFit="1" customWidth="1"/>
    <col min="2" max="2" width="14" style="49" bestFit="1" customWidth="1"/>
    <col min="3" max="3" width="8.88671875" style="49" customWidth="1"/>
    <col min="4" max="4" width="7" style="49" bestFit="1" customWidth="1"/>
    <col min="5" max="5" width="7.44140625" style="49" bestFit="1" customWidth="1"/>
    <col min="6" max="6" width="12.5546875" style="49" bestFit="1" customWidth="1"/>
    <col min="7" max="9" width="45.6640625" style="49" customWidth="1"/>
    <col min="10" max="16384" width="87.109375" style="49"/>
  </cols>
  <sheetData>
    <row r="4" spans="1:6" ht="28.8" x14ac:dyDescent="0.3">
      <c r="A4" s="118" t="s">
        <v>456</v>
      </c>
      <c r="B4" s="133" t="s">
        <v>457</v>
      </c>
      <c r="C4" s="155"/>
      <c r="D4" s="155"/>
      <c r="E4" s="155"/>
      <c r="F4" s="155"/>
    </row>
    <row r="5" spans="1:6" ht="57.6" x14ac:dyDescent="0.3">
      <c r="A5" s="118" t="s">
        <v>458</v>
      </c>
      <c r="B5" s="122" t="s">
        <v>64</v>
      </c>
      <c r="C5" s="122" t="s">
        <v>36</v>
      </c>
      <c r="D5" s="122" t="s">
        <v>247</v>
      </c>
      <c r="E5" s="122" t="s">
        <v>531</v>
      </c>
      <c r="F5" s="122" t="s">
        <v>248</v>
      </c>
    </row>
    <row r="6" spans="1:6" x14ac:dyDescent="0.3">
      <c r="A6" s="156" t="s">
        <v>302</v>
      </c>
      <c r="B6" s="122">
        <v>1</v>
      </c>
      <c r="C6" s="122">
        <v>1</v>
      </c>
      <c r="D6" s="122"/>
      <c r="E6" s="122"/>
      <c r="F6" s="122">
        <v>2</v>
      </c>
    </row>
    <row r="7" spans="1:6" x14ac:dyDescent="0.3">
      <c r="A7" s="156" t="s">
        <v>147</v>
      </c>
      <c r="B7" s="122"/>
      <c r="C7" s="122">
        <v>3</v>
      </c>
      <c r="D7" s="122"/>
      <c r="E7" s="122"/>
      <c r="F7" s="122">
        <v>3</v>
      </c>
    </row>
    <row r="8" spans="1:6" x14ac:dyDescent="0.3">
      <c r="A8" s="156" t="s">
        <v>318</v>
      </c>
      <c r="B8" s="122"/>
      <c r="C8" s="122">
        <v>1</v>
      </c>
      <c r="D8" s="122"/>
      <c r="E8" s="122"/>
      <c r="F8" s="122">
        <v>1</v>
      </c>
    </row>
    <row r="9" spans="1:6" x14ac:dyDescent="0.3">
      <c r="A9" s="156" t="s">
        <v>204</v>
      </c>
      <c r="B9" s="122">
        <v>1</v>
      </c>
      <c r="C9" s="122">
        <v>4</v>
      </c>
      <c r="D9" s="122"/>
      <c r="E9" s="122">
        <v>1</v>
      </c>
      <c r="F9" s="122">
        <v>6</v>
      </c>
    </row>
    <row r="10" spans="1:6" x14ac:dyDescent="0.3">
      <c r="A10" s="156" t="s">
        <v>398</v>
      </c>
      <c r="B10" s="122">
        <v>2</v>
      </c>
      <c r="C10" s="122">
        <v>3</v>
      </c>
      <c r="D10" s="122"/>
      <c r="E10" s="122"/>
      <c r="F10" s="122">
        <v>5</v>
      </c>
    </row>
    <row r="11" spans="1:6" x14ac:dyDescent="0.3">
      <c r="A11" s="156" t="s">
        <v>415</v>
      </c>
      <c r="B11" s="122">
        <v>1</v>
      </c>
      <c r="C11" s="122">
        <v>3</v>
      </c>
      <c r="D11" s="122"/>
      <c r="E11" s="122"/>
      <c r="F11" s="122">
        <v>4</v>
      </c>
    </row>
    <row r="12" spans="1:6" x14ac:dyDescent="0.3">
      <c r="A12" s="156" t="s">
        <v>319</v>
      </c>
      <c r="B12" s="122">
        <v>2</v>
      </c>
      <c r="C12" s="122">
        <v>7</v>
      </c>
      <c r="D12" s="122"/>
      <c r="E12" s="122"/>
      <c r="F12" s="122">
        <v>9</v>
      </c>
    </row>
    <row r="13" spans="1:6" x14ac:dyDescent="0.3">
      <c r="A13" s="156" t="s">
        <v>331</v>
      </c>
      <c r="B13" s="122"/>
      <c r="C13" s="122">
        <v>3</v>
      </c>
      <c r="D13" s="122"/>
      <c r="E13" s="122"/>
      <c r="F13" s="122">
        <v>3</v>
      </c>
    </row>
    <row r="14" spans="1:6" x14ac:dyDescent="0.3">
      <c r="A14" s="156" t="s">
        <v>334</v>
      </c>
      <c r="B14" s="122"/>
      <c r="C14" s="122">
        <v>3</v>
      </c>
      <c r="D14" s="122"/>
      <c r="E14" s="122"/>
      <c r="F14" s="122">
        <v>3</v>
      </c>
    </row>
    <row r="15" spans="1:6" x14ac:dyDescent="0.3">
      <c r="A15" s="156" t="s">
        <v>335</v>
      </c>
      <c r="B15" s="122">
        <v>2</v>
      </c>
      <c r="C15" s="122">
        <v>5</v>
      </c>
      <c r="D15" s="122"/>
      <c r="E15" s="122">
        <v>1</v>
      </c>
      <c r="F15" s="122">
        <v>8</v>
      </c>
    </row>
    <row r="16" spans="1:6" x14ac:dyDescent="0.3">
      <c r="A16" s="156" t="s">
        <v>354</v>
      </c>
      <c r="B16" s="122">
        <v>2</v>
      </c>
      <c r="C16" s="122">
        <v>5</v>
      </c>
      <c r="D16" s="122"/>
      <c r="E16" s="122"/>
      <c r="F16" s="122">
        <v>7</v>
      </c>
    </row>
    <row r="17" spans="1:6" x14ac:dyDescent="0.3">
      <c r="A17" s="156" t="s">
        <v>369</v>
      </c>
      <c r="B17" s="122"/>
      <c r="C17" s="122">
        <v>3</v>
      </c>
      <c r="D17" s="122"/>
      <c r="E17" s="122"/>
      <c r="F17" s="122">
        <v>3</v>
      </c>
    </row>
    <row r="18" spans="1:6" x14ac:dyDescent="0.3">
      <c r="A18" s="156" t="s">
        <v>370</v>
      </c>
      <c r="B18" s="122">
        <v>3</v>
      </c>
      <c r="C18" s="122">
        <v>5</v>
      </c>
      <c r="D18" s="122"/>
      <c r="E18" s="122"/>
      <c r="F18" s="122">
        <v>8</v>
      </c>
    </row>
    <row r="19" spans="1:6" x14ac:dyDescent="0.3">
      <c r="A19" s="156" t="s">
        <v>397</v>
      </c>
      <c r="B19" s="122"/>
      <c r="C19" s="122">
        <v>5</v>
      </c>
      <c r="D19" s="122"/>
      <c r="E19" s="122"/>
      <c r="F19" s="122">
        <v>5</v>
      </c>
    </row>
    <row r="20" spans="1:6" x14ac:dyDescent="0.3">
      <c r="A20" s="156" t="s">
        <v>427</v>
      </c>
      <c r="B20" s="122">
        <v>2</v>
      </c>
      <c r="C20" s="122">
        <v>9</v>
      </c>
      <c r="D20" s="122"/>
      <c r="E20" s="122"/>
      <c r="F20" s="122">
        <v>11</v>
      </c>
    </row>
    <row r="21" spans="1:6" x14ac:dyDescent="0.3">
      <c r="A21" s="156" t="s">
        <v>438</v>
      </c>
      <c r="B21" s="122">
        <v>1</v>
      </c>
      <c r="C21" s="122">
        <v>1</v>
      </c>
      <c r="D21" s="122"/>
      <c r="E21" s="122"/>
      <c r="F21" s="122">
        <v>2</v>
      </c>
    </row>
    <row r="22" spans="1:6" ht="28.8" x14ac:dyDescent="0.3">
      <c r="A22" s="156" t="s">
        <v>482</v>
      </c>
      <c r="B22" s="122"/>
      <c r="C22" s="122"/>
      <c r="D22" s="122">
        <v>1</v>
      </c>
      <c r="E22" s="122"/>
      <c r="F22" s="122">
        <v>1</v>
      </c>
    </row>
    <row r="23" spans="1:6" ht="28.8" x14ac:dyDescent="0.3">
      <c r="A23" s="156" t="s">
        <v>477</v>
      </c>
      <c r="B23" s="122"/>
      <c r="C23" s="122"/>
      <c r="D23" s="122">
        <v>2</v>
      </c>
      <c r="E23" s="122"/>
      <c r="F23" s="122">
        <v>2</v>
      </c>
    </row>
    <row r="24" spans="1:6" x14ac:dyDescent="0.3">
      <c r="A24" s="156" t="s">
        <v>483</v>
      </c>
      <c r="B24" s="122"/>
      <c r="C24" s="122"/>
      <c r="D24" s="122">
        <v>3</v>
      </c>
      <c r="E24" s="122"/>
      <c r="F24" s="122">
        <v>3</v>
      </c>
    </row>
    <row r="25" spans="1:6" ht="28.8" x14ac:dyDescent="0.3">
      <c r="A25" s="156" t="s">
        <v>597</v>
      </c>
      <c r="B25" s="122"/>
      <c r="C25" s="122"/>
      <c r="D25" s="122">
        <v>1</v>
      </c>
      <c r="E25" s="122"/>
      <c r="F25" s="122">
        <v>1</v>
      </c>
    </row>
    <row r="26" spans="1:6" ht="28.8" x14ac:dyDescent="0.3">
      <c r="A26" s="156" t="s">
        <v>478</v>
      </c>
      <c r="B26" s="122"/>
      <c r="C26" s="122"/>
      <c r="D26" s="122">
        <v>3</v>
      </c>
      <c r="E26" s="122"/>
      <c r="F26" s="122">
        <v>3</v>
      </c>
    </row>
    <row r="27" spans="1:6" x14ac:dyDescent="0.3">
      <c r="A27" s="156" t="s">
        <v>490</v>
      </c>
      <c r="B27" s="122"/>
      <c r="C27" s="122"/>
      <c r="D27" s="122">
        <v>2</v>
      </c>
      <c r="E27" s="122"/>
      <c r="F27" s="122">
        <v>2</v>
      </c>
    </row>
    <row r="28" spans="1:6" x14ac:dyDescent="0.3">
      <c r="A28" s="116" t="s">
        <v>248</v>
      </c>
      <c r="B28" s="157">
        <v>17</v>
      </c>
      <c r="C28" s="157">
        <v>61</v>
      </c>
      <c r="D28" s="157">
        <v>12</v>
      </c>
      <c r="E28" s="157">
        <v>2</v>
      </c>
      <c r="F28" s="157">
        <v>92</v>
      </c>
    </row>
    <row r="29" spans="1:6" x14ac:dyDescent="0.3">
      <c r="A29"/>
    </row>
    <row r="30" spans="1:6" ht="28.8" x14ac:dyDescent="0.3">
      <c r="A30" s="118" t="s">
        <v>456</v>
      </c>
      <c r="B30" s="126" t="s">
        <v>457</v>
      </c>
      <c r="C30" s="119"/>
      <c r="D30" s="134"/>
      <c r="E30" s="134"/>
      <c r="F30" s="120"/>
    </row>
    <row r="31" spans="1:6" ht="57.6" x14ac:dyDescent="0.3">
      <c r="A31" s="127" t="s">
        <v>459</v>
      </c>
      <c r="B31" s="121" t="s">
        <v>64</v>
      </c>
      <c r="C31" s="135" t="s">
        <v>36</v>
      </c>
      <c r="D31" s="124" t="s">
        <v>247</v>
      </c>
      <c r="E31" s="125" t="s">
        <v>531</v>
      </c>
      <c r="F31" s="122" t="s">
        <v>248</v>
      </c>
    </row>
    <row r="32" spans="1:6" ht="15" customHeight="1" x14ac:dyDescent="0.3">
      <c r="A32" s="123" t="s">
        <v>128</v>
      </c>
      <c r="B32" s="140">
        <v>2</v>
      </c>
      <c r="C32" s="141">
        <v>4</v>
      </c>
      <c r="D32" s="153"/>
      <c r="E32" s="142">
        <v>1</v>
      </c>
      <c r="F32" s="143">
        <v>7</v>
      </c>
    </row>
    <row r="33" spans="1:6" ht="15" customHeight="1" x14ac:dyDescent="0.3">
      <c r="A33" s="117" t="s">
        <v>213</v>
      </c>
      <c r="B33" s="144">
        <v>3</v>
      </c>
      <c r="C33" s="145">
        <v>5</v>
      </c>
      <c r="D33" s="152"/>
      <c r="E33" s="146"/>
      <c r="F33" s="147">
        <v>8</v>
      </c>
    </row>
    <row r="34" spans="1:6" ht="15" customHeight="1" x14ac:dyDescent="0.3">
      <c r="A34" s="117" t="s">
        <v>198</v>
      </c>
      <c r="B34" s="144"/>
      <c r="C34" s="145">
        <v>2</v>
      </c>
      <c r="D34" s="152"/>
      <c r="E34" s="146"/>
      <c r="F34" s="147">
        <v>2</v>
      </c>
    </row>
    <row r="35" spans="1:6" ht="15" customHeight="1" x14ac:dyDescent="0.3">
      <c r="A35" s="117" t="s">
        <v>190</v>
      </c>
      <c r="B35" s="144"/>
      <c r="C35" s="145"/>
      <c r="D35" s="152">
        <v>3</v>
      </c>
      <c r="E35" s="146"/>
      <c r="F35" s="147">
        <v>3</v>
      </c>
    </row>
    <row r="36" spans="1:6" ht="15" customHeight="1" x14ac:dyDescent="0.3">
      <c r="A36" s="117" t="s">
        <v>159</v>
      </c>
      <c r="B36" s="144"/>
      <c r="C36" s="145">
        <v>4</v>
      </c>
      <c r="D36" s="152"/>
      <c r="E36" s="146"/>
      <c r="F36" s="147">
        <v>4</v>
      </c>
    </row>
    <row r="37" spans="1:6" x14ac:dyDescent="0.3">
      <c r="A37" s="117" t="s">
        <v>235</v>
      </c>
      <c r="B37" s="144"/>
      <c r="C37" s="145">
        <v>2</v>
      </c>
      <c r="D37" s="152"/>
      <c r="E37" s="146"/>
      <c r="F37" s="147">
        <v>2</v>
      </c>
    </row>
    <row r="38" spans="1:6" x14ac:dyDescent="0.3">
      <c r="A38" s="117" t="s">
        <v>364</v>
      </c>
      <c r="B38" s="144">
        <v>1</v>
      </c>
      <c r="C38" s="145">
        <v>2</v>
      </c>
      <c r="D38" s="152"/>
      <c r="E38" s="146"/>
      <c r="F38" s="147">
        <v>3</v>
      </c>
    </row>
    <row r="39" spans="1:6" ht="15" customHeight="1" x14ac:dyDescent="0.3">
      <c r="A39" s="117" t="s">
        <v>170</v>
      </c>
      <c r="B39" s="144"/>
      <c r="C39" s="145">
        <v>2</v>
      </c>
      <c r="D39" s="152"/>
      <c r="E39" s="146"/>
      <c r="F39" s="147">
        <v>2</v>
      </c>
    </row>
    <row r="40" spans="1:6" ht="15" customHeight="1" x14ac:dyDescent="0.3">
      <c r="A40" s="117" t="s">
        <v>208</v>
      </c>
      <c r="B40" s="144">
        <v>2</v>
      </c>
      <c r="C40" s="145">
        <v>3</v>
      </c>
      <c r="D40" s="152"/>
      <c r="E40" s="146">
        <v>1</v>
      </c>
      <c r="F40" s="147">
        <v>6</v>
      </c>
    </row>
    <row r="41" spans="1:6" ht="15" customHeight="1" x14ac:dyDescent="0.3">
      <c r="A41" s="117" t="s">
        <v>231</v>
      </c>
      <c r="B41" s="144">
        <v>2</v>
      </c>
      <c r="C41" s="145">
        <v>2</v>
      </c>
      <c r="D41" s="152"/>
      <c r="E41" s="146"/>
      <c r="F41" s="147">
        <v>4</v>
      </c>
    </row>
    <row r="42" spans="1:6" ht="15" customHeight="1" x14ac:dyDescent="0.3">
      <c r="A42" s="131" t="s">
        <v>239</v>
      </c>
      <c r="B42" s="148"/>
      <c r="C42" s="149"/>
      <c r="D42" s="158">
        <v>3</v>
      </c>
      <c r="E42" s="150"/>
      <c r="F42" s="151">
        <v>3</v>
      </c>
    </row>
    <row r="43" spans="1:6" x14ac:dyDescent="0.3">
      <c r="A43" s="117" t="s">
        <v>146</v>
      </c>
      <c r="B43" s="144"/>
      <c r="C43" s="145">
        <v>1</v>
      </c>
      <c r="D43" s="152"/>
      <c r="E43" s="146"/>
      <c r="F43" s="147">
        <v>1</v>
      </c>
    </row>
    <row r="44" spans="1:6" ht="15" customHeight="1" x14ac:dyDescent="0.3">
      <c r="A44" s="117" t="s">
        <v>343</v>
      </c>
      <c r="B44" s="144"/>
      <c r="C44" s="145">
        <v>1</v>
      </c>
      <c r="D44" s="152"/>
      <c r="E44" s="146"/>
      <c r="F44" s="147">
        <v>1</v>
      </c>
    </row>
    <row r="45" spans="1:6" ht="15" customHeight="1" x14ac:dyDescent="0.3">
      <c r="A45" s="117" t="s">
        <v>420</v>
      </c>
      <c r="B45" s="144">
        <v>1</v>
      </c>
      <c r="C45" s="145"/>
      <c r="D45" s="152"/>
      <c r="E45" s="146"/>
      <c r="F45" s="147">
        <v>1</v>
      </c>
    </row>
    <row r="46" spans="1:6" ht="15" customHeight="1" x14ac:dyDescent="0.3">
      <c r="A46" s="117" t="s">
        <v>430</v>
      </c>
      <c r="B46" s="144">
        <v>1</v>
      </c>
      <c r="C46" s="145">
        <v>2</v>
      </c>
      <c r="D46" s="152"/>
      <c r="E46" s="146"/>
      <c r="F46" s="147">
        <v>3</v>
      </c>
    </row>
    <row r="47" spans="1:6" ht="15" customHeight="1" x14ac:dyDescent="0.3">
      <c r="A47" s="117" t="s">
        <v>432</v>
      </c>
      <c r="B47" s="144"/>
      <c r="C47" s="145">
        <v>3</v>
      </c>
      <c r="D47" s="152"/>
      <c r="E47" s="146"/>
      <c r="F47" s="147">
        <v>3</v>
      </c>
    </row>
    <row r="48" spans="1:6" ht="15" customHeight="1" x14ac:dyDescent="0.3">
      <c r="A48" s="117" t="s">
        <v>316</v>
      </c>
      <c r="B48" s="144"/>
      <c r="C48" s="145">
        <v>1</v>
      </c>
      <c r="D48" s="152"/>
      <c r="E48" s="146"/>
      <c r="F48" s="147">
        <v>1</v>
      </c>
    </row>
    <row r="49" spans="1:6" ht="15" customHeight="1" x14ac:dyDescent="0.3">
      <c r="A49" s="117" t="s">
        <v>332</v>
      </c>
      <c r="B49" s="144"/>
      <c r="C49" s="145">
        <v>1</v>
      </c>
      <c r="D49" s="152"/>
      <c r="E49" s="146"/>
      <c r="F49" s="147">
        <v>1</v>
      </c>
    </row>
    <row r="50" spans="1:6" ht="15" customHeight="1" x14ac:dyDescent="0.3">
      <c r="A50" s="123" t="s">
        <v>333</v>
      </c>
      <c r="B50" s="140"/>
      <c r="C50" s="141">
        <v>2</v>
      </c>
      <c r="D50" s="153"/>
      <c r="E50" s="142"/>
      <c r="F50" s="143">
        <v>2</v>
      </c>
    </row>
    <row r="51" spans="1:6" ht="15" customHeight="1" x14ac:dyDescent="0.3">
      <c r="A51" s="123" t="s">
        <v>487</v>
      </c>
      <c r="B51" s="140"/>
      <c r="C51" s="141">
        <v>1</v>
      </c>
      <c r="D51" s="153"/>
      <c r="E51" s="142"/>
      <c r="F51" s="143">
        <v>1</v>
      </c>
    </row>
    <row r="52" spans="1:6" x14ac:dyDescent="0.3">
      <c r="A52" s="123" t="s">
        <v>468</v>
      </c>
      <c r="B52" s="140"/>
      <c r="C52" s="141">
        <v>5</v>
      </c>
      <c r="D52" s="153"/>
      <c r="E52" s="142"/>
      <c r="F52" s="143">
        <v>5</v>
      </c>
    </row>
    <row r="53" spans="1:6" x14ac:dyDescent="0.3">
      <c r="A53" s="123" t="s">
        <v>481</v>
      </c>
      <c r="B53" s="140"/>
      <c r="C53" s="141">
        <v>2</v>
      </c>
      <c r="D53" s="153">
        <v>2</v>
      </c>
      <c r="E53" s="142"/>
      <c r="F53" s="143">
        <v>4</v>
      </c>
    </row>
    <row r="54" spans="1:6" x14ac:dyDescent="0.3">
      <c r="A54" s="123" t="s">
        <v>445</v>
      </c>
      <c r="B54" s="140"/>
      <c r="C54" s="141">
        <v>2</v>
      </c>
      <c r="D54" s="153">
        <v>2</v>
      </c>
      <c r="E54" s="142"/>
      <c r="F54" s="143">
        <v>4</v>
      </c>
    </row>
    <row r="55" spans="1:6" x14ac:dyDescent="0.3">
      <c r="A55" s="123" t="s">
        <v>488</v>
      </c>
      <c r="B55" s="140"/>
      <c r="C55" s="141">
        <v>1</v>
      </c>
      <c r="D55" s="153">
        <v>1</v>
      </c>
      <c r="E55" s="142"/>
      <c r="F55" s="143">
        <v>2</v>
      </c>
    </row>
    <row r="56" spans="1:6" x14ac:dyDescent="0.3">
      <c r="A56" s="123" t="s">
        <v>497</v>
      </c>
      <c r="B56" s="140">
        <v>1</v>
      </c>
      <c r="C56" s="141"/>
      <c r="D56" s="153"/>
      <c r="E56" s="142"/>
      <c r="F56" s="143">
        <v>1</v>
      </c>
    </row>
    <row r="57" spans="1:6" x14ac:dyDescent="0.3">
      <c r="A57" s="123" t="s">
        <v>501</v>
      </c>
      <c r="B57" s="140"/>
      <c r="C57" s="141">
        <v>4</v>
      </c>
      <c r="D57" s="153"/>
      <c r="E57" s="142"/>
      <c r="F57" s="143">
        <v>4</v>
      </c>
    </row>
    <row r="58" spans="1:6" x14ac:dyDescent="0.3">
      <c r="A58" s="123" t="s">
        <v>502</v>
      </c>
      <c r="B58" s="140"/>
      <c r="C58" s="141">
        <v>1</v>
      </c>
      <c r="D58" s="153"/>
      <c r="E58" s="142"/>
      <c r="F58" s="143">
        <v>1</v>
      </c>
    </row>
    <row r="59" spans="1:6" x14ac:dyDescent="0.3">
      <c r="A59" s="123" t="s">
        <v>509</v>
      </c>
      <c r="B59" s="140"/>
      <c r="C59" s="141">
        <v>1</v>
      </c>
      <c r="D59" s="153"/>
      <c r="E59" s="142"/>
      <c r="F59" s="143">
        <v>1</v>
      </c>
    </row>
    <row r="60" spans="1:6" x14ac:dyDescent="0.3">
      <c r="A60" s="123" t="s">
        <v>510</v>
      </c>
      <c r="B60" s="140"/>
      <c r="C60" s="141">
        <v>1</v>
      </c>
      <c r="D60" s="153"/>
      <c r="E60" s="142"/>
      <c r="F60" s="143">
        <v>1</v>
      </c>
    </row>
    <row r="61" spans="1:6" x14ac:dyDescent="0.3">
      <c r="A61" s="123" t="s">
        <v>511</v>
      </c>
      <c r="B61" s="140">
        <v>2</v>
      </c>
      <c r="C61" s="141">
        <v>1</v>
      </c>
      <c r="D61" s="153"/>
      <c r="E61" s="142"/>
      <c r="F61" s="143">
        <v>3</v>
      </c>
    </row>
    <row r="62" spans="1:6" x14ac:dyDescent="0.3">
      <c r="A62" s="123" t="s">
        <v>566</v>
      </c>
      <c r="B62" s="140"/>
      <c r="C62" s="141">
        <v>3</v>
      </c>
      <c r="D62" s="153"/>
      <c r="E62" s="142"/>
      <c r="F62" s="143">
        <v>3</v>
      </c>
    </row>
    <row r="63" spans="1:6" x14ac:dyDescent="0.3">
      <c r="A63" s="123" t="s">
        <v>305</v>
      </c>
      <c r="B63" s="140"/>
      <c r="C63" s="141">
        <v>1</v>
      </c>
      <c r="D63" s="153"/>
      <c r="E63" s="142"/>
      <c r="F63" s="143">
        <v>1</v>
      </c>
    </row>
    <row r="64" spans="1:6" ht="28.8" x14ac:dyDescent="0.3">
      <c r="A64" s="123" t="s">
        <v>503</v>
      </c>
      <c r="B64" s="140"/>
      <c r="C64" s="141">
        <v>1</v>
      </c>
      <c r="D64" s="153"/>
      <c r="E64" s="142"/>
      <c r="F64" s="143">
        <v>1</v>
      </c>
    </row>
    <row r="65" spans="1:6" x14ac:dyDescent="0.3">
      <c r="A65" s="123" t="s">
        <v>585</v>
      </c>
      <c r="B65" s="140">
        <v>1</v>
      </c>
      <c r="C65" s="141"/>
      <c r="D65" s="153"/>
      <c r="E65" s="142"/>
      <c r="F65" s="143">
        <v>1</v>
      </c>
    </row>
    <row r="66" spans="1:6" x14ac:dyDescent="0.3">
      <c r="A66" s="123" t="s">
        <v>600</v>
      </c>
      <c r="B66" s="140">
        <v>1</v>
      </c>
      <c r="C66" s="141"/>
      <c r="D66" s="153"/>
      <c r="E66" s="142"/>
      <c r="F66" s="143">
        <v>1</v>
      </c>
    </row>
    <row r="67" spans="1:6" x14ac:dyDescent="0.3">
      <c r="A67" s="123" t="s">
        <v>479</v>
      </c>
      <c r="B67" s="140"/>
      <c r="C67" s="141"/>
      <c r="D67" s="153">
        <v>1</v>
      </c>
      <c r="E67" s="142"/>
      <c r="F67" s="143">
        <v>1</v>
      </c>
    </row>
    <row r="68" spans="1:6" x14ac:dyDescent="0.3">
      <c r="A68" s="116" t="s">
        <v>248</v>
      </c>
      <c r="B68" s="136">
        <v>17</v>
      </c>
      <c r="C68" s="137">
        <v>61</v>
      </c>
      <c r="D68" s="154">
        <v>12</v>
      </c>
      <c r="E68" s="138">
        <v>2</v>
      </c>
      <c r="F68" s="139">
        <v>92</v>
      </c>
    </row>
    <row r="69" spans="1:6" x14ac:dyDescent="0.3">
      <c r="A69"/>
      <c r="B69"/>
      <c r="C69"/>
      <c r="D69"/>
      <c r="E69"/>
    </row>
    <row r="70" spans="1:6" x14ac:dyDescent="0.3">
      <c r="A70"/>
      <c r="B70"/>
      <c r="C70"/>
      <c r="D70"/>
      <c r="E70"/>
    </row>
    <row r="71" spans="1:6" x14ac:dyDescent="0.3">
      <c r="A71"/>
    </row>
    <row r="72" spans="1:6" x14ac:dyDescent="0.3">
      <c r="A72"/>
    </row>
    <row r="73" spans="1:6" x14ac:dyDescent="0.3">
      <c r="A73"/>
    </row>
    <row r="74" spans="1:6" x14ac:dyDescent="0.3">
      <c r="A74"/>
    </row>
    <row r="75" spans="1:6" x14ac:dyDescent="0.3">
      <c r="A75"/>
    </row>
    <row r="76" spans="1:6" x14ac:dyDescent="0.3">
      <c r="A76"/>
    </row>
    <row r="77" spans="1:6" x14ac:dyDescent="0.3">
      <c r="A77"/>
    </row>
    <row r="78" spans="1:6" x14ac:dyDescent="0.3">
      <c r="A78"/>
    </row>
    <row r="79" spans="1:6" x14ac:dyDescent="0.3">
      <c r="A79"/>
    </row>
    <row r="80" spans="1:6" x14ac:dyDescent="0.3">
      <c r="A80"/>
    </row>
    <row r="81" spans="1:1" x14ac:dyDescent="0.3">
      <c r="A81"/>
    </row>
    <row r="82" spans="1:1" x14ac:dyDescent="0.3">
      <c r="A82"/>
    </row>
    <row r="83" spans="1:1" x14ac:dyDescent="0.3">
      <c r="A83"/>
    </row>
    <row r="84" spans="1:1" x14ac:dyDescent="0.3">
      <c r="A84"/>
    </row>
    <row r="85" spans="1:1" x14ac:dyDescent="0.3">
      <c r="A85"/>
    </row>
    <row r="86" spans="1:1" x14ac:dyDescent="0.3">
      <c r="A86"/>
    </row>
    <row r="87" spans="1:1" x14ac:dyDescent="0.3">
      <c r="A87"/>
    </row>
    <row r="88" spans="1:1" x14ac:dyDescent="0.3">
      <c r="A88"/>
    </row>
    <row r="89" spans="1:1" x14ac:dyDescent="0.3">
      <c r="A89"/>
    </row>
    <row r="90" spans="1:1" x14ac:dyDescent="0.3">
      <c r="A90"/>
    </row>
    <row r="91" spans="1:1" x14ac:dyDescent="0.3">
      <c r="A91"/>
    </row>
    <row r="92" spans="1:1" x14ac:dyDescent="0.3">
      <c r="A92"/>
    </row>
    <row r="93" spans="1:1" x14ac:dyDescent="0.3">
      <c r="A93"/>
    </row>
    <row r="94" spans="1:1" x14ac:dyDescent="0.3">
      <c r="A94"/>
    </row>
    <row r="95" spans="1:1" x14ac:dyDescent="0.3">
      <c r="A95"/>
    </row>
    <row r="96" spans="1:1" x14ac:dyDescent="0.3">
      <c r="A96"/>
    </row>
    <row r="97" spans="1:1" x14ac:dyDescent="0.3">
      <c r="A97"/>
    </row>
    <row r="98" spans="1:1" x14ac:dyDescent="0.3">
      <c r="A98"/>
    </row>
    <row r="99" spans="1:1" x14ac:dyDescent="0.3">
      <c r="A99"/>
    </row>
    <row r="100" spans="1:1" x14ac:dyDescent="0.3">
      <c r="A100"/>
    </row>
    <row r="101" spans="1:1" x14ac:dyDescent="0.3">
      <c r="A101"/>
    </row>
    <row r="102" spans="1:1" x14ac:dyDescent="0.3">
      <c r="A102"/>
    </row>
    <row r="103" spans="1:1" x14ac:dyDescent="0.3">
      <c r="A103"/>
    </row>
    <row r="104" spans="1:1" x14ac:dyDescent="0.3">
      <c r="A104"/>
    </row>
    <row r="105" spans="1:1" x14ac:dyDescent="0.3">
      <c r="A105"/>
    </row>
    <row r="106" spans="1:1" x14ac:dyDescent="0.3">
      <c r="A106"/>
    </row>
    <row r="107" spans="1:1" x14ac:dyDescent="0.3">
      <c r="A107"/>
    </row>
    <row r="108" spans="1:1" x14ac:dyDescent="0.3">
      <c r="A108"/>
    </row>
    <row r="109" spans="1:1" x14ac:dyDescent="0.3">
      <c r="A109"/>
    </row>
    <row r="110" spans="1:1" x14ac:dyDescent="0.3">
      <c r="A110"/>
    </row>
    <row r="111" spans="1:1" x14ac:dyDescent="0.3">
      <c r="A111"/>
    </row>
    <row r="112" spans="1:1"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59999389629810485"/>
  </sheetPr>
  <dimension ref="B1:R21"/>
  <sheetViews>
    <sheetView showGridLines="0" topLeftCell="C6" zoomScale="60" zoomScaleNormal="60" workbookViewId="0">
      <selection activeCell="A42" sqref="A42"/>
    </sheetView>
  </sheetViews>
  <sheetFormatPr baseColWidth="10" defaultColWidth="11.44140625" defaultRowHeight="14.4" x14ac:dyDescent="0.3"/>
  <cols>
    <col min="1" max="1" width="11.44140625" style="50"/>
    <col min="2" max="2" width="5.6640625" style="50" customWidth="1"/>
    <col min="3" max="3" width="6.88671875" style="50" customWidth="1"/>
    <col min="4" max="4" width="19.33203125" style="50" customWidth="1"/>
    <col min="5" max="5" width="4.109375" style="50" customWidth="1"/>
    <col min="6" max="6" width="19.6640625" style="50" customWidth="1"/>
    <col min="7" max="7" width="2" style="50" customWidth="1"/>
    <col min="8" max="8" width="19.6640625" style="50" customWidth="1"/>
    <col min="9" max="9" width="2" style="50" customWidth="1"/>
    <col min="10" max="10" width="19.6640625" style="50" customWidth="1"/>
    <col min="11" max="11" width="2.44140625" style="50" customWidth="1"/>
    <col min="12" max="12" width="19.6640625" style="50" customWidth="1"/>
    <col min="13" max="13" width="2.5546875" style="50" customWidth="1"/>
    <col min="14" max="14" width="19.6640625" style="50" customWidth="1"/>
    <col min="15" max="15" width="5.6640625" style="50" customWidth="1"/>
    <col min="16" max="16384" width="11.44140625" style="50"/>
  </cols>
  <sheetData>
    <row r="1" spans="2:18" ht="19.5" customHeight="1" x14ac:dyDescent="0.3"/>
    <row r="2" spans="2:18" ht="27" customHeight="1" x14ac:dyDescent="0.3">
      <c r="B2" s="372" t="s">
        <v>460</v>
      </c>
      <c r="C2" s="373"/>
      <c r="D2" s="373"/>
      <c r="E2" s="373"/>
      <c r="F2" s="373"/>
      <c r="G2" s="373"/>
      <c r="H2" s="373"/>
      <c r="I2" s="373"/>
      <c r="J2" s="373"/>
      <c r="K2" s="373"/>
      <c r="L2" s="373"/>
      <c r="M2" s="373"/>
      <c r="N2" s="373"/>
      <c r="O2" s="374"/>
    </row>
    <row r="3" spans="2:18" ht="30" customHeight="1" x14ac:dyDescent="0.3">
      <c r="B3" s="375"/>
      <c r="C3" s="376"/>
      <c r="D3" s="376"/>
      <c r="E3" s="376"/>
      <c r="F3" s="376"/>
      <c r="G3" s="376"/>
      <c r="H3" s="376"/>
      <c r="I3" s="376"/>
      <c r="J3" s="376"/>
      <c r="K3" s="376"/>
      <c r="L3" s="376"/>
      <c r="M3" s="376"/>
      <c r="N3" s="376"/>
      <c r="O3" s="377"/>
    </row>
    <row r="4" spans="2:18" ht="19.5" customHeight="1" x14ac:dyDescent="0.3">
      <c r="B4" s="52"/>
      <c r="C4" s="51"/>
      <c r="D4" s="51"/>
      <c r="E4" s="51"/>
      <c r="F4" s="51"/>
      <c r="G4" s="51"/>
      <c r="H4" s="51"/>
      <c r="I4" s="51"/>
      <c r="J4" s="51"/>
      <c r="K4" s="51"/>
      <c r="L4" s="51"/>
      <c r="M4" s="51"/>
      <c r="N4" s="51"/>
      <c r="O4" s="65"/>
    </row>
    <row r="5" spans="2:18" x14ac:dyDescent="0.3">
      <c r="B5" s="52"/>
      <c r="D5" s="53"/>
      <c r="F5" s="53"/>
      <c r="H5" s="53"/>
      <c r="J5" s="53"/>
      <c r="L5" s="53"/>
      <c r="N5" s="53"/>
      <c r="O5" s="65"/>
    </row>
    <row r="6" spans="2:18" ht="40.5" customHeight="1" x14ac:dyDescent="0.3">
      <c r="B6" s="52"/>
      <c r="C6" s="371" t="s">
        <v>461</v>
      </c>
      <c r="D6" s="54" t="str">
        <f>Datos!T2</f>
        <v>Muy alta (5)</v>
      </c>
      <c r="F6" s="55" t="e">
        <f>COUNTIFS(#REF!,$D6,#REF!,F$16)</f>
        <v>#REF!</v>
      </c>
      <c r="G6" s="56"/>
      <c r="H6" s="55" t="e">
        <f>COUNTIFS(#REF!,$D6,#REF!,H$16)</f>
        <v>#REF!</v>
      </c>
      <c r="I6" s="56"/>
      <c r="J6" s="55" t="e">
        <f>COUNTIFS(#REF!,$D6,#REF!,J$16)</f>
        <v>#REF!</v>
      </c>
      <c r="K6" s="56"/>
      <c r="L6" s="55" t="e">
        <f>COUNTIFS(#REF!,$D6,#REF!,L$16)</f>
        <v>#REF!</v>
      </c>
      <c r="M6" s="56"/>
      <c r="N6" s="55" t="e">
        <f>COUNTIFS(#REF!,$D6,#REF!,N$16)</f>
        <v>#REF!</v>
      </c>
      <c r="O6" s="65"/>
    </row>
    <row r="7" spans="2:18" ht="12" customHeight="1" x14ac:dyDescent="0.3">
      <c r="B7" s="52"/>
      <c r="C7" s="371"/>
      <c r="D7" s="53"/>
      <c r="F7" s="58"/>
      <c r="G7" s="56"/>
      <c r="H7" s="58"/>
      <c r="I7" s="56"/>
      <c r="J7" s="58"/>
      <c r="K7" s="56"/>
      <c r="L7" s="58"/>
      <c r="M7" s="56"/>
      <c r="N7" s="58"/>
      <c r="O7" s="65"/>
    </row>
    <row r="8" spans="2:18" ht="40.5" customHeight="1" x14ac:dyDescent="0.3">
      <c r="B8" s="52"/>
      <c r="C8" s="371"/>
      <c r="D8" s="54" t="str">
        <f>Datos!T3</f>
        <v>Alta (4)</v>
      </c>
      <c r="F8" s="59" t="e">
        <f>COUNTIFS(#REF!,$D8,#REF!,F$16)</f>
        <v>#REF!</v>
      </c>
      <c r="G8" s="56"/>
      <c r="H8" s="59" t="e">
        <f>COUNTIFS(#REF!,$D8,#REF!,H$16)</f>
        <v>#REF!</v>
      </c>
      <c r="I8" s="56"/>
      <c r="J8" s="59" t="e">
        <f>COUNTIFS(#REF!,$D8,#REF!,J$16)</f>
        <v>#REF!</v>
      </c>
      <c r="K8" s="56"/>
      <c r="L8" s="59" t="e">
        <f>COUNTIFS(#REF!,$D8,#REF!,L$16)</f>
        <v>#REF!</v>
      </c>
      <c r="M8" s="56"/>
      <c r="N8" s="57" t="e">
        <f>COUNTIFS(#REF!,$D8,#REF!,N$16)</f>
        <v>#REF!</v>
      </c>
      <c r="O8" s="65"/>
    </row>
    <row r="9" spans="2:18" ht="11.25" customHeight="1" x14ac:dyDescent="0.3">
      <c r="B9" s="52"/>
      <c r="C9" s="371"/>
      <c r="D9" s="53"/>
      <c r="F9" s="58"/>
      <c r="G9" s="56"/>
      <c r="H9" s="58"/>
      <c r="I9" s="56"/>
      <c r="J9" s="58"/>
      <c r="K9" s="56"/>
      <c r="L9" s="58"/>
      <c r="M9" s="56"/>
      <c r="N9" s="58"/>
      <c r="O9" s="65"/>
    </row>
    <row r="10" spans="2:18" ht="40.5" customHeight="1" x14ac:dyDescent="0.3">
      <c r="B10" s="52"/>
      <c r="C10" s="371"/>
      <c r="D10" s="54" t="str">
        <f>Datos!T4</f>
        <v>Media (3)</v>
      </c>
      <c r="F10" s="59" t="e">
        <f>COUNTIFS(#REF!,$D10,#REF!,F$16)</f>
        <v>#REF!</v>
      </c>
      <c r="G10" s="56"/>
      <c r="H10" s="59" t="e">
        <f>COUNTIFS(#REF!,$D10,#REF!,H$16)</f>
        <v>#REF!</v>
      </c>
      <c r="I10" s="56"/>
      <c r="J10" s="59" t="e">
        <f>COUNTIFS(#REF!,$D10,#REF!,J$16)</f>
        <v>#REF!</v>
      </c>
      <c r="K10" s="56"/>
      <c r="L10" s="55" t="e">
        <f>COUNTIFS(#REF!,$D10,#REF!,L$16)</f>
        <v>#REF!</v>
      </c>
      <c r="M10" s="56"/>
      <c r="N10" s="57" t="e">
        <f>COUNTIFS(#REF!,$D10,#REF!,N$16)</f>
        <v>#REF!</v>
      </c>
      <c r="O10" s="65"/>
      <c r="Q10" s="83"/>
      <c r="R10" s="84"/>
    </row>
    <row r="11" spans="2:18" ht="9" customHeight="1" x14ac:dyDescent="0.3">
      <c r="B11" s="52"/>
      <c r="C11" s="371"/>
      <c r="D11" s="53"/>
      <c r="F11" s="58"/>
      <c r="G11" s="56"/>
      <c r="H11" s="58"/>
      <c r="I11" s="56"/>
      <c r="J11" s="58"/>
      <c r="K11" s="56"/>
      <c r="L11" s="58"/>
      <c r="M11" s="56"/>
      <c r="N11" s="58"/>
      <c r="O11" s="65"/>
    </row>
    <row r="12" spans="2:18" ht="40.5" customHeight="1" x14ac:dyDescent="0.3">
      <c r="B12" s="52"/>
      <c r="C12" s="371"/>
      <c r="D12" s="54" t="str">
        <f>Datos!T5</f>
        <v>Baja (2)</v>
      </c>
      <c r="F12" s="60" t="e">
        <f>COUNTIFS(#REF!,$D12,#REF!,F$16)</f>
        <v>#REF!</v>
      </c>
      <c r="G12" s="56"/>
      <c r="H12" s="59" t="e">
        <f>COUNTIFS(#REF!,$D12,#REF!,H$16)</f>
        <v>#REF!</v>
      </c>
      <c r="I12" s="56"/>
      <c r="J12" s="59" t="e">
        <f>COUNTIFS(#REF!,$D12,#REF!,J$16)</f>
        <v>#REF!</v>
      </c>
      <c r="K12" s="56"/>
      <c r="L12" s="55" t="e">
        <f>COUNTIFS(#REF!,$D12,#REF!,L$16)</f>
        <v>#REF!</v>
      </c>
      <c r="M12" s="56"/>
      <c r="N12" s="57" t="e">
        <f>COUNTIFS(#REF!,$D12,#REF!,N$16)</f>
        <v>#REF!</v>
      </c>
      <c r="O12" s="65"/>
      <c r="Q12" s="83"/>
      <c r="R12" s="85"/>
    </row>
    <row r="13" spans="2:18" ht="9.75" customHeight="1" x14ac:dyDescent="0.3">
      <c r="B13" s="52"/>
      <c r="C13" s="371"/>
      <c r="D13" s="53"/>
      <c r="F13" s="58"/>
      <c r="G13" s="56"/>
      <c r="H13" s="58"/>
      <c r="I13" s="56"/>
      <c r="J13" s="58"/>
      <c r="K13" s="56"/>
      <c r="L13" s="58"/>
      <c r="M13" s="56"/>
      <c r="N13" s="58"/>
      <c r="O13" s="65"/>
    </row>
    <row r="14" spans="2:18" ht="40.5" customHeight="1" x14ac:dyDescent="0.3">
      <c r="B14" s="52"/>
      <c r="C14" s="371"/>
      <c r="D14" s="54" t="str">
        <f>Datos!T6</f>
        <v>Muy baja (1)</v>
      </c>
      <c r="F14" s="60" t="e">
        <f>COUNTIFS(#REF!,$D14,#REF!,F$16)</f>
        <v>#REF!</v>
      </c>
      <c r="G14" s="56"/>
      <c r="H14" s="60" t="e">
        <f>COUNTIFS(#REF!,$D14,#REF!,H$16)</f>
        <v>#REF!</v>
      </c>
      <c r="I14" s="56"/>
      <c r="J14" s="59" t="e">
        <f>COUNTIFS(#REF!,$D14,#REF!,J$16)</f>
        <v>#REF!</v>
      </c>
      <c r="K14" s="56"/>
      <c r="L14" s="55" t="e">
        <f>COUNTIFS(#REF!,$D14,#REF!,L$16)</f>
        <v>#REF!</v>
      </c>
      <c r="M14" s="56"/>
      <c r="N14" s="57" t="e">
        <f>COUNTIFS(#REF!,$D14,#REF!,N$16)</f>
        <v>#REF!</v>
      </c>
      <c r="O14" s="65"/>
    </row>
    <row r="15" spans="2:18" ht="27.75" customHeight="1" x14ac:dyDescent="0.3">
      <c r="B15" s="52"/>
      <c r="D15" s="53"/>
      <c r="F15" s="53"/>
      <c r="H15" s="53"/>
      <c r="J15" s="53"/>
      <c r="L15" s="53"/>
      <c r="N15" s="53"/>
      <c r="O15" s="65"/>
    </row>
    <row r="16" spans="2:18" ht="41.25" customHeight="1" x14ac:dyDescent="0.3">
      <c r="B16" s="52"/>
      <c r="F16" s="54" t="str">
        <f>Datos!U6</f>
        <v>Leve (1)</v>
      </c>
      <c r="G16" s="61"/>
      <c r="H16" s="54" t="str">
        <f>Datos!U5</f>
        <v>Menor (2)</v>
      </c>
      <c r="I16" s="61"/>
      <c r="J16" s="54" t="str">
        <f>Datos!U4</f>
        <v>Moderado (3)</v>
      </c>
      <c r="K16" s="61"/>
      <c r="L16" s="54" t="str">
        <f>Datos!U3</f>
        <v>Mayor (4)</v>
      </c>
      <c r="M16" s="61"/>
      <c r="N16" s="54" t="str">
        <f>Datos!U2</f>
        <v>Catastrófico (5)</v>
      </c>
      <c r="O16" s="65"/>
    </row>
    <row r="17" spans="2:15" ht="41.25" customHeight="1" x14ac:dyDescent="0.3">
      <c r="B17" s="52"/>
      <c r="F17" s="62"/>
      <c r="G17" s="63"/>
      <c r="H17" s="62"/>
      <c r="I17" s="63"/>
      <c r="J17" s="64" t="s">
        <v>462</v>
      </c>
      <c r="K17" s="63"/>
      <c r="L17" s="62"/>
      <c r="M17" s="63"/>
      <c r="N17" s="62"/>
      <c r="O17" s="65"/>
    </row>
    <row r="18" spans="2:15" ht="18" customHeight="1" x14ac:dyDescent="0.3">
      <c r="B18" s="52"/>
      <c r="O18" s="65"/>
    </row>
    <row r="19" spans="2:15" ht="26.25" customHeight="1" x14ac:dyDescent="0.3">
      <c r="B19" s="52"/>
      <c r="D19" s="64" t="s">
        <v>463</v>
      </c>
      <c r="F19" s="66" t="e">
        <f>+F12+F14+H14</f>
        <v>#REF!</v>
      </c>
      <c r="G19" s="56"/>
      <c r="H19" s="66" t="e">
        <f>+F8+F10+H8+H10+H12+J10+J12+J14</f>
        <v>#REF!</v>
      </c>
      <c r="I19" s="56"/>
      <c r="J19" s="66" t="e">
        <f>+F6+H6+J6+J8+L6+L8+L10+L12+L14</f>
        <v>#REF!</v>
      </c>
      <c r="K19" s="56"/>
      <c r="L19" s="66" t="e">
        <f>+N6+N8+N10+N12+N14</f>
        <v>#REF!</v>
      </c>
      <c r="M19" s="63"/>
      <c r="N19" s="63"/>
      <c r="O19" s="65"/>
    </row>
    <row r="20" spans="2:15" ht="26.25" customHeight="1" x14ac:dyDescent="0.35">
      <c r="B20" s="52"/>
      <c r="D20" s="67" t="e">
        <f>SUM(F6:N14)</f>
        <v>#REF!</v>
      </c>
      <c r="F20" s="68" t="s">
        <v>311</v>
      </c>
      <c r="G20" s="69"/>
      <c r="H20" s="70" t="s">
        <v>86</v>
      </c>
      <c r="I20" s="69"/>
      <c r="J20" s="71" t="s">
        <v>312</v>
      </c>
      <c r="K20" s="69"/>
      <c r="L20" s="72" t="s">
        <v>328</v>
      </c>
      <c r="O20" s="65"/>
    </row>
    <row r="21" spans="2:15" x14ac:dyDescent="0.3">
      <c r="B21" s="73"/>
      <c r="C21" s="74"/>
      <c r="D21" s="74"/>
      <c r="E21" s="74"/>
      <c r="F21" s="74"/>
      <c r="G21" s="74"/>
      <c r="H21" s="74"/>
      <c r="I21" s="74"/>
      <c r="J21" s="74"/>
      <c r="K21" s="74"/>
      <c r="L21" s="74"/>
      <c r="M21" s="74"/>
      <c r="N21" s="74"/>
      <c r="O21" s="75"/>
    </row>
  </sheetData>
  <mergeCells count="2">
    <mergeCell ref="C6:C14"/>
    <mergeCell ref="B2:O3"/>
  </mergeCells>
  <conditionalFormatting sqref="F6 H6 J6 L6 L10 L12 L14">
    <cfRule type="cellIs" dxfId="10" priority="5" operator="equal">
      <formula>0</formula>
    </cfRule>
  </conditionalFormatting>
  <conditionalFormatting sqref="F8 H8 F10 H10 J10 H12 J12 J14">
    <cfRule type="cellIs" dxfId="9" priority="6" operator="equal">
      <formula>0</formula>
    </cfRule>
  </conditionalFormatting>
  <conditionalFormatting sqref="F12 F14 H14">
    <cfRule type="cellIs" dxfId="8" priority="7" operator="equal">
      <formula>0</formula>
    </cfRule>
  </conditionalFormatting>
  <conditionalFormatting sqref="J8">
    <cfRule type="cellIs" dxfId="7" priority="2" operator="equal">
      <formula>0</formula>
    </cfRule>
  </conditionalFormatting>
  <conditionalFormatting sqref="L8">
    <cfRule type="cellIs" dxfId="6" priority="1" operator="equal">
      <formula>0</formula>
    </cfRule>
  </conditionalFormatting>
  <conditionalFormatting sqref="N6">
    <cfRule type="cellIs" dxfId="5" priority="3" operator="equal">
      <formula>0</formula>
    </cfRule>
  </conditionalFormatting>
  <conditionalFormatting sqref="N8 N10 N12 N14">
    <cfRule type="cellIs" dxfId="4" priority="4"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249977111117893"/>
  </sheetPr>
  <dimension ref="B1:E20"/>
  <sheetViews>
    <sheetView showGridLines="0" zoomScaleNormal="100" workbookViewId="0">
      <selection activeCell="A42" sqref="A42"/>
    </sheetView>
  </sheetViews>
  <sheetFormatPr baseColWidth="10" defaultColWidth="11.44140625" defaultRowHeight="14.4" x14ac:dyDescent="0.3"/>
  <cols>
    <col min="1" max="1" width="23.109375" style="78" customWidth="1"/>
    <col min="2" max="2" width="31.109375" style="78" customWidth="1"/>
    <col min="3" max="3" width="14.44140625" style="78" customWidth="1"/>
    <col min="4" max="4" width="32.88671875" style="78" customWidth="1"/>
    <col min="5" max="5" width="14.44140625" style="78" customWidth="1"/>
    <col min="6" max="16384" width="11.44140625" style="78"/>
  </cols>
  <sheetData>
    <row r="1" spans="2:5" ht="27" customHeight="1" x14ac:dyDescent="0.3"/>
    <row r="2" spans="2:5" x14ac:dyDescent="0.3">
      <c r="B2" s="104" t="s">
        <v>464</v>
      </c>
      <c r="C2" s="104" t="s">
        <v>448</v>
      </c>
      <c r="D2" s="104" t="s">
        <v>465</v>
      </c>
      <c r="E2" s="104" t="s">
        <v>448</v>
      </c>
    </row>
    <row r="3" spans="2:5" x14ac:dyDescent="0.3">
      <c r="B3" s="105" t="s">
        <v>328</v>
      </c>
      <c r="C3" s="114" t="e">
        <f>COUNTIFS(#REF!,$B$3)</f>
        <v>#REF!</v>
      </c>
      <c r="D3" s="105" t="s">
        <v>328</v>
      </c>
      <c r="E3" s="114" t="e">
        <f>COUNTIFS(#REF!,$B$3,#REF!,D3)</f>
        <v>#REF!</v>
      </c>
    </row>
    <row r="4" spans="2:5" x14ac:dyDescent="0.3">
      <c r="B4" s="106"/>
      <c r="C4" s="114"/>
      <c r="D4" s="107" t="s">
        <v>312</v>
      </c>
      <c r="E4" s="114" t="e">
        <f>COUNTIFS(#REF!,$B$3,#REF!,D4)</f>
        <v>#REF!</v>
      </c>
    </row>
    <row r="5" spans="2:5" x14ac:dyDescent="0.3">
      <c r="B5" s="106"/>
      <c r="C5" s="114"/>
      <c r="D5" s="108" t="s">
        <v>86</v>
      </c>
      <c r="E5" s="114" t="e">
        <f>COUNTIFS(#REF!,$B$3,#REF!,D5)</f>
        <v>#REF!</v>
      </c>
    </row>
    <row r="6" spans="2:5" x14ac:dyDescent="0.3">
      <c r="B6" s="109"/>
      <c r="C6" s="115"/>
      <c r="D6" s="110" t="s">
        <v>311</v>
      </c>
      <c r="E6" s="114" t="e">
        <f>COUNTIFS(#REF!,$B$3,#REF!,D6)</f>
        <v>#REF!</v>
      </c>
    </row>
    <row r="7" spans="2:5" x14ac:dyDescent="0.3">
      <c r="B7" s="107" t="s">
        <v>312</v>
      </c>
      <c r="C7" s="114" t="e">
        <f>COUNTIFS(#REF!,$B$7)</f>
        <v>#REF!</v>
      </c>
      <c r="D7" s="105" t="s">
        <v>328</v>
      </c>
      <c r="E7" s="114" t="e">
        <f>COUNTIFS(#REF!,$B$7,#REF!,D7)</f>
        <v>#REF!</v>
      </c>
    </row>
    <row r="8" spans="2:5" x14ac:dyDescent="0.3">
      <c r="B8" s="106"/>
      <c r="C8" s="114"/>
      <c r="D8" s="107" t="s">
        <v>312</v>
      </c>
      <c r="E8" s="114" t="e">
        <f>COUNTIFS(#REF!,$B$7,#REF!,D8)</f>
        <v>#REF!</v>
      </c>
    </row>
    <row r="9" spans="2:5" x14ac:dyDescent="0.3">
      <c r="B9" s="106"/>
      <c r="C9" s="114"/>
      <c r="D9" s="108" t="s">
        <v>86</v>
      </c>
      <c r="E9" s="114" t="e">
        <f>COUNTIFS(#REF!,$B$7,#REF!,D9)</f>
        <v>#REF!</v>
      </c>
    </row>
    <row r="10" spans="2:5" x14ac:dyDescent="0.3">
      <c r="B10" s="109"/>
      <c r="C10" s="115"/>
      <c r="D10" s="110" t="s">
        <v>311</v>
      </c>
      <c r="E10" s="114" t="e">
        <f>COUNTIFS(#REF!,$B$7,#REF!,D10)</f>
        <v>#REF!</v>
      </c>
    </row>
    <row r="11" spans="2:5" x14ac:dyDescent="0.3">
      <c r="B11" s="108" t="s">
        <v>86</v>
      </c>
      <c r="C11" s="114" t="e">
        <f>COUNTIFS(#REF!,$B$11)</f>
        <v>#REF!</v>
      </c>
      <c r="D11" s="105" t="s">
        <v>328</v>
      </c>
      <c r="E11" s="114" t="e">
        <f>COUNTIFS(#REF!,$B$11,#REF!,D11)</f>
        <v>#REF!</v>
      </c>
    </row>
    <row r="12" spans="2:5" x14ac:dyDescent="0.3">
      <c r="B12" s="106"/>
      <c r="C12" s="114"/>
      <c r="D12" s="107" t="s">
        <v>312</v>
      </c>
      <c r="E12" s="114" t="e">
        <f>COUNTIFS(#REF!,$B$11,#REF!,D12)</f>
        <v>#REF!</v>
      </c>
    </row>
    <row r="13" spans="2:5" x14ac:dyDescent="0.3">
      <c r="B13" s="106"/>
      <c r="C13" s="114"/>
      <c r="D13" s="108" t="s">
        <v>86</v>
      </c>
      <c r="E13" s="114" t="e">
        <f>COUNTIFS(#REF!,$B$11,#REF!,D13)</f>
        <v>#REF!</v>
      </c>
    </row>
    <row r="14" spans="2:5" x14ac:dyDescent="0.3">
      <c r="B14" s="109"/>
      <c r="C14" s="115"/>
      <c r="D14" s="110" t="s">
        <v>311</v>
      </c>
      <c r="E14" s="114" t="e">
        <f>COUNTIFS(#REF!,$B$11,#REF!,D14)</f>
        <v>#REF!</v>
      </c>
    </row>
    <row r="15" spans="2:5" x14ac:dyDescent="0.3">
      <c r="B15" s="111" t="s">
        <v>311</v>
      </c>
      <c r="C15" s="114" t="e">
        <f>COUNTIFS(#REF!,$B$15)</f>
        <v>#REF!</v>
      </c>
      <c r="D15" s="105" t="s">
        <v>328</v>
      </c>
      <c r="E15" s="114" t="e">
        <f>COUNTIFS(#REF!,$B$15,#REF!,D15)</f>
        <v>#REF!</v>
      </c>
    </row>
    <row r="16" spans="2:5" x14ac:dyDescent="0.3">
      <c r="B16" s="106"/>
      <c r="C16" s="114"/>
      <c r="D16" s="107" t="s">
        <v>312</v>
      </c>
      <c r="E16" s="114" t="e">
        <f>COUNTIFS(#REF!,$B$15,#REF!,D16)</f>
        <v>#REF!</v>
      </c>
    </row>
    <row r="17" spans="2:5" x14ac:dyDescent="0.3">
      <c r="B17" s="106"/>
      <c r="D17" s="108" t="s">
        <v>86</v>
      </c>
      <c r="E17" s="114" t="e">
        <f>COUNTIFS(#REF!,$B$15,#REF!,D17)</f>
        <v>#REF!</v>
      </c>
    </row>
    <row r="18" spans="2:5" x14ac:dyDescent="0.3">
      <c r="B18" s="109"/>
      <c r="C18" s="79"/>
      <c r="D18" s="110" t="s">
        <v>311</v>
      </c>
      <c r="E18" s="114" t="e">
        <f>COUNTIFS(#REF!,$B$15,#REF!,D18)</f>
        <v>#REF!</v>
      </c>
    </row>
    <row r="19" spans="2:5" x14ac:dyDescent="0.3">
      <c r="B19" s="112"/>
      <c r="C19" s="80"/>
      <c r="D19" s="112"/>
      <c r="E19" s="80"/>
    </row>
    <row r="20" spans="2:5" x14ac:dyDescent="0.3">
      <c r="B20" s="113" t="s">
        <v>466</v>
      </c>
      <c r="C20" s="113"/>
      <c r="D20" s="80"/>
      <c r="E20" s="80" t="e">
        <f>SUM(E3:E18)</f>
        <v>#REF!</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59999389629810485"/>
  </sheetPr>
  <dimension ref="B1:R21"/>
  <sheetViews>
    <sheetView showGridLines="0" topLeftCell="A4" zoomScale="60" zoomScaleNormal="60" workbookViewId="0">
      <selection activeCell="A42" sqref="A42"/>
    </sheetView>
  </sheetViews>
  <sheetFormatPr baseColWidth="10" defaultColWidth="11.44140625" defaultRowHeight="14.4" x14ac:dyDescent="0.3"/>
  <cols>
    <col min="1" max="1" width="11.44140625" style="50" customWidth="1"/>
    <col min="2" max="2" width="5.6640625" style="50" customWidth="1"/>
    <col min="3" max="3" width="6.88671875" style="50" customWidth="1"/>
    <col min="4" max="4" width="19.33203125" style="50" customWidth="1"/>
    <col min="5" max="5" width="4.109375" style="50" customWidth="1"/>
    <col min="6" max="6" width="19.6640625" style="50" customWidth="1"/>
    <col min="7" max="7" width="2" style="50" customWidth="1"/>
    <col min="8" max="8" width="19.6640625" style="50" customWidth="1"/>
    <col min="9" max="9" width="2" style="50" customWidth="1"/>
    <col min="10" max="10" width="19.6640625" style="50" customWidth="1"/>
    <col min="11" max="11" width="2.44140625" style="50" customWidth="1"/>
    <col min="12" max="12" width="19.6640625" style="50" customWidth="1"/>
    <col min="13" max="13" width="2.5546875" style="50" customWidth="1"/>
    <col min="14" max="14" width="19.6640625" style="50" customWidth="1"/>
    <col min="15" max="15" width="5.6640625" style="50" customWidth="1"/>
    <col min="16" max="16384" width="11.44140625" style="50"/>
  </cols>
  <sheetData>
    <row r="1" spans="2:18" ht="20.25" customHeight="1" x14ac:dyDescent="0.3"/>
    <row r="2" spans="2:18" ht="27" customHeight="1" x14ac:dyDescent="0.3">
      <c r="B2" s="372" t="s">
        <v>467</v>
      </c>
      <c r="C2" s="373"/>
      <c r="D2" s="373"/>
      <c r="E2" s="373"/>
      <c r="F2" s="373"/>
      <c r="G2" s="373"/>
      <c r="H2" s="373"/>
      <c r="I2" s="373"/>
      <c r="J2" s="373"/>
      <c r="K2" s="373"/>
      <c r="L2" s="373"/>
      <c r="M2" s="373"/>
      <c r="N2" s="373"/>
      <c r="O2" s="374"/>
      <c r="P2" s="76"/>
    </row>
    <row r="3" spans="2:18" ht="30" customHeight="1" x14ac:dyDescent="0.3">
      <c r="B3" s="375"/>
      <c r="C3" s="376"/>
      <c r="D3" s="376"/>
      <c r="E3" s="376"/>
      <c r="F3" s="376"/>
      <c r="G3" s="376"/>
      <c r="H3" s="376"/>
      <c r="I3" s="376"/>
      <c r="J3" s="376"/>
      <c r="K3" s="376"/>
      <c r="L3" s="376"/>
      <c r="M3" s="376"/>
      <c r="N3" s="376"/>
      <c r="O3" s="377"/>
      <c r="P3" s="76"/>
    </row>
    <row r="4" spans="2:18" ht="20.25" customHeight="1" x14ac:dyDescent="0.3">
      <c r="B4" s="52"/>
      <c r="O4" s="65"/>
      <c r="P4" s="52"/>
    </row>
    <row r="5" spans="2:18" x14ac:dyDescent="0.3">
      <c r="B5" s="52"/>
      <c r="D5" s="53"/>
      <c r="F5" s="53"/>
      <c r="H5" s="53"/>
      <c r="J5" s="53"/>
      <c r="L5" s="53"/>
      <c r="N5" s="53"/>
      <c r="O5" s="65"/>
      <c r="P5" s="52"/>
    </row>
    <row r="6" spans="2:18" ht="40.5" customHeight="1" x14ac:dyDescent="0.3">
      <c r="B6" s="52"/>
      <c r="C6" s="371" t="s">
        <v>461</v>
      </c>
      <c r="D6" s="54" t="str">
        <f>Datos!T2</f>
        <v>Muy alta (5)</v>
      </c>
      <c r="F6" s="55" t="e">
        <f>COUNTIFS(#REF!,$D6,#REF!,F$16)</f>
        <v>#REF!</v>
      </c>
      <c r="G6" s="56"/>
      <c r="H6" s="55" t="e">
        <f>COUNTIFS(#REF!,$D6,#REF!,H$16)</f>
        <v>#REF!</v>
      </c>
      <c r="I6" s="56"/>
      <c r="J6" s="55" t="e">
        <f>COUNTIFS(#REF!,$D6,#REF!,J$16)</f>
        <v>#REF!</v>
      </c>
      <c r="K6" s="56"/>
      <c r="L6" s="55" t="e">
        <f>COUNTIFS(#REF!,$D6,#REF!,L$16)</f>
        <v>#REF!</v>
      </c>
      <c r="M6" s="56"/>
      <c r="N6" s="57" t="e">
        <f>COUNTIFS(#REF!,$D6,#REF!,N$16)</f>
        <v>#REF!</v>
      </c>
      <c r="O6" s="65"/>
      <c r="P6" s="52"/>
    </row>
    <row r="7" spans="2:18" ht="12" customHeight="1" x14ac:dyDescent="0.3">
      <c r="B7" s="52"/>
      <c r="C7" s="371"/>
      <c r="D7" s="53"/>
      <c r="F7" s="58"/>
      <c r="G7" s="56"/>
      <c r="H7" s="58"/>
      <c r="I7" s="56"/>
      <c r="J7" s="58"/>
      <c r="K7" s="56"/>
      <c r="L7" s="58"/>
      <c r="M7" s="56"/>
      <c r="N7" s="58"/>
      <c r="O7" s="65"/>
      <c r="P7" s="52"/>
    </row>
    <row r="8" spans="2:18" ht="40.5" customHeight="1" x14ac:dyDescent="0.3">
      <c r="B8" s="52"/>
      <c r="C8" s="371"/>
      <c r="D8" s="54" t="str">
        <f>Datos!T3</f>
        <v>Alta (4)</v>
      </c>
      <c r="F8" s="59" t="e">
        <f>COUNTIFS(#REF!,$D8,#REF!,F$16)</f>
        <v>#REF!</v>
      </c>
      <c r="G8" s="56"/>
      <c r="H8" s="59" t="e">
        <f>COUNTIFS(#REF!,$D8,#REF!,H$16)</f>
        <v>#REF!</v>
      </c>
      <c r="I8" s="56"/>
      <c r="J8" s="55" t="e">
        <f>COUNTIFS(#REF!,$D8,#REF!,J$16)</f>
        <v>#REF!</v>
      </c>
      <c r="K8" s="56"/>
      <c r="L8" s="55" t="e">
        <f>COUNTIFS(#REF!,$D8,#REF!,L$16)</f>
        <v>#REF!</v>
      </c>
      <c r="M8" s="56"/>
      <c r="N8" s="57" t="e">
        <f>COUNTIFS(#REF!,$D8,#REF!,N$16)</f>
        <v>#REF!</v>
      </c>
      <c r="O8" s="65"/>
      <c r="P8" s="52"/>
    </row>
    <row r="9" spans="2:18" ht="11.25" customHeight="1" x14ac:dyDescent="0.3">
      <c r="B9" s="52"/>
      <c r="C9" s="371"/>
      <c r="D9" s="53"/>
      <c r="F9" s="58"/>
      <c r="G9" s="56"/>
      <c r="H9" s="58"/>
      <c r="I9" s="56"/>
      <c r="J9" s="58"/>
      <c r="K9" s="56"/>
      <c r="L9" s="58"/>
      <c r="M9" s="56"/>
      <c r="N9" s="58"/>
      <c r="O9" s="65"/>
      <c r="P9" s="52"/>
    </row>
    <row r="10" spans="2:18" ht="40.5" customHeight="1" x14ac:dyDescent="0.3">
      <c r="B10" s="52"/>
      <c r="C10" s="371"/>
      <c r="D10" s="54" t="str">
        <f>Datos!T4</f>
        <v>Media (3)</v>
      </c>
      <c r="F10" s="59" t="e">
        <f>COUNTIFS(#REF!,$D10,#REF!,F$16)</f>
        <v>#REF!</v>
      </c>
      <c r="G10" s="56"/>
      <c r="H10" s="59" t="e">
        <f>COUNTIFS(#REF!,$D10,#REF!,H$16)</f>
        <v>#REF!</v>
      </c>
      <c r="I10" s="56"/>
      <c r="J10" s="59" t="e">
        <f>COUNTIFS(#REF!,$D10,#REF!,J$16)</f>
        <v>#REF!</v>
      </c>
      <c r="K10" s="56"/>
      <c r="L10" s="55" t="e">
        <f>COUNTIFS(#REF!,$D10,#REF!,L$16)</f>
        <v>#REF!</v>
      </c>
      <c r="M10" s="56"/>
      <c r="N10" s="57" t="e">
        <f>COUNTIFS(#REF!,$D10,#REF!,N$16)</f>
        <v>#REF!</v>
      </c>
      <c r="O10" s="65"/>
      <c r="P10" s="52"/>
      <c r="R10" s="84"/>
    </row>
    <row r="11" spans="2:18" ht="9" customHeight="1" x14ac:dyDescent="0.3">
      <c r="B11" s="52"/>
      <c r="C11" s="371"/>
      <c r="D11" s="53"/>
      <c r="F11" s="58"/>
      <c r="G11" s="56"/>
      <c r="H11" s="58"/>
      <c r="I11" s="56"/>
      <c r="J11" s="58"/>
      <c r="K11" s="56"/>
      <c r="L11" s="58"/>
      <c r="M11" s="56"/>
      <c r="N11" s="58"/>
      <c r="O11" s="65"/>
      <c r="P11" s="52"/>
    </row>
    <row r="12" spans="2:18" ht="40.5" customHeight="1" x14ac:dyDescent="0.3">
      <c r="B12" s="52"/>
      <c r="C12" s="371"/>
      <c r="D12" s="54" t="str">
        <f>Datos!T5</f>
        <v>Baja (2)</v>
      </c>
      <c r="F12" s="60" t="e">
        <f>COUNTIFS(#REF!,$D12,#REF!,F$16)</f>
        <v>#REF!</v>
      </c>
      <c r="G12" s="56"/>
      <c r="H12" s="59" t="e">
        <f>COUNTIFS(#REF!,$D12,#REF!,H$16)</f>
        <v>#REF!</v>
      </c>
      <c r="I12" s="56"/>
      <c r="J12" s="59" t="e">
        <f>COUNTIFS(#REF!,$D12,#REF!,J$16)</f>
        <v>#REF!</v>
      </c>
      <c r="K12" s="56"/>
      <c r="L12" s="55" t="e">
        <f>COUNTIFS(#REF!,$D12,#REF!,L$16)</f>
        <v>#REF!</v>
      </c>
      <c r="M12" s="56"/>
      <c r="N12" s="57" t="e">
        <f>COUNTIFS(#REF!,$D12,#REF!,N$16)</f>
        <v>#REF!</v>
      </c>
      <c r="O12" s="65"/>
      <c r="P12" s="52"/>
      <c r="R12" s="85"/>
    </row>
    <row r="13" spans="2:18" ht="9.75" customHeight="1" x14ac:dyDescent="0.3">
      <c r="B13" s="52"/>
      <c r="C13" s="371"/>
      <c r="D13" s="53"/>
      <c r="F13" s="58"/>
      <c r="G13" s="56"/>
      <c r="H13" s="58"/>
      <c r="I13" s="56"/>
      <c r="J13" s="58"/>
      <c r="K13" s="56"/>
      <c r="L13" s="58"/>
      <c r="M13" s="56"/>
      <c r="N13" s="58"/>
      <c r="O13" s="65"/>
      <c r="P13" s="52"/>
    </row>
    <row r="14" spans="2:18" ht="40.5" customHeight="1" x14ac:dyDescent="0.3">
      <c r="B14" s="52"/>
      <c r="C14" s="371"/>
      <c r="D14" s="54" t="str">
        <f>Datos!T6</f>
        <v>Muy baja (1)</v>
      </c>
      <c r="F14" s="60" t="e">
        <f>COUNTIFS(#REF!,$D14,#REF!,F$16)</f>
        <v>#REF!</v>
      </c>
      <c r="G14" s="56"/>
      <c r="H14" s="60" t="e">
        <f>COUNTIFS(#REF!,$D14,#REF!,H$16)</f>
        <v>#REF!</v>
      </c>
      <c r="I14" s="56"/>
      <c r="J14" s="59" t="e">
        <f>COUNTIFS(#REF!,$D14,#REF!,J$16)</f>
        <v>#REF!</v>
      </c>
      <c r="K14" s="56"/>
      <c r="L14" s="55" t="e">
        <f>COUNTIFS(#REF!,$D14,#REF!,L$16)</f>
        <v>#REF!</v>
      </c>
      <c r="M14" s="56"/>
      <c r="N14" s="57" t="e">
        <f>COUNTIFS(#REF!,$D14,#REF!,N$16)</f>
        <v>#REF!</v>
      </c>
      <c r="O14" s="65"/>
      <c r="P14" s="52"/>
    </row>
    <row r="15" spans="2:18" ht="27.75" customHeight="1" x14ac:dyDescent="0.3">
      <c r="B15" s="52"/>
      <c r="D15" s="53"/>
      <c r="F15" s="53"/>
      <c r="H15" s="53"/>
      <c r="J15" s="53"/>
      <c r="L15" s="53"/>
      <c r="N15" s="53"/>
      <c r="O15" s="65"/>
      <c r="P15" s="52"/>
    </row>
    <row r="16" spans="2:18" ht="41.25" customHeight="1" x14ac:dyDescent="0.3">
      <c r="B16" s="52"/>
      <c r="F16" s="54" t="str">
        <f>Datos!U6</f>
        <v>Leve (1)</v>
      </c>
      <c r="G16" s="61"/>
      <c r="H16" s="54" t="str">
        <f>Datos!U5</f>
        <v>Menor (2)</v>
      </c>
      <c r="I16" s="61"/>
      <c r="J16" s="54" t="str">
        <f>Datos!U4</f>
        <v>Moderado (3)</v>
      </c>
      <c r="K16" s="61"/>
      <c r="L16" s="54" t="str">
        <f>Datos!U3</f>
        <v>Mayor (4)</v>
      </c>
      <c r="M16" s="61"/>
      <c r="N16" s="54" t="str">
        <f>Datos!U2</f>
        <v>Catastrófico (5)</v>
      </c>
      <c r="O16" s="65"/>
      <c r="P16" s="52"/>
    </row>
    <row r="17" spans="2:16" ht="41.25" customHeight="1" x14ac:dyDescent="0.3">
      <c r="B17" s="52"/>
      <c r="F17" s="62"/>
      <c r="G17" s="63"/>
      <c r="H17" s="62"/>
      <c r="I17" s="63"/>
      <c r="J17" s="64" t="s">
        <v>462</v>
      </c>
      <c r="K17" s="63"/>
      <c r="L17" s="62"/>
      <c r="M17" s="63"/>
      <c r="N17" s="62"/>
      <c r="O17" s="65"/>
      <c r="P17" s="52"/>
    </row>
    <row r="18" spans="2:16" ht="18" customHeight="1" x14ac:dyDescent="0.3">
      <c r="B18" s="52"/>
      <c r="O18" s="65"/>
      <c r="P18" s="52"/>
    </row>
    <row r="19" spans="2:16" ht="25.8" x14ac:dyDescent="0.3">
      <c r="B19" s="52"/>
      <c r="D19" s="64" t="s">
        <v>463</v>
      </c>
      <c r="F19" s="66" t="e">
        <f>+F12+F14+H14</f>
        <v>#REF!</v>
      </c>
      <c r="G19" s="56"/>
      <c r="H19" s="66" t="e">
        <f>+F8+F10+H8+H10+H12+J10+J12+J14</f>
        <v>#REF!</v>
      </c>
      <c r="I19" s="56"/>
      <c r="J19" s="66" t="e">
        <f>+F6+H6+J6+J8+L6+L8+L10+L12+L14</f>
        <v>#REF!</v>
      </c>
      <c r="K19" s="56"/>
      <c r="L19" s="66" t="e">
        <f>+N6+N8+N10+N12+N14</f>
        <v>#REF!</v>
      </c>
      <c r="M19" s="63"/>
      <c r="N19" s="63"/>
      <c r="O19" s="65"/>
      <c r="P19" s="52"/>
    </row>
    <row r="20" spans="2:16" ht="26.25" customHeight="1" x14ac:dyDescent="0.35">
      <c r="B20" s="52"/>
      <c r="D20" s="67" t="e">
        <f>SUM(F6:N14)</f>
        <v>#REF!</v>
      </c>
      <c r="F20" s="68" t="s">
        <v>311</v>
      </c>
      <c r="G20" s="69"/>
      <c r="H20" s="70" t="s">
        <v>86</v>
      </c>
      <c r="I20" s="69"/>
      <c r="J20" s="71" t="s">
        <v>312</v>
      </c>
      <c r="K20" s="69"/>
      <c r="L20" s="72" t="s">
        <v>328</v>
      </c>
      <c r="O20" s="65"/>
      <c r="P20" s="52"/>
    </row>
    <row r="21" spans="2:16" x14ac:dyDescent="0.3">
      <c r="B21" s="73"/>
      <c r="C21" s="74"/>
      <c r="D21" s="74"/>
      <c r="E21" s="74"/>
      <c r="F21" s="74"/>
      <c r="G21" s="74"/>
      <c r="H21" s="74"/>
      <c r="I21" s="74"/>
      <c r="J21" s="74"/>
      <c r="K21" s="74"/>
      <c r="L21" s="74"/>
      <c r="M21" s="74"/>
      <c r="N21" s="74"/>
      <c r="O21" s="75"/>
      <c r="P21" s="52"/>
    </row>
  </sheetData>
  <mergeCells count="2">
    <mergeCell ref="C6:C14"/>
    <mergeCell ref="B2:O3"/>
  </mergeCells>
  <conditionalFormatting sqref="F6 H6 J6 L6 J8 L8 L10 L12 L14">
    <cfRule type="cellIs" dxfId="3" priority="2" operator="equal">
      <formula>0</formula>
    </cfRule>
  </conditionalFormatting>
  <conditionalFormatting sqref="F8 H8 F10 H10 J10 H12 J12 J14">
    <cfRule type="cellIs" dxfId="2" priority="3" operator="equal">
      <formula>0</formula>
    </cfRule>
  </conditionalFormatting>
  <conditionalFormatting sqref="F12 F14 H14">
    <cfRule type="cellIs" dxfId="1" priority="4"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 corrupción</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 corrupción'!Área_de_impresión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Dolly Johanna</cp:lastModifiedBy>
  <cp:revision/>
  <cp:lastPrinted>2025-04-24T04:38:05Z</cp:lastPrinted>
  <dcterms:created xsi:type="dcterms:W3CDTF">2019-02-01T14:35:23Z</dcterms:created>
  <dcterms:modified xsi:type="dcterms:W3CDTF">2025-09-30T21:45:25Z</dcterms:modified>
  <cp:category/>
  <cp:contentStatus/>
</cp:coreProperties>
</file>