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mjpedraza\Downloads\"/>
    </mc:Choice>
  </mc:AlternateContent>
  <xr:revisionPtr revIDLastSave="0" documentId="13_ncr:1_{E2E5533E-8FC8-4F67-87D3-8FF670412DC2}" xr6:coauthVersionLast="47" xr6:coauthVersionMax="47" xr10:uidLastSave="{00000000-0000-0000-0000-000000000000}"/>
  <bookViews>
    <workbookView xWindow="-120" yWindow="-120" windowWidth="29040" windowHeight="15840" tabRatio="506" xr2:uid="{00000000-000D-0000-FFFF-FFFF00000000}"/>
  </bookViews>
  <sheets>
    <sheet name="Paa-PIGA" sheetId="1" r:id="rId1"/>
    <sheet name="Gráfica" sheetId="2" r:id="rId2"/>
    <sheet name="Listas" sheetId="3" state="hidden" r:id="rId3"/>
  </sheets>
  <definedNames>
    <definedName name="_xlnm._FilterDatabase" localSheetId="0" hidden="1">'Paa-PIGA'!$E$11:$AL$60</definedName>
    <definedName name="_xlnm.Print_Area" localSheetId="1">Gráfica!$A$1:$N$43</definedName>
    <definedName name="_xlnm.Print_Area" localSheetId="0">'Paa-PIGA'!$A$1:$AQ$70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6" i="1" l="1"/>
  <c r="U46" i="1"/>
  <c r="U42" i="1"/>
  <c r="U36" i="1"/>
  <c r="U35" i="1"/>
  <c r="U33" i="1"/>
  <c r="U25" i="1"/>
  <c r="U24" i="1"/>
  <c r="U21" i="1"/>
  <c r="U15" i="1"/>
  <c r="R25" i="1" l="1"/>
  <c r="R24" i="1"/>
  <c r="R33" i="1"/>
  <c r="R47" i="1"/>
  <c r="R46" i="1"/>
  <c r="R48" i="1"/>
  <c r="R49" i="1"/>
  <c r="R54" i="1"/>
  <c r="R14" i="1"/>
  <c r="O21" i="1"/>
  <c r="O20" i="1"/>
  <c r="O15" i="1"/>
  <c r="O13" i="1"/>
  <c r="O58" i="1" l="1"/>
  <c r="O52" i="1"/>
  <c r="O46" i="1"/>
  <c r="O42" i="1"/>
  <c r="O34" i="1"/>
  <c r="O33" i="1"/>
  <c r="O31" i="1"/>
  <c r="O28" i="1"/>
  <c r="O24" i="1"/>
  <c r="AO46" i="1" l="1"/>
  <c r="H69" i="1" s="1"/>
  <c r="AO40" i="1"/>
  <c r="AO33" i="1"/>
  <c r="H67" i="1" s="1"/>
  <c r="AO24" i="1"/>
  <c r="H66" i="1" s="1"/>
  <c r="AO18" i="1"/>
  <c r="H65" i="1" s="1"/>
  <c r="AO13" i="1"/>
  <c r="H64" i="1" s="1"/>
  <c r="AQ46" i="1"/>
  <c r="I69" i="1" s="1"/>
  <c r="AP46" i="1"/>
  <c r="F69" i="1" s="1"/>
  <c r="D46" i="1"/>
  <c r="E69" i="1" s="1"/>
  <c r="AQ40" i="1"/>
  <c r="I68" i="1" s="1"/>
  <c r="AP40" i="1"/>
  <c r="F68" i="1" s="1"/>
  <c r="D40" i="1"/>
  <c r="E68" i="1" s="1"/>
  <c r="AQ33" i="1"/>
  <c r="I67" i="1" s="1"/>
  <c r="AP33" i="1"/>
  <c r="F67" i="1" s="1"/>
  <c r="D33" i="1"/>
  <c r="E67" i="1" s="1"/>
  <c r="E60" i="1"/>
  <c r="B39" i="2" s="1"/>
  <c r="AQ24" i="1"/>
  <c r="I66" i="1" s="1"/>
  <c r="AP24" i="1"/>
  <c r="F66" i="1" s="1"/>
  <c r="D24" i="1"/>
  <c r="E66" i="1" s="1"/>
  <c r="AQ18" i="1"/>
  <c r="I65" i="1" s="1"/>
  <c r="AP18" i="1"/>
  <c r="F65" i="1" s="1"/>
  <c r="D18" i="1"/>
  <c r="E65" i="1" s="1"/>
  <c r="AP13" i="1"/>
  <c r="F64" i="1" s="1"/>
  <c r="AC60" i="1"/>
  <c r="J39" i="2" s="1"/>
  <c r="K60" i="1"/>
  <c r="D39" i="2" s="1"/>
  <c r="F59" i="1"/>
  <c r="H59" i="1"/>
  <c r="I59" i="1"/>
  <c r="K59" i="1"/>
  <c r="L59" i="1"/>
  <c r="N59" i="1"/>
  <c r="O59" i="1"/>
  <c r="Q59" i="1"/>
  <c r="R59" i="1"/>
  <c r="T59" i="1"/>
  <c r="U59" i="1"/>
  <c r="W59" i="1"/>
  <c r="X59" i="1"/>
  <c r="Z59" i="1"/>
  <c r="AA59" i="1"/>
  <c r="AC59" i="1"/>
  <c r="AD59" i="1"/>
  <c r="AF59" i="1"/>
  <c r="AG59" i="1"/>
  <c r="AI59" i="1"/>
  <c r="AJ59" i="1"/>
  <c r="AL59" i="1"/>
  <c r="AM59" i="1"/>
  <c r="E59" i="1"/>
  <c r="AQ13" i="1"/>
  <c r="I64" i="1" s="1"/>
  <c r="F60" i="1"/>
  <c r="B40" i="2" s="1"/>
  <c r="H60" i="1"/>
  <c r="I60" i="1"/>
  <c r="C40" i="2" s="1"/>
  <c r="L60" i="1"/>
  <c r="D40" i="2" s="1"/>
  <c r="N60" i="1"/>
  <c r="E39" i="2" s="1"/>
  <c r="O60" i="1"/>
  <c r="E40" i="2" s="1"/>
  <c r="Q60" i="1"/>
  <c r="F39" i="2" s="1"/>
  <c r="R60" i="1"/>
  <c r="F40" i="2" s="1"/>
  <c r="T60" i="1"/>
  <c r="G39" i="2" s="1"/>
  <c r="U60" i="1"/>
  <c r="G40" i="2" s="1"/>
  <c r="W60" i="1"/>
  <c r="H39" i="2" s="1"/>
  <c r="X60" i="1"/>
  <c r="H40" i="2" s="1"/>
  <c r="Z60" i="1"/>
  <c r="I39" i="2" s="1"/>
  <c r="AA60" i="1"/>
  <c r="I40" i="2" s="1"/>
  <c r="AD60" i="1"/>
  <c r="J40" i="2" s="1"/>
  <c r="AF60" i="1"/>
  <c r="K39" i="2" s="1"/>
  <c r="AG60" i="1"/>
  <c r="K40" i="2" s="1"/>
  <c r="AI60" i="1"/>
  <c r="L39" i="2" s="1"/>
  <c r="AJ60" i="1"/>
  <c r="L40" i="2" s="1"/>
  <c r="AL60" i="1"/>
  <c r="M39" i="2" s="1"/>
  <c r="AM60" i="1"/>
  <c r="M40" i="2" s="1"/>
  <c r="D13" i="1"/>
  <c r="E64" i="1" s="1"/>
  <c r="B69" i="1"/>
  <c r="B68" i="1"/>
  <c r="B67" i="1"/>
  <c r="B66" i="1"/>
  <c r="B65" i="1"/>
  <c r="B64" i="1"/>
  <c r="AO60" i="1" l="1"/>
  <c r="H68" i="1"/>
  <c r="H70" i="1" s="1"/>
  <c r="I70" i="1"/>
  <c r="AQ59" i="1"/>
  <c r="AP60" i="1"/>
  <c r="C39" i="2"/>
  <c r="N39" i="2" s="1"/>
  <c r="N40" i="2"/>
  <c r="E70" i="1"/>
  <c r="AQ60" i="1"/>
  <c r="F70" i="1"/>
  <c r="AP59" i="1"/>
  <c r="F83" i="1"/>
  <c r="D60" i="1"/>
</calcChain>
</file>

<file path=xl/sharedStrings.xml><?xml version="1.0" encoding="utf-8"?>
<sst xmlns="http://schemas.openxmlformats.org/spreadsheetml/2006/main" count="321" uniqueCount="232">
  <si>
    <t>RESPONSABLE</t>
  </si>
  <si>
    <t>Enero</t>
  </si>
  <si>
    <t>Febrero</t>
  </si>
  <si>
    <t>Marzo</t>
  </si>
  <si>
    <t>Abril</t>
  </si>
  <si>
    <t>Mayo</t>
  </si>
  <si>
    <t>Junio</t>
  </si>
  <si>
    <t>Julio</t>
  </si>
  <si>
    <t>Agosto</t>
  </si>
  <si>
    <t>Septiembre</t>
  </si>
  <si>
    <t>Octubre</t>
  </si>
  <si>
    <t>Noviembre</t>
  </si>
  <si>
    <t>Diciembre</t>
  </si>
  <si>
    <t xml:space="preserve">Prog. </t>
  </si>
  <si>
    <t xml:space="preserve">Ejec. </t>
  </si>
  <si>
    <t xml:space="preserve">Gestión </t>
  </si>
  <si>
    <t>TOTAL PORCENTAJES</t>
  </si>
  <si>
    <t>TOTAL ACTIVIDADES</t>
  </si>
  <si>
    <t>PROGRAMAS</t>
  </si>
  <si>
    <t>%</t>
  </si>
  <si>
    <t>PONDERACIÓN PROGRAMAS</t>
  </si>
  <si>
    <t>El porcentaje correspondiente a cada programa  del Plan Institucional de Gestión Ambiental - PIGA,  fue determinado teniendo en cuenta los criterios de frecuencia y complejidad  los cuales indican los pesos que se debe determinar en cada uno.</t>
  </si>
  <si>
    <t>TOTAL</t>
  </si>
  <si>
    <t>Actividades</t>
  </si>
  <si>
    <t>Ene</t>
  </si>
  <si>
    <t>Feb</t>
  </si>
  <si>
    <t>Mar</t>
  </si>
  <si>
    <t>Abr</t>
  </si>
  <si>
    <t>May</t>
  </si>
  <si>
    <t>Jun</t>
  </si>
  <si>
    <t>Jul</t>
  </si>
  <si>
    <t>Ago</t>
  </si>
  <si>
    <t>Sep</t>
  </si>
  <si>
    <t>Oct</t>
  </si>
  <si>
    <t>Nov</t>
  </si>
  <si>
    <t>Dic</t>
  </si>
  <si>
    <t>Programadas</t>
  </si>
  <si>
    <t>Ejecutadas</t>
  </si>
  <si>
    <t>PROGRAMA USO EFICIENTE DEL AGUA</t>
  </si>
  <si>
    <t>1.1</t>
  </si>
  <si>
    <t>1.2</t>
  </si>
  <si>
    <t>1.3</t>
  </si>
  <si>
    <t>1.4</t>
  </si>
  <si>
    <t>2.1</t>
  </si>
  <si>
    <t>2.2</t>
  </si>
  <si>
    <t>2.3</t>
  </si>
  <si>
    <t>2.4</t>
  </si>
  <si>
    <t>2.5</t>
  </si>
  <si>
    <t>PROGRAMA USO EFICIENTE DE ENERGIA</t>
  </si>
  <si>
    <t>PROCESO</t>
  </si>
  <si>
    <t>CÓDIGO</t>
  </si>
  <si>
    <t>PROCEDIMIENTO</t>
  </si>
  <si>
    <t>VERSIÓN</t>
  </si>
  <si>
    <t>TIPO DE DOCUMENTO</t>
  </si>
  <si>
    <t>PÁGINA</t>
  </si>
  <si>
    <t>4233100-FT-916</t>
  </si>
  <si>
    <t>004</t>
  </si>
  <si>
    <t>Fortalecimiento institucional</t>
  </si>
  <si>
    <t>Formulación, ejecución y seguimiento al Plan Institucional de Gestión Ambiental - PIGA</t>
  </si>
  <si>
    <t>No.</t>
  </si>
  <si>
    <t>PROGRAMA GESTIÓN INTEGRAL DE RESIDUOS</t>
  </si>
  <si>
    <t>3.1</t>
  </si>
  <si>
    <t>3.2</t>
  </si>
  <si>
    <t>3.3</t>
  </si>
  <si>
    <t>3.4</t>
  </si>
  <si>
    <t>3.5</t>
  </si>
  <si>
    <t>PROGRAMA CONSUMO SOSTENIBLE</t>
  </si>
  <si>
    <t>4.1</t>
  </si>
  <si>
    <t>4.2</t>
  </si>
  <si>
    <t>4.3</t>
  </si>
  <si>
    <t>4.4</t>
  </si>
  <si>
    <t>4.5</t>
  </si>
  <si>
    <t>Plan de acción anual del Plan Institucional de Gestión Ambiental - PIGA</t>
  </si>
  <si>
    <t>PRIMER TRIMESTRE</t>
  </si>
  <si>
    <t>SEGUNDO TRIMESTRE</t>
  </si>
  <si>
    <t>TERCER TRIMESTRE</t>
  </si>
  <si>
    <t>CUARTO TRIMESTRE</t>
  </si>
  <si>
    <t>PROGRAMA GESTIÓN DEL CAMBIO CLIMÁTICO</t>
  </si>
  <si>
    <t>5.1</t>
  </si>
  <si>
    <t>5.2</t>
  </si>
  <si>
    <t>5.3</t>
  </si>
  <si>
    <t>5.4</t>
  </si>
  <si>
    <t>5.5</t>
  </si>
  <si>
    <t>PROGRAMA DE COMUNICACIÓN, FORMACIÓN Y SENSIBILIZACIÓN</t>
  </si>
  <si>
    <t>6.1</t>
  </si>
  <si>
    <t>6.2</t>
  </si>
  <si>
    <t>6.3</t>
  </si>
  <si>
    <t>6.4</t>
  </si>
  <si>
    <t>6.5</t>
  </si>
  <si>
    <t>Vigencia:</t>
  </si>
  <si>
    <t>Responsable:</t>
  </si>
  <si>
    <t>Cargo:</t>
  </si>
  <si>
    <t>Programado</t>
  </si>
  <si>
    <t>Cant</t>
  </si>
  <si>
    <t>Cant. Actividades Programadas</t>
  </si>
  <si>
    <t>Cant. Actividades Ejecutadas</t>
  </si>
  <si>
    <t>AUXILIAR ADMINISTRATIVO</t>
  </si>
  <si>
    <t>AUXILIAR SERVICIOS GENERALES</t>
  </si>
  <si>
    <t>OPERARIO</t>
  </si>
  <si>
    <t>PROFESIONAL ESPECIALIZADO</t>
  </si>
  <si>
    <t>PROFESIONAL UNIVERSITARIO</t>
  </si>
  <si>
    <t>SECRETARIA</t>
  </si>
  <si>
    <t>TÉCNICO OPERATIVO</t>
  </si>
  <si>
    <t>Vigencia</t>
  </si>
  <si>
    <t>Cargo</t>
  </si>
  <si>
    <t>DIRECTOR TÉCNICO</t>
  </si>
  <si>
    <t>SUBDIRECTOR TÉCNICO</t>
  </si>
  <si>
    <t>CONTRATISTA</t>
  </si>
  <si>
    <t>2 de 2</t>
  </si>
  <si>
    <t>FORMATO</t>
  </si>
  <si>
    <t>Cumplimiento</t>
  </si>
  <si>
    <t>DESCRIPCIÓN DE LA ACTIVIDAD</t>
  </si>
  <si>
    <t>Fortalecimiento Institucional</t>
  </si>
  <si>
    <t>Consolidación, análisis  y seguimiento trimestral de información de las variaciones de consumo de agua en las sedes de la Secretaría General.</t>
  </si>
  <si>
    <t>Adecuar sistemas tecnológicos que permitan el ahorro en cinco de las sedes de la Secretaría General.</t>
  </si>
  <si>
    <t>Realizar cada (2) meses, la proyección de estrategias de disminución de consumo de agua en las sedes de la Secretaría General, que presenta variaciones significativas.</t>
  </si>
  <si>
    <t>Dirección Administrativa y Financiera</t>
  </si>
  <si>
    <t xml:space="preserve">Actualización de los sistema de iluminación artística de los escenarios ubicados en dos de los auditorios de las sedes de la Secretaría General </t>
  </si>
  <si>
    <t>Automatización del encendido de luminarias en áreas priorizadas mediante sensores de movimiento en cinco sedes de la Secretaría General.</t>
  </si>
  <si>
    <t>Consolidación, análisis y seguimiento trimestral de información de las variaciones de consumo de energía en las sedes de la Secretaría General.</t>
  </si>
  <si>
    <t>Realizar cada (2) meses, la proyección de estrategias de disminución de consumo de energía en las sedes de la Secretaría General, que presenta variaciones significativas.</t>
  </si>
  <si>
    <t>3.6</t>
  </si>
  <si>
    <t>3.7</t>
  </si>
  <si>
    <t>3.8</t>
  </si>
  <si>
    <t>Gestionar mensualmente de manera integral la totalidad de residuos aprovechables generados por la Secretaría General, con gestores autorizados en cumplimiento de la normatividad vigente.</t>
  </si>
  <si>
    <t>Gestionar mensualmente de manera integral la totalidad de residuos peligrosos, residuos de aparatos eléctricos, electrónicos y especiales generados por la Secretaría General, con gestores autorizados en cumplimiento de la normatividad vigente.</t>
  </si>
  <si>
    <t>Actualizar una vez al año, el Plan de Gestión Integral de Residuos Peligrosos- RESPEL de la sede Imprenta Distrital.</t>
  </si>
  <si>
    <t>Actualizar una vez al año, el Plan de Gestión Integral de Residuos Peligrosos y RAEE de las sedes.</t>
  </si>
  <si>
    <t>Realizar seis (6) reportes sobre la gestión de residuos a los entes externos que se requieran como parte del cumplimiento normativo.</t>
  </si>
  <si>
    <t>Realizar un informe del estado de elementos para la gestión de residuos en las sedes de la entidad.</t>
  </si>
  <si>
    <t>Adecuación de los cuartos para almacenamiento de residuos en dos sedes.</t>
  </si>
  <si>
    <t>Realizar tres (3) seguimientos a la generación de residuos con potencial aprovechables y generar  alertas para el mejoramiento de la clasificación en las tres (3) sedes con la mayor disminución en la generación de estos residuos.</t>
  </si>
  <si>
    <t>4.6</t>
  </si>
  <si>
    <t>Realizar mensualmente la aprobación de inclusión o exclusión de cláusulas ambientales en los  procesos de contratación de la entidad en la etapa precontractual.</t>
  </si>
  <si>
    <t>Realizar tres veces durante la vigencia el seguimiento a las cláusulas ambientales de los contratos vigentes en la entidad.</t>
  </si>
  <si>
    <t>Realizar dos (2) mesas de trabajo con el Equipo de CPS de la Entidad.</t>
  </si>
  <si>
    <t>Determinar semestralmente las cláusulas ambientales relacionadas con la disminución en la adquisición de Elementos Plásticos de un Solo Uso (EPSU) en los contratos aplicables durante la vigencia.</t>
  </si>
  <si>
    <t>Mantener la adquisición de Elementos Plásticos de un Solo Uso (EPSU) en 0% para el desarrollo de actividades de cafetería en la Entidad.</t>
  </si>
  <si>
    <t>Actualizar la Guía de Compras Públicas Sostenibles de la Entidad y el formato FT-1152.</t>
  </si>
  <si>
    <t>Determinar la huella de carbono de la Entidad, de acuerdo a la metodología de STORM USER.</t>
  </si>
  <si>
    <t>Contratar un estudio técnico sobre cubiertas de tres sedes de la S.G., que contemple la identificación o presencia de  asbesto cemento.</t>
  </si>
  <si>
    <t>Realizar los diagnósticos ambientales en las sedes de la entidad, para la implementación de la gestión ambiental.</t>
  </si>
  <si>
    <t>Realizar seis actividades que promuevan el uso de transportes alternativos dirigidas a funcionarios y contratistas de la entidad.</t>
  </si>
  <si>
    <t>6.6</t>
  </si>
  <si>
    <t>6.7</t>
  </si>
  <si>
    <t>6.8</t>
  </si>
  <si>
    <t>6.9</t>
  </si>
  <si>
    <t>6.10</t>
  </si>
  <si>
    <t>6.11</t>
  </si>
  <si>
    <t>6.12</t>
  </si>
  <si>
    <t>6.13</t>
  </si>
  <si>
    <t>Desarrollar dos (2) actividades para fomentar la separación en la fuente de los residuos ordinarios.</t>
  </si>
  <si>
    <t>Desarrollar una (1) actividad correspondiente a la gestión del aceite vegetal.</t>
  </si>
  <si>
    <t>Desarrollar una actividad de sensibilización correspondiente a la gestión de residuos peligrosos y residuos de aparatos eléctricos y electrónicos.</t>
  </si>
  <si>
    <t>Realizar en la vigencia, dos (2) socialización a contratistas de la SG, que generen impacto ambiental significativo para fortalecer la implementación de obligaciones ambientales conforme al contrato suscrito.</t>
  </si>
  <si>
    <t>Realizar dos (2) socialización a Supervisores y/o Apoyos a la Supervisión acerca de las cláusulas ambientales y su seguimiento.</t>
  </si>
  <si>
    <t>Desarrollar una (1) actividad correspondiente a  deberes y beneficios ambientales / institucionales de contribuir al PIGA.</t>
  </si>
  <si>
    <t>Desarrollar una (1) actividad correspondiente a Elementos Plásticos de un Solo Uso -EPSU.</t>
  </si>
  <si>
    <t>En el marco del Acuerdo Distrital 197 de 2005, desarrollar la primera semana del mes de junio la Semana del Medio Ambiente en la entidad.</t>
  </si>
  <si>
    <t xml:space="preserve">Desarrollar una (1) actividad teniendo en cuenta las fechas ambientales relacionadas en la resolución 3179 de 2023. </t>
  </si>
  <si>
    <t>Desarrollar dos (2) actividades que fomente el uso eficiente de agua.</t>
  </si>
  <si>
    <t>Desarrollar dos (2) actividades que fomente el uso eficiente de energía.</t>
  </si>
  <si>
    <t>Realizar en cada semestre, retroalimentaciones a los enlaces ambientales para fortalecer los conocimientos en los lineamientos y avances en la implementación del PIGA.</t>
  </si>
  <si>
    <t>Mauro Palta Cerón</t>
  </si>
  <si>
    <t>Realizar adecuaciones y/o mantenimientos  en bici parqueaderos en tres sedes,  para promover el uso de la bicicleta.</t>
  </si>
  <si>
    <t>Desarrollar una (1) actividad correspondiente a riesgos e impactos ambientales, asociado a los programas de agua, energía, gestión de residuos, cambio climático.</t>
  </si>
  <si>
    <r>
      <rPr>
        <b/>
        <sz val="18"/>
        <color theme="1"/>
        <rFont val="Arial"/>
        <family val="2"/>
      </rPr>
      <t>1.3.1 Análisis de consumo de agua.</t>
    </r>
    <r>
      <rPr>
        <sz val="18"/>
        <color theme="1"/>
        <rFont val="Arial"/>
        <family val="2"/>
      </rPr>
      <t xml:space="preserve">
1.3.1.1 Se realizó  el Informe Anual del Análisis del Consumo de agua en las sedes a las cuales se les realiza el pago del servicio público de agua. 
1.3.1.2 Se realizaron visitas en 2 sedes CE Ciudad Bolívar y Super CADE Engativa de seguimiento de altos consumos de agua.
</t>
    </r>
    <r>
      <rPr>
        <b/>
        <sz val="18"/>
        <color theme="1"/>
        <rFont val="Arial"/>
        <family val="2"/>
      </rPr>
      <t xml:space="preserve">1.3.2 Circular conjunta 003/2024.
</t>
    </r>
    <r>
      <rPr>
        <sz val="18"/>
        <color theme="1"/>
        <rFont val="Arial"/>
        <family val="2"/>
      </rPr>
      <t>1.3.2.1. Se realizó la consolidación de la información de los medidores de agua de las sedes de la entidad.</t>
    </r>
  </si>
  <si>
    <r>
      <rPr>
        <b/>
        <sz val="18"/>
        <color theme="1"/>
        <rFont val="Arial"/>
        <family val="2"/>
      </rPr>
      <t>1.1.1 Análisis de consumo de agua.</t>
    </r>
    <r>
      <rPr>
        <sz val="18"/>
        <color theme="1"/>
        <rFont val="Arial"/>
        <family val="2"/>
      </rPr>
      <t xml:space="preserve">
Se realizó  el informe de análisis de  consumo de agua en las sedes a las cuales se les realiza el pago del servicio público para la vigencia 2024.</t>
    </r>
  </si>
  <si>
    <r>
      <rPr>
        <b/>
        <sz val="18"/>
        <color theme="1"/>
        <rFont val="Arial"/>
        <family val="2"/>
      </rPr>
      <t>2.3.1 Análisis de consumo de energía.</t>
    </r>
    <r>
      <rPr>
        <sz val="18"/>
        <color theme="1"/>
        <rFont val="Arial"/>
        <family val="2"/>
      </rPr>
      <t xml:space="preserve">
Se realizó  el informe de análisis de consumo de energía en las sedes a las cuales se les realiza el pago del servicio público para la vigencia 2024.</t>
    </r>
  </si>
  <si>
    <r>
      <rPr>
        <b/>
        <sz val="18"/>
        <color theme="1"/>
        <rFont val="Arial"/>
        <family val="2"/>
      </rPr>
      <t>2.4.1 Análisis de consumo de Energía.</t>
    </r>
    <r>
      <rPr>
        <sz val="18"/>
        <color theme="1"/>
        <rFont val="Arial"/>
        <family val="2"/>
      </rPr>
      <t xml:space="preserve">
2.4.1 .1 Se realizó  el Informe Anual del Análisis del Consumo de energía en las sedes a las cuales se les realiza el pago del servicio público de energía. 
2.4.1.2 Se realizaron visitas en 2 sedes CE Chapinero y CADE La Gaitana de seguimiento de altos consumos de agua.
</t>
    </r>
    <r>
      <rPr>
        <b/>
        <sz val="18"/>
        <color theme="1"/>
        <rFont val="Arial"/>
        <family val="2"/>
      </rPr>
      <t>2.4.2  Circular conjunta 003/2024.</t>
    </r>
    <r>
      <rPr>
        <sz val="18"/>
        <color theme="1"/>
        <rFont val="Arial"/>
        <family val="2"/>
      </rPr>
      <t xml:space="preserve">
2.4.2.1 Se realizó la consolidación de la información de los medidores de energía de las sedes de la entidad.</t>
    </r>
  </si>
  <si>
    <r>
      <rPr>
        <b/>
        <sz val="18"/>
        <color theme="1"/>
        <rFont val="Arial"/>
        <family val="2"/>
      </rPr>
      <t>3.1.1 Residuos aprovechables:</t>
    </r>
    <r>
      <rPr>
        <sz val="18"/>
        <color theme="1"/>
        <rFont val="Arial"/>
        <family val="2"/>
      </rPr>
      <t xml:space="preserve">
3.1.1 .1 Se realizó la revisión de planillas y certificados generados por la Asociación de Recicladores respecto a las entregas de residuos ordinarios aprovechables durante el mes de febrero 2025, información con la que se actualizó la base de residuos aprovechables.
3.1.1.2 Se suscribió el nuevo Acuerdo de Corresponsabilidad No 4233000-572-2025 con la Asociación de Recicladores Puerta de Oro, para garantizar que los residuos con potencial aprovechable no vayan al relleno Sanitario Doña Juana.</t>
    </r>
  </si>
  <si>
    <r>
      <rPr>
        <b/>
        <sz val="18"/>
        <color theme="1"/>
        <rFont val="Arial"/>
        <family val="2"/>
      </rPr>
      <t>3.3.1</t>
    </r>
    <r>
      <rPr>
        <sz val="18"/>
        <color theme="1"/>
        <rFont val="Arial"/>
        <family val="2"/>
      </rPr>
      <t xml:space="preserve"> Se actualiza el Plan de Gestión Integral de Residuos Peligrosos- RESPEL de la sede Imprenta Distrital</t>
    </r>
  </si>
  <si>
    <r>
      <rPr>
        <b/>
        <sz val="18"/>
        <color theme="1"/>
        <rFont val="Arial"/>
        <family val="2"/>
      </rPr>
      <t>3.4.1</t>
    </r>
    <r>
      <rPr>
        <sz val="18"/>
        <color theme="1"/>
        <rFont val="Arial"/>
        <family val="2"/>
      </rPr>
      <t xml:space="preserve"> Se actualiza el Plan de Gestión Integral de Residuos Peligrosos y RAEE de las sedes.</t>
    </r>
  </si>
  <si>
    <r>
      <rPr>
        <b/>
        <sz val="18"/>
        <color theme="1"/>
        <rFont val="Arial"/>
        <family val="2"/>
      </rPr>
      <t>3.5.1 Reportes a ENTES externos</t>
    </r>
    <r>
      <rPr>
        <sz val="18"/>
        <color theme="1"/>
        <rFont val="Arial"/>
        <family val="2"/>
      </rPr>
      <t xml:space="preserve">
3.5.1 .1 Se realiza el diligenciamiento y actualización de la información de residuos peligrosos de la Imprenta en la plataforma IDEAM
3.5.1.2 Reportes UAESP
Se realiza el reporte a la UAEPS de los residuos aprovechables generados en la entidad durante el último trimestre del 2024 (radicado 2-2025-236)
Reporte avance en la implementación del PAIPAERS (2-2025-312)
3.5.1.3 Reporte STORM USER, la gestión ambiental de la entidad en el segundo semestre 2024.</t>
    </r>
  </si>
  <si>
    <r>
      <rPr>
        <b/>
        <sz val="18"/>
        <color theme="1"/>
        <rFont val="Arial"/>
        <family val="2"/>
      </rPr>
      <t xml:space="preserve">4.1.1 </t>
    </r>
    <r>
      <rPr>
        <sz val="18"/>
        <color theme="1"/>
        <rFont val="Arial"/>
        <family val="2"/>
      </rPr>
      <t>Se realizó la revisión y aprobación de inclusión en siete (7) procesos pre contractuales.</t>
    </r>
  </si>
  <si>
    <r>
      <rPr>
        <b/>
        <sz val="18"/>
        <color theme="1"/>
        <rFont val="Arial"/>
        <family val="2"/>
      </rPr>
      <t>4.5.1</t>
    </r>
    <r>
      <rPr>
        <sz val="18"/>
        <color theme="1"/>
        <rFont val="Arial"/>
        <family val="2"/>
      </rPr>
      <t xml:space="preserve"> Se establecieron semestralmente las cláusulas ambientales correspondientes a la reducción en la adquisición de Elementos Plásticos de un Solo Uso (EPSU) en los contratos aplicables durante el periodo de julio a diciembre de 2024, se presenta el informe semestral de EPSU.</t>
    </r>
  </si>
  <si>
    <r>
      <rPr>
        <b/>
        <sz val="18"/>
        <color theme="1"/>
        <rFont val="Arial"/>
        <family val="2"/>
      </rPr>
      <t>5.1.1</t>
    </r>
    <r>
      <rPr>
        <sz val="18"/>
        <color theme="1"/>
        <rFont val="Arial"/>
        <family val="2"/>
      </rPr>
      <t xml:space="preserve"> Se determinó la Huella de Carbono de la Entidad para la vigencia 2024, para lo cual se presenta el informe de huella de carbono, el formulario en Excel  y el certificado de envío del informe.</t>
    </r>
  </si>
  <si>
    <r>
      <rPr>
        <b/>
        <sz val="18"/>
        <color theme="1"/>
        <rFont val="Arial"/>
        <family val="2"/>
      </rPr>
      <t>4.1.1 Procesos pre contractuales</t>
    </r>
    <r>
      <rPr>
        <sz val="18"/>
        <color theme="1"/>
        <rFont val="Arial"/>
        <family val="2"/>
      </rPr>
      <t xml:space="preserve">
4.1.1.1 Se realizó la inclusión de cláusulas ambientales en catorce (14) procesos precontractuales durante el mes de febrero. 
4.1.1.2 Se actualizó la base de contratos suscritos de enero, donde se identificó que en nueve (9) contratos se incluyeron cláusulas ambientales.</t>
    </r>
  </si>
  <si>
    <r>
      <rPr>
        <b/>
        <sz val="18"/>
        <color theme="1"/>
        <rFont val="Arial"/>
        <family val="2"/>
      </rPr>
      <t>6.1.1</t>
    </r>
    <r>
      <rPr>
        <sz val="18"/>
        <color theme="1"/>
        <rFont val="Arial"/>
        <family val="2"/>
      </rPr>
      <t xml:space="preserve"> </t>
    </r>
    <r>
      <rPr>
        <b/>
        <sz val="18"/>
        <color theme="1"/>
        <rFont val="Arial"/>
        <family val="2"/>
      </rPr>
      <t>Comunicación, Formación y Sensibilización:</t>
    </r>
    <r>
      <rPr>
        <sz val="18"/>
        <color theme="1"/>
        <rFont val="Arial"/>
        <family val="2"/>
      </rPr>
      <t xml:space="preserve">
6.1.1.1 Se realizó pieza gráfica, frente a la importancia de la educación ambiental y un formulario para conocer en que temas se deben realizar refuerzos en la vigencia 2025, lo anterior se envió por SOY 10 y correo masivo.</t>
    </r>
  </si>
  <si>
    <r>
      <rPr>
        <b/>
        <sz val="18"/>
        <color theme="1"/>
        <rFont val="Arial"/>
        <family val="2"/>
      </rPr>
      <t>6.1.1 Comunicación, Formación y Sensibilización:</t>
    </r>
    <r>
      <rPr>
        <sz val="18"/>
        <color theme="1"/>
        <rFont val="Arial"/>
        <family val="2"/>
      </rPr>
      <t xml:space="preserve">
6.1.1.1 Se elaboró una pieza gráfica en conmemoración del Día de los Humedales, destacando la importancia de estos ecosistemas para la biodiversidad y la regulación del agua. Se hace envió por SOY 10 y correo masivo. </t>
    </r>
  </si>
  <si>
    <r>
      <rPr>
        <b/>
        <sz val="18"/>
        <color theme="1"/>
        <rFont val="Arial"/>
        <family val="2"/>
      </rPr>
      <t>4.1.1 Procesos pre contractuales</t>
    </r>
    <r>
      <rPr>
        <sz val="18"/>
        <color theme="1"/>
        <rFont val="Arial"/>
        <family val="2"/>
      </rPr>
      <t xml:space="preserve">
4.1.1 .1 Se realizó la inclusión de cláusulas ambientales en diecinueve (19) procesos precontractuales durante el mes de marzo. 
4.1.1.2 Se actualizó la base de contratos suscritos de febrero, donde se identificó que en dos (2) contratos se incluyeron cláusulas ambientales.</t>
    </r>
  </si>
  <si>
    <r>
      <rPr>
        <b/>
        <sz val="18"/>
        <color theme="1"/>
        <rFont val="Arial"/>
        <family val="2"/>
      </rPr>
      <t>6.1.1 Comunicación, Formación y Sensibilización</t>
    </r>
    <r>
      <rPr>
        <sz val="18"/>
        <color theme="1"/>
        <rFont val="Arial"/>
        <family val="2"/>
      </rPr>
      <t xml:space="preserve">
6.1.1.1 Se elaboró pieza gráfica para inscripción caminata en conmemoración del día mundial del agua. Se hace envío por SOY 10 y correo masivo. 
6.1.1.2 Se realizó actividad caminata al sendero ecológico San Francisco Vicachá, en conmemoración del día mundial del agua. Se contó con la participación de veinticuatro (24) personas.</t>
    </r>
  </si>
  <si>
    <r>
      <rPr>
        <b/>
        <sz val="18"/>
        <color theme="1"/>
        <rFont val="Arial"/>
        <family val="2"/>
      </rPr>
      <t>3.1 Residuos aprovechables:</t>
    </r>
    <r>
      <rPr>
        <sz val="18"/>
        <color theme="1"/>
        <rFont val="Arial"/>
        <family val="2"/>
      </rPr>
      <t xml:space="preserve">
3.1.1 Se apoyó la programación, ajustes a las recolecciones de residuos aprovechables en sedes de la Entidad para el mes de abril  2025.
3.1.2 Se realizó la revisión de planillas y certificados generados por la Asociación de Recicladores respecto a las entregas de residuos ordinarios aprovechables durante el mes de marzo 2025, información con la que se actualizó la base de residuos aprovechables.</t>
    </r>
  </si>
  <si>
    <r>
      <rPr>
        <b/>
        <sz val="18"/>
        <rFont val="Arial"/>
        <family val="2"/>
      </rPr>
      <t>3.3 Reportes:</t>
    </r>
    <r>
      <rPr>
        <sz val="18"/>
        <rFont val="Arial"/>
        <family val="2"/>
      </rPr>
      <t xml:space="preserve"> 
Se elaboró el reporte del I trimestre del 2025 sobre la gestión de los residuos aprovechables durante los meses de enero,  febrero y marzo; este reporte fue remitido a la UAESP bajo el SIGA No. 2-2025-8509 del 08/04/2025</t>
    </r>
  </si>
  <si>
    <r>
      <t xml:space="preserve">3.4 Seguimiento Aprovechables: 
</t>
    </r>
    <r>
      <rPr>
        <sz val="18"/>
        <rFont val="Arial"/>
        <family val="2"/>
      </rPr>
      <t>Se realizó  informe de seguimiento a la generación de residuos aprovechables.</t>
    </r>
  </si>
  <si>
    <r>
      <rPr>
        <b/>
        <sz val="18"/>
        <color theme="1"/>
        <rFont val="Arial"/>
        <family val="2"/>
      </rPr>
      <t>6.3 Socialización Enlaces Ambientales</t>
    </r>
    <r>
      <rPr>
        <sz val="18"/>
        <color theme="1"/>
        <rFont val="Arial"/>
        <family val="2"/>
      </rPr>
      <t xml:space="preserve">
Se realizó la reunión de enlaces ambientales, donde se socializaron los riesgos asociados a las actividades ambientales y el avance en la implementación del PIGA, además se les capacitó sobre temas ambientales relevantes para realizar su labor.</t>
    </r>
  </si>
  <si>
    <r>
      <rPr>
        <b/>
        <sz val="18"/>
        <color theme="1"/>
        <rFont val="Arial"/>
        <family val="2"/>
      </rPr>
      <t>1.3.1 Análisis de consumo de agua.</t>
    </r>
    <r>
      <rPr>
        <sz val="18"/>
        <color theme="1"/>
        <rFont val="Arial"/>
        <family val="2"/>
      </rPr>
      <t xml:space="preserve">
1.3.1.1 Se realizaron visitas en 3 sedes Super CADE Engativa,  Super CADE Suba y Super CADE Manitas relacionados con el seguimiento de altos consumos de agua.
</t>
    </r>
    <r>
      <rPr>
        <b/>
        <sz val="18"/>
        <color theme="1"/>
        <rFont val="Arial"/>
        <family val="2"/>
      </rPr>
      <t xml:space="preserve">1.3.2 Circular conjunta 003/2024.
</t>
    </r>
    <r>
      <rPr>
        <sz val="18"/>
        <color theme="1"/>
        <rFont val="Arial"/>
        <family val="2"/>
      </rPr>
      <t>1.3.2.1. Se realizó la consolidación de la información de los medidores de agua de las sedes de la entidad.</t>
    </r>
  </si>
  <si>
    <r>
      <rPr>
        <b/>
        <sz val="18"/>
        <color theme="1"/>
        <rFont val="Arial"/>
        <family val="2"/>
      </rPr>
      <t>2.3.1 Análisis de consumo de energía.</t>
    </r>
    <r>
      <rPr>
        <sz val="18"/>
        <color theme="1"/>
        <rFont val="Arial"/>
        <family val="2"/>
      </rPr>
      <t xml:space="preserve">
Se realizó  el informe trimestral de análisis de consumo de energía en las sedes a las cuales se les realiza el pago del servicio público para la vigencia 2024.</t>
    </r>
  </si>
  <si>
    <r>
      <rPr>
        <b/>
        <sz val="18"/>
        <color theme="1"/>
        <rFont val="Arial"/>
        <family val="2"/>
      </rPr>
      <t>1.1.1 Análisis de consumo de agua.</t>
    </r>
    <r>
      <rPr>
        <sz val="18"/>
        <color theme="1"/>
        <rFont val="Arial"/>
        <family val="2"/>
      </rPr>
      <t xml:space="preserve">
Se realizó  el informe del primer trimestral de análisis de  consumo de agua en las sedes a las cuales se les realiza el pago del servicio público para la vigencia 2025.</t>
    </r>
  </si>
  <si>
    <r>
      <rPr>
        <b/>
        <sz val="18"/>
        <color theme="1"/>
        <rFont val="Arial"/>
        <family val="2"/>
      </rPr>
      <t>3.1 Residuos aprovechables:</t>
    </r>
    <r>
      <rPr>
        <sz val="18"/>
        <color theme="1"/>
        <rFont val="Arial"/>
        <family val="2"/>
      </rPr>
      <t xml:space="preserve">
3.1.1 Se apoyó la programación, ajustes a las recolecciones de residuos aprovechables en sedes de la Entidad para el mes de junio 2025.
3.1.2 Se realizó la revisión de planillas y certificados generados por la Asociación de Recicladores respecto a las entregas de residuos ordinarios aprovechables durante el mes de mayo 2025, información con la que se actualizó la base de residuos aprovechables.</t>
    </r>
  </si>
  <si>
    <r>
      <rPr>
        <b/>
        <sz val="18"/>
        <color theme="1"/>
        <rFont val="Arial"/>
        <family val="2"/>
      </rPr>
      <t>4.1 Procesos pre contractuales</t>
    </r>
    <r>
      <rPr>
        <sz val="18"/>
        <color theme="1"/>
        <rFont val="Arial"/>
        <family val="2"/>
      </rPr>
      <t xml:space="preserve">
3.1.1 Se realizó la inclusión de cláusulas ambientales en trece (13) procesos precontractuales durante el mes de junio.
3.1.2 Se actualizó la base de contratos suscritos de mayo, donde se identificó que en doce (12) contratos se incluyeron cláusulas ambientales.</t>
    </r>
  </si>
  <si>
    <r>
      <rPr>
        <b/>
        <sz val="18"/>
        <color theme="1"/>
        <rFont val="Arial"/>
        <family val="2"/>
      </rPr>
      <t>6.1 Resolución 3179-2023</t>
    </r>
    <r>
      <rPr>
        <sz val="18"/>
        <color theme="1"/>
        <rFont val="Arial"/>
        <family val="2"/>
      </rPr>
      <t xml:space="preserve">
En conmemoración del día mundial del medio ambiente se realizan visitas a 13 sedes, desarrollando actividades lúdicas enfocadas en la separación de residuos y la reducción del uso de plásticos de un solo uso.</t>
    </r>
  </si>
  <si>
    <t xml:space="preserve"> </t>
  </si>
  <si>
    <r>
      <rPr>
        <b/>
        <sz val="18"/>
        <color theme="1"/>
        <rFont val="Arial"/>
        <family val="2"/>
      </rPr>
      <t>3.5.1</t>
    </r>
    <r>
      <rPr>
        <sz val="18"/>
        <color theme="1"/>
        <rFont val="Arial"/>
        <family val="2"/>
      </rPr>
      <t xml:space="preserve"> Se realizan los reportes en la plataforma del IDEAM para las siguientes sedes:
-Manzana Liévano
-Archivo de Bogotá
-SuperCADE Américas
-Cade Patio
-Centro de Encuentro Bosa
-SuperCADE CAD
-Centro Memoria</t>
    </r>
  </si>
  <si>
    <r>
      <rPr>
        <b/>
        <sz val="18"/>
        <rFont val="Arial"/>
        <family val="2"/>
      </rPr>
      <t>4.1 Procesos pre contractuales</t>
    </r>
    <r>
      <rPr>
        <sz val="18"/>
        <rFont val="Arial"/>
        <family val="2"/>
      </rPr>
      <t xml:space="preserve">
4.1.1 Se realizó la inclusión de cláusulas ambientales en veintitrés (23) procesos precontractuales durante el mes de abril. 
4.1.2 Se actualizó la base de contratos suscritos de marzo, donde se identificó que en seis (6) contratos se incluyeron cláusulas ambientales.</t>
    </r>
  </si>
  <si>
    <r>
      <rPr>
        <b/>
        <sz val="18"/>
        <rFont val="Arial"/>
        <family val="2"/>
      </rPr>
      <t xml:space="preserve">4.2 Seguimiento CA:
</t>
    </r>
    <r>
      <rPr>
        <sz val="18"/>
        <rFont val="Arial"/>
        <family val="2"/>
      </rPr>
      <t>Se identificó que actualmente se cuenta con 142 contratos vigentes que incluyen cláusulas ambientales, de estos se revisó la información reportada por las dependencias que corresponde a 84 contratos. Los soportes de cada contrato reportado y verificado pueden ser consultados en el enlace: https://acortar.link/3rNLY5</t>
    </r>
  </si>
  <si>
    <r>
      <rPr>
        <b/>
        <sz val="18"/>
        <rFont val="Arial"/>
        <family val="2"/>
      </rPr>
      <t>6.1 Día del árbol</t>
    </r>
    <r>
      <rPr>
        <sz val="18"/>
        <rFont val="Arial"/>
        <family val="2"/>
      </rPr>
      <t xml:space="preserve">
6.1.1 Se realizó difusión de pieza gráfica para inscripción siembra en conmemoración del día del árbol. Se hace envió por SOY 10, correo masivo y grupo de WhatsApp. 
6.1.2 Se realizó actividad siembra de árboles en el parque Metropolitano El Recreo - Localidad de Bosa, en conmemoración del día mundial del árbol. Se contó con la participación de dieciocho (18) personas.</t>
    </r>
  </si>
  <si>
    <r>
      <rPr>
        <b/>
        <sz val="18"/>
        <color theme="1"/>
        <rFont val="Arial"/>
        <family val="2"/>
      </rPr>
      <t>3.1.1 Residuos ordinarios:</t>
    </r>
    <r>
      <rPr>
        <sz val="18"/>
        <color theme="1"/>
        <rFont val="Arial"/>
        <family val="2"/>
      </rPr>
      <t xml:space="preserve">
</t>
    </r>
    <r>
      <rPr>
        <b/>
        <sz val="18"/>
        <color theme="1"/>
        <rFont val="Arial"/>
        <family val="2"/>
      </rPr>
      <t>3.1.1.1</t>
    </r>
    <r>
      <rPr>
        <sz val="18"/>
        <color theme="1"/>
        <rFont val="Arial"/>
        <family val="2"/>
      </rPr>
      <t xml:space="preserve"> Se apoyó la programación, ajustes a las recolecciones de residuos aprovechables en sedes de la Entidad para el mes de enero 2025.
</t>
    </r>
    <r>
      <rPr>
        <b/>
        <sz val="18"/>
        <color theme="1"/>
        <rFont val="Arial"/>
        <family val="2"/>
      </rPr>
      <t>3.1.1.2</t>
    </r>
    <r>
      <rPr>
        <sz val="18"/>
        <color theme="1"/>
        <rFont val="Arial"/>
        <family val="2"/>
      </rPr>
      <t xml:space="preserve"> Se realizó la revisión de planillas y certificados generados por la Asociación de Recicladores respecto a las entregas de residuos ordinarios aprovechables durante el mes de diciembre 2024, información con la que se actualizó la base de residuos aprovechables.</t>
    </r>
  </si>
  <si>
    <r>
      <rPr>
        <b/>
        <sz val="18"/>
        <color theme="1"/>
        <rFont val="Arial"/>
        <family val="2"/>
      </rPr>
      <t>3.2.1 Residuos peligrosos y Especiales</t>
    </r>
    <r>
      <rPr>
        <sz val="18"/>
        <color theme="1"/>
        <rFont val="Arial"/>
        <family val="2"/>
      </rPr>
      <t xml:space="preserve">
</t>
    </r>
    <r>
      <rPr>
        <b/>
        <sz val="18"/>
        <color theme="1"/>
        <rFont val="Arial"/>
        <family val="2"/>
      </rPr>
      <t>3.2.1.1 Residuos peligrosos</t>
    </r>
    <r>
      <rPr>
        <sz val="18"/>
        <color theme="1"/>
        <rFont val="Arial"/>
        <family val="2"/>
      </rPr>
      <t xml:space="preserve">
3.2.1.1.1 Se actualizaron las Bases RESPEL
3.2.1.1.2 Se gestionaron RESPEL:
-CENTRO ENCUENTRO BOSA = 11,3  Kg
-SUPERCADE BOSA =6  Kg.
</t>
    </r>
    <r>
      <rPr>
        <b/>
        <sz val="18"/>
        <color theme="1"/>
        <rFont val="Arial"/>
        <family val="2"/>
      </rPr>
      <t>3.2.1.2 Residuos Especiales:</t>
    </r>
    <r>
      <rPr>
        <sz val="18"/>
        <color theme="1"/>
        <rFont val="Arial"/>
        <family val="2"/>
      </rPr>
      <t xml:space="preserve">
3.2.1.2.1 Se actualizó la base de Residuos Especiales
3.2.1.2.2 Se gestionaron los siguientes residuos especiales:
-MANZANA LIÉVANO = 1 m3 RCD</t>
    </r>
  </si>
  <si>
    <r>
      <rPr>
        <b/>
        <sz val="18"/>
        <color theme="1"/>
        <rFont val="Arial"/>
        <family val="2"/>
      </rPr>
      <t>4.6.1</t>
    </r>
    <r>
      <rPr>
        <sz val="18"/>
        <color theme="1"/>
        <rFont val="Arial"/>
        <family val="2"/>
      </rPr>
      <t xml:space="preserve"> Se mantiene la adquisición de Elementos Plásticos de un Solo Uso (EPSU) por parte de las fuentes directas en un 0%. Se presenta el informe 34 sobre Plásticos de un Solo Uso - EPSU.</t>
    </r>
  </si>
  <si>
    <r>
      <rPr>
        <b/>
        <sz val="18"/>
        <color theme="1"/>
        <rFont val="Arial"/>
        <family val="2"/>
      </rPr>
      <t>3.1.1 Residuos aprovechables:</t>
    </r>
    <r>
      <rPr>
        <sz val="18"/>
        <color theme="1"/>
        <rFont val="Arial"/>
        <family val="2"/>
      </rPr>
      <t xml:space="preserve">
</t>
    </r>
    <r>
      <rPr>
        <b/>
        <sz val="18"/>
        <color theme="1"/>
        <rFont val="Arial"/>
        <family val="2"/>
      </rPr>
      <t xml:space="preserve">3.1.1.1 </t>
    </r>
    <r>
      <rPr>
        <sz val="18"/>
        <color theme="1"/>
        <rFont val="Arial"/>
        <family val="2"/>
      </rPr>
      <t xml:space="preserve">Se apoyó la programación, ajustes a las recolecciones de residuos aprovechables en sedes de la Entidad para el mes de febrero 2025.
</t>
    </r>
    <r>
      <rPr>
        <b/>
        <sz val="18"/>
        <color theme="1"/>
        <rFont val="Arial"/>
        <family val="2"/>
      </rPr>
      <t xml:space="preserve">3.1.1.2 </t>
    </r>
    <r>
      <rPr>
        <sz val="18"/>
        <color theme="1"/>
        <rFont val="Arial"/>
        <family val="2"/>
      </rPr>
      <t>Se realizó la revisión de planillas y certificados generados por la Asociación de Recicladores respecto a las entregas de residuos ordinarios aprovechables durante el mes de enero 2025, información con la que se actualizó la base de residuos aprovechables.</t>
    </r>
  </si>
  <si>
    <r>
      <rPr>
        <b/>
        <sz val="18"/>
        <color theme="1"/>
        <rFont val="Arial"/>
        <family val="2"/>
      </rPr>
      <t xml:space="preserve">3.2.1 Residuos peligrosos y Especiales
3.2.1.1 Residuos peligrosos
</t>
    </r>
    <r>
      <rPr>
        <sz val="18"/>
        <color theme="1"/>
        <rFont val="Arial"/>
        <family val="2"/>
      </rPr>
      <t xml:space="preserve">3.2.1.1 .1 Se actualizaron las Bases RESPEL
3.2.1.1.2 Se gestionaron RESPEL:
-MANZANA LIÉVANO = 99,9Kg
-IMPRENTA DISTRITAL = 518,4Kg
-CENTRO MEMORIA = 38,1Kg
</t>
    </r>
    <r>
      <rPr>
        <b/>
        <sz val="18"/>
        <color theme="1"/>
        <rFont val="Arial"/>
        <family val="2"/>
      </rPr>
      <t>3.2.1.2 Residuos Especiales:</t>
    </r>
    <r>
      <rPr>
        <sz val="18"/>
        <color theme="1"/>
        <rFont val="Arial"/>
        <family val="2"/>
      </rPr>
      <t xml:space="preserve">
3.2.1.2.1 Se actualizó la base de Residuos Especiales
3.2.1.2.2 Se gestionaron los siguientes residuos especiales:
-IMPRENTA DISTRITAL = 8 m3 PODA"</t>
    </r>
  </si>
  <si>
    <r>
      <rPr>
        <b/>
        <sz val="18"/>
        <color theme="1"/>
        <rFont val="Arial"/>
        <family val="2"/>
      </rPr>
      <t>5.3.1 Gestión de cambio climático:</t>
    </r>
    <r>
      <rPr>
        <sz val="18"/>
        <color theme="1"/>
        <rFont val="Arial"/>
        <family val="2"/>
      </rPr>
      <t xml:space="preserve">
5.3.1.1 Se realizó convocatoria por medio de la proyección de la pieza grafica "Gracias por ser Bici-usuario" la cual fue difundida vía correo electrónico institucional, para la entrega de elementos en Sede Manzana Liévano Bici-usuarios que ingresaron en medios alternativos de transporte.
5.3.1.2 Se realizo reunión en articulación con integrantes del PIGA de Secretaria de Gobierno Distrital en los parqueaderos de la Sede Manzana Liévano, relacionada con la ubicación de Bici-parqueaderos y de puntos de carga autorizados para medios de movilidad alternativos de tipo eléctrico como patinetas y bicicletas.</t>
    </r>
  </si>
  <si>
    <r>
      <rPr>
        <b/>
        <sz val="18"/>
        <color theme="1"/>
        <rFont val="Arial"/>
        <family val="2"/>
      </rPr>
      <t xml:space="preserve">3.2.1 Residuos peligrosos y Especiales
3.2.1.1 Residuos peligrosos
</t>
    </r>
    <r>
      <rPr>
        <sz val="18"/>
        <color theme="1"/>
        <rFont val="Arial"/>
        <family val="2"/>
      </rPr>
      <t xml:space="preserve">3.2.1.1 .1 Se actualizaron las Bases RESPEL
3.2.1.1.2 Se gestionaron RESPEL:
-CADE LA GAITANA = 10Kg
-CE BOSA = 2,4Kg
-CE SUBA = 15Kg
-SUPERCADE CALLE 13 = 2,1Kg
-SUPERCADE ENGATIVÁ = 21,5Kg
-SUPERCADE SOCIAL =1,5,Kg
-SUPERCADE CAD = 31,2Kg
-IMPRENTA DISTRITAL = 544,06Kg
</t>
    </r>
    <r>
      <rPr>
        <b/>
        <sz val="18"/>
        <color theme="1"/>
        <rFont val="Arial"/>
        <family val="2"/>
      </rPr>
      <t>3.2.1.2 Residuos Especiales:</t>
    </r>
    <r>
      <rPr>
        <sz val="18"/>
        <color theme="1"/>
        <rFont val="Arial"/>
        <family val="2"/>
      </rPr>
      <t xml:space="preserve">
3.2.1.2.1 Se actualizó la base de Residuos Especiales
3.2.1.2.2 Se gestionaron los siguientes residuos especiales:
-CENTRO MEMORIA = 5 m3 RCD y 40 m3 PODA
-CE SUBA - CADE LA GAITANA = 0,3 m3 RCD
-IMPRENTA DISTRITAL = 2,5 m3 PODA
-MANZANA LIÉVANO = 3m3 RCD</t>
    </r>
  </si>
  <si>
    <r>
      <rPr>
        <b/>
        <sz val="18"/>
        <color theme="1"/>
        <rFont val="Arial"/>
        <family val="2"/>
      </rPr>
      <t>6.8.1 Comunicación, Formación y Sensibilización</t>
    </r>
    <r>
      <rPr>
        <sz val="18"/>
        <color theme="1"/>
        <rFont val="Arial"/>
        <family val="2"/>
      </rPr>
      <t xml:space="preserve">
6.8.1.1 Se realizó socialización a supervisores y apoyos a la supervisión el día 25 de marzo. Se contó con la participación de diecinueve (19) personas.</t>
    </r>
  </si>
  <si>
    <r>
      <rPr>
        <b/>
        <sz val="18"/>
        <color theme="1"/>
        <rFont val="Arial"/>
        <family val="2"/>
      </rPr>
      <t>2.4.1 Análisis de consumo de Energía.</t>
    </r>
    <r>
      <rPr>
        <sz val="18"/>
        <color theme="1"/>
        <rFont val="Arial"/>
        <family val="2"/>
      </rPr>
      <t xml:space="preserve">
2.4.1 .1 Se realizaron visitas en 3 sedes  CADE La Gaitana, CE Patio Bonito y SuperCADE Bosa de seguimiento de altos consumos de energía.
</t>
    </r>
    <r>
      <rPr>
        <b/>
        <sz val="18"/>
        <color theme="1"/>
        <rFont val="Arial"/>
        <family val="2"/>
      </rPr>
      <t>2.4.2  Circular conjunta 003/2024.</t>
    </r>
    <r>
      <rPr>
        <sz val="18"/>
        <color theme="1"/>
        <rFont val="Arial"/>
        <family val="2"/>
      </rPr>
      <t xml:space="preserve">
2.4.2.1 Se realizó la consolidación de la información de los medidores de energía de las sedes de la entidad.</t>
    </r>
  </si>
  <si>
    <r>
      <rPr>
        <b/>
        <sz val="18"/>
        <color theme="1"/>
        <rFont val="Arial"/>
        <family val="2"/>
      </rPr>
      <t xml:space="preserve">3.2.1 Residuos peligrosos y Especiales
3.2.1.1 Residuos peligrosos
</t>
    </r>
    <r>
      <rPr>
        <sz val="18"/>
        <color theme="1"/>
        <rFont val="Arial"/>
        <family val="2"/>
      </rPr>
      <t xml:space="preserve">3.2.1.1 .1 Se actualizaron las Bases RESPEL
3.2.1.1.2 Se realizó el reporte de generadores de residuos peligrosos ante la nueva plataforma del IDEAM  de la sede Imprenta Distrital
</t>
    </r>
    <r>
      <rPr>
        <b/>
        <sz val="18"/>
        <color theme="1"/>
        <rFont val="Arial"/>
        <family val="2"/>
      </rPr>
      <t>3.2.1.2 Residuos Especiales:</t>
    </r>
    <r>
      <rPr>
        <sz val="18"/>
        <color theme="1"/>
        <rFont val="Arial"/>
        <family val="2"/>
      </rPr>
      <t xml:space="preserve">
3.2.1.2.1 Se actualizó la base de Residuos Especiales
3.2.1.2.2 Se gestionaron los siguientes residuos especiales:
-CENTRO ENCUENTRO RUU = 1,5 m3 RCD</t>
    </r>
  </si>
  <si>
    <r>
      <rPr>
        <b/>
        <sz val="18"/>
        <color theme="1"/>
        <rFont val="Arial"/>
        <family val="2"/>
      </rPr>
      <t xml:space="preserve">1.2 Adecuar sistemas tecnológicos </t>
    </r>
    <r>
      <rPr>
        <sz val="18"/>
        <color theme="1"/>
        <rFont val="Arial"/>
        <family val="2"/>
      </rPr>
      <t>Se realizó instalación de sistemas ahorradores de agua en hidrosanitarios como: lavamanos, acoples de lavamanos, sanitarios, grifos ubicados en pocetas y lava traperos de 13 Sedes ubicadas en la zona Norte y en 4 Sedes de la zona Sur.</t>
    </r>
  </si>
  <si>
    <r>
      <rPr>
        <b/>
        <sz val="18"/>
        <color rgb="FF000000"/>
        <rFont val="Arial"/>
      </rPr>
      <t>3.1 Residuos aprovechables:</t>
    </r>
    <r>
      <rPr>
        <sz val="18"/>
        <color rgb="FF000000"/>
        <rFont val="Arial"/>
      </rPr>
      <t xml:space="preserve">
3.1.1 Se apoyó la programación, ajustes a las recolecciones de residuos aprovechables en sedes de la Entidad para el mes de mayo 2025.
3.1.2 Se realizó la revisión de planillas y certificados generados por la Asociación de Recicladores respecto a las entregas de residuos ordinarios aprovechables durante el mes de abril 2025, información con la que se actualizó la base de residuos aprovechables.</t>
    </r>
  </si>
  <si>
    <t>3.2  Residuos peligrosos y especiales 
3.2.1 Residuos peligrosos
3.2.1.1 Se actualizaron las Bases RESPEL
3.2.1.2 Se radicó el proceso RESPEL con número 3-2025-11387
3.2.2 Residuos Especiales:
3.2.1.1 Se actualizó la base de Residuos Especiales
3.2.1.2 Se gestionaron los siguientes residuos especiales:
-CENTRO ENCUENTRO RUU = 10 m3 RCD
-IMPRENTA DISTRITAL = 3,5 m3 poda
-MANZANA LIÉVANO = 0,5 m3 RCD
-IMPRENTA DISTRITAL = 2,5 m3 RCD
-SUPERCADE SUBA = 12 m3 RCD</t>
  </si>
  <si>
    <r>
      <rPr>
        <b/>
        <sz val="18"/>
        <color rgb="FF000000"/>
        <rFont val="Arial"/>
        <family val="2"/>
      </rPr>
      <t>4.1 Procesos pre contractuales</t>
    </r>
    <r>
      <rPr>
        <sz val="18"/>
        <color rgb="FF000000"/>
        <rFont val="Arial"/>
      </rPr>
      <t xml:space="preserve">
4.1.1 Se realizó la inclusión de cláusulas ambientales en treinta y siete (37) procesos precontractuales durante el mes de mayo.
4.1.2 Se actualizó la base de contratos suscritos de abril, donde se identificó que en seis (6) contratos se incluyeron cláusulas ambientales.</t>
    </r>
  </si>
  <si>
    <r>
      <rPr>
        <b/>
        <sz val="18"/>
        <color rgb="FF000000"/>
        <rFont val="Arial"/>
      </rPr>
      <t>6.1 Resolución 3179/2023</t>
    </r>
    <r>
      <rPr>
        <sz val="18"/>
        <color rgb="FF000000"/>
        <rFont val="Arial"/>
      </rPr>
      <t xml:space="preserve">
Se realiza actividad en conjunto con la Unidad Administrativa Especial de Servicios Públicos - UAESP en conmemoración del día mundial del reciclaje y separación de residuos en las sedes SuperCADE Calle 13, SuperCADE Social, Centro de Encuentro Ciudad Bolívar y CADE Los Luceros.</t>
    </r>
  </si>
  <si>
    <r>
      <rPr>
        <b/>
        <sz val="18"/>
        <color rgb="FF000000"/>
        <rFont val="Arial"/>
        <family val="2"/>
      </rPr>
      <t>6.2 Uso eficiente de agua</t>
    </r>
    <r>
      <rPr>
        <sz val="18"/>
        <color rgb="FF000000"/>
        <rFont val="Arial"/>
        <family val="2"/>
      </rPr>
      <t xml:space="preserve">
Se realiza actividad en conjunto con la Empresa de Acueducto y Alcantarillado de Bogotá - EAAB sobre abastecimiento de agua y ahorro de agua en las sedes SuperCADE Calle 13, SuperCADE Social, Centro de Encuentro Ciudad Bolívar y CADE Luceros.</t>
    </r>
  </si>
  <si>
    <r>
      <rPr>
        <b/>
        <sz val="18"/>
        <color rgb="FF000000"/>
        <rFont val="Arial"/>
        <family val="2"/>
      </rPr>
      <t>6.3 Uso eficiente de energía</t>
    </r>
    <r>
      <rPr>
        <sz val="18"/>
        <color rgb="FF000000"/>
        <rFont val="Arial"/>
      </rPr>
      <t xml:space="preserve">
Se realiza actividad ahorro de energía en las sedes Centro de Encuentro Ciudad Bolívar y CADE Luceros.</t>
    </r>
  </si>
  <si>
    <r>
      <rPr>
        <b/>
        <sz val="18"/>
        <color rgb="FF000000"/>
        <rFont val="Arial"/>
      </rPr>
      <t>6.4 Separación de residuos</t>
    </r>
    <r>
      <rPr>
        <sz val="18"/>
        <color rgb="FF000000"/>
        <rFont val="Arial"/>
      </rPr>
      <t xml:space="preserve">
Se realiza actividad en conjunto con la Unidad Administrativa Especial de Servicios Públicos - UAESP en conmemoración del día mundial del reciclaje y separación de residuos en las sedes SuperCADE Calle 13, SuperCADE Social, Centro de Encuentro Ciudad Bolívar y CADE Los Luceros.</t>
    </r>
  </si>
  <si>
    <r>
      <rPr>
        <b/>
        <sz val="18"/>
        <color rgb="FF000000"/>
        <rFont val="Arial"/>
      </rPr>
      <t>6.9 EPSU</t>
    </r>
    <r>
      <rPr>
        <sz val="18"/>
        <color rgb="FF000000"/>
        <rFont val="Arial"/>
      </rPr>
      <t xml:space="preserve">
Se realiza actividad socialización de plásticos de un solo uso en las sedes SuperCADE Calle 13, SuperCADE Social, Centro de Encuentro Ciudad Bolívar y CADE Los Luceros.</t>
    </r>
  </si>
  <si>
    <r>
      <rPr>
        <b/>
        <sz val="18"/>
        <color theme="1"/>
        <rFont val="Arial"/>
        <family val="2"/>
      </rPr>
      <t>1.3.1 Análisis de consumo de agua.</t>
    </r>
    <r>
      <rPr>
        <sz val="18"/>
        <color theme="1"/>
        <rFont val="Arial"/>
        <family val="2"/>
      </rPr>
      <t xml:space="preserve">
1.3.1.1 Se realizaron visitas en 2 sedes SuperCADE Engativa,  SuperCADE Suba relacionados con el seguimiento de altos consumos de agua.
</t>
    </r>
    <r>
      <rPr>
        <b/>
        <sz val="18"/>
        <color theme="1"/>
        <rFont val="Arial"/>
        <family val="2"/>
      </rPr>
      <t xml:space="preserve">1.3.2 Circular conjunta 003/2024.
</t>
    </r>
    <r>
      <rPr>
        <sz val="18"/>
        <color theme="1"/>
        <rFont val="Arial"/>
        <family val="2"/>
      </rPr>
      <t>1.3.2.1. Se realizó la consolidación de la información de los medidores de agua de las sedes de la entidad.</t>
    </r>
  </si>
  <si>
    <r>
      <rPr>
        <b/>
        <sz val="18"/>
        <color theme="1"/>
        <rFont val="Arial"/>
        <family val="2"/>
      </rPr>
      <t>2.4.1 Análisis de consumo de Energía.</t>
    </r>
    <r>
      <rPr>
        <sz val="18"/>
        <color theme="1"/>
        <rFont val="Arial"/>
        <family val="2"/>
      </rPr>
      <t xml:space="preserve">
2.4.1 .1 Se realizaron visitas en 4 sedes  CADE La Gaitana, CE Patio Bonito, CADE Patio Bonito y SuperCADE Bosa de seguimiento de altos consumos de energía.
</t>
    </r>
    <r>
      <rPr>
        <b/>
        <sz val="18"/>
        <color theme="1"/>
        <rFont val="Arial"/>
        <family val="2"/>
      </rPr>
      <t>2.4.2  Circular conjunta 003/2024.</t>
    </r>
    <r>
      <rPr>
        <sz val="18"/>
        <color theme="1"/>
        <rFont val="Arial"/>
        <family val="2"/>
      </rPr>
      <t xml:space="preserve">
2.4.2.1 Se realizó la consolidación de la información de los medidores de energía de las sedes de la entidad.</t>
    </r>
  </si>
  <si>
    <r>
      <rPr>
        <b/>
        <sz val="18"/>
        <color theme="1"/>
        <rFont val="Arial"/>
        <family val="2"/>
      </rPr>
      <t xml:space="preserve">3.2  Residuos peligrosos y especiales 
3.2.1 Residuos peligrosos
</t>
    </r>
    <r>
      <rPr>
        <sz val="18"/>
        <color theme="1"/>
        <rFont val="Arial"/>
        <family val="2"/>
      </rPr>
      <t xml:space="preserve">3.2.1.1 Se actualizaron las Bases de bitácoras RESPEL
3.2.1.2 Se realizaron los documentos precontractuales y se publicó el proceso de gestión de RESPEL, el cual quedo desierto.
</t>
    </r>
    <r>
      <rPr>
        <b/>
        <sz val="18"/>
        <color theme="1"/>
        <rFont val="Arial"/>
        <family val="2"/>
      </rPr>
      <t>3.2.2 Residuos Especiales:</t>
    </r>
    <r>
      <rPr>
        <sz val="18"/>
        <color theme="1"/>
        <rFont val="Arial"/>
        <family val="2"/>
      </rPr>
      <t xml:space="preserve">
3.2.1.1 Se actualizó la base de Residuos Especiales
3.2.1.2 Se gestionaron los siguientes residuos especiales:
-IMPRENTA DISTRITAL = 3,5 m3 poda
-ARCHIVO DE BOGOTÁ = 4 m3 RCD
-MANZANA LIÉVANO = 3 m3 RCD</t>
    </r>
  </si>
  <si>
    <r>
      <rPr>
        <b/>
        <sz val="18"/>
        <color theme="1"/>
        <rFont val="Arial"/>
        <family val="2"/>
      </rPr>
      <t>4.3 Actualización Guía CPS</t>
    </r>
    <r>
      <rPr>
        <sz val="18"/>
        <color theme="1"/>
        <rFont val="Arial"/>
        <family val="2"/>
      </rPr>
      <t xml:space="preserve">
Se realiza actualización de Guía de Compras Públicas Sostenibles V04 de la Entidad y el formato FT-1152, la cual se envía para aprobación.</t>
    </r>
  </si>
  <si>
    <r>
      <t xml:space="preserve">4.4 Mesa Equipo CPS
</t>
    </r>
    <r>
      <rPr>
        <sz val="18"/>
        <color theme="1"/>
        <rFont val="Arial"/>
        <family val="2"/>
      </rPr>
      <t>Se realiza la mesa Técnica de apoyo ambiental el día 25 de junio, en la cual se socializaron temas relacionados con la ejecución del Plan Institucional de Gestión Ambiental – PIGA, incluyendo los avances del Programa de Consumo Sostenible y Compras Públicas Sostenibles.</t>
    </r>
  </si>
  <si>
    <r>
      <rPr>
        <b/>
        <sz val="18"/>
        <color theme="1"/>
        <rFont val="Arial"/>
        <family val="2"/>
      </rPr>
      <t>6.11 Semana Ambiental</t>
    </r>
    <r>
      <rPr>
        <sz val="18"/>
        <color theme="1"/>
        <rFont val="Arial"/>
        <family val="2"/>
      </rPr>
      <t xml:space="preserve">
Se desarrolló la celebración de la Semana Ambiental, del 3 al 6 de junio 2025, durante la cual se realizaron visitas a 13 sedes, desarrollando actividades lúdicas enfocadas en la separación de residuos y la reducción del uso de plásticos de un solo uso. 
Se realiza un bici recorrido desde Manzana Liévano hasta la sede del Centro de Memoria, Paz y Reconciliación (CMPR), donde además se llevó a cabo una actividad de yoga y una charla sobre energías renovables - paneles solares. Como cierre de esta semana se realizó un recorrido a la Planta de Tratamiento de Aguas Residuales - P.T.A.R Salitre. Se contó con la participación de 363 personas.</t>
    </r>
  </si>
  <si>
    <r>
      <rPr>
        <b/>
        <sz val="18"/>
        <color theme="1"/>
        <rFont val="Arial"/>
        <family val="2"/>
      </rPr>
      <t>5.3 Movilidad Sostenible</t>
    </r>
    <r>
      <rPr>
        <sz val="18"/>
        <color theme="1"/>
        <rFont val="Arial"/>
        <family val="2"/>
      </rPr>
      <t xml:space="preserve">
5.3.1 En el marco de la semana ambiental y en conmemoración del día de la movilidad sostenible se realiza un bici recorrido desde Manzana Liévano hasta la sede del Centro de Memoria, Paz y Reconciliación (CMPR) en conjunto con el Instituto Distrital de Recreación y Deporte - IDRD.
5.3.2 Por otro lado, se llevaron a cabo las siguientes actividades adicionales en conmemoración de esta fecha: 1) recorrido por el Museo Militar, en articulación con la Dirección de Talento Humano y con la participación de los conductores y algunos colaboradores de la entidad, 2) capacitación a los conductores de la entidad sobre el manejo del SOAT y la responsabilidad civil extracontractual en caso de accidentes viales y 3) Jornada de retroalimentación dirigida a los conductores de la entidad, relacionada con la medición de los indicadores asociados al PESV.</t>
    </r>
  </si>
  <si>
    <r>
      <rPr>
        <b/>
        <sz val="18"/>
        <color theme="1"/>
        <rFont val="Arial"/>
        <family val="2"/>
      </rPr>
      <t>5.5.1 Gestión del cambio climático</t>
    </r>
    <r>
      <rPr>
        <sz val="18"/>
        <color theme="1"/>
        <rFont val="Arial"/>
        <family val="2"/>
      </rPr>
      <t xml:space="preserve">
5.5.1.1 Se realizó diagnósticos ambientales en las veinticinco (25) sedes de la entidad, divididas en las zonas norte, sur y centro. </t>
    </r>
  </si>
  <si>
    <r>
      <rPr>
        <b/>
        <sz val="18"/>
        <rFont val="Arial"/>
        <family val="2"/>
      </rPr>
      <t>5.3 Movilidad Sostenible:</t>
    </r>
    <r>
      <rPr>
        <sz val="18"/>
        <rFont val="Arial"/>
        <family val="2"/>
      </rPr>
      <t xml:space="preserve">
Se realizó socialización en la sede de Manzana Liévano  sobre movilidad sostenible, con el objetivo de promover el uso de medios de transporte alternativos. Adicionalmente, se informó el cambio de fecha del Día de la Movilidad, el cual se celebrará el 8 de mayo.</t>
    </r>
  </si>
  <si>
    <r>
      <rPr>
        <b/>
        <sz val="18"/>
        <color theme="1"/>
        <rFont val="Arial"/>
        <family val="2"/>
      </rPr>
      <t>6.7 Socialización Contratistas</t>
    </r>
    <r>
      <rPr>
        <sz val="18"/>
        <color theme="1"/>
        <rFont val="Arial"/>
        <family val="2"/>
      </rPr>
      <t xml:space="preserve">
6.7.1 Se realizó socialización del Plan Institucional de Gestión Ambiental - PIGA y obligaciones ambientales  el día 03 de abril a VANTI, Secretaría de Salud  y Secretaría de Hábitat . Se contó con la participación de siete (7) personas.
6.2.2 Se realizó socialización del Plan Institucional de Gestión Ambiental - PIGA y obligaciones ambientales  el día  21  de abril a  IDU . Se contó con la participación de cinco (5) personas.</t>
    </r>
  </si>
  <si>
    <t>Trimestre</t>
  </si>
  <si>
    <t>I</t>
  </si>
  <si>
    <t>II</t>
  </si>
  <si>
    <t>III</t>
  </si>
  <si>
    <t>IV</t>
  </si>
  <si>
    <t>1 de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</si>
</sst>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
    <numFmt numFmtId="166" formatCode="#,##0_ ;\-#,##0\ "/>
  </numFmts>
  <fonts count="23" x14ac:knownFonts="1">
    <font>
      <sz val="11"/>
      <color theme="1"/>
      <name val="Calibri"/>
      <family val="2"/>
      <scheme val="minor"/>
    </font>
    <font>
      <sz val="11"/>
      <color theme="1"/>
      <name val="Calibri"/>
      <family val="2"/>
      <scheme val="minor"/>
    </font>
    <font>
      <sz val="18"/>
      <name val="Arial"/>
      <family val="2"/>
    </font>
    <font>
      <sz val="18"/>
      <color theme="1"/>
      <name val="Arial"/>
      <family val="2"/>
    </font>
    <font>
      <sz val="12"/>
      <name val="Arial"/>
      <family val="2"/>
    </font>
    <font>
      <b/>
      <sz val="12"/>
      <color theme="1"/>
      <name val="Arial"/>
      <family val="2"/>
    </font>
    <font>
      <b/>
      <sz val="18"/>
      <color theme="1"/>
      <name val="Arial"/>
      <family val="2"/>
    </font>
    <font>
      <sz val="20"/>
      <name val="Arial"/>
      <family val="2"/>
    </font>
    <font>
      <sz val="11"/>
      <color theme="1"/>
      <name val="Arial"/>
      <family val="2"/>
    </font>
    <font>
      <b/>
      <sz val="12"/>
      <color rgb="FF595959"/>
      <name val="Arial"/>
      <family val="2"/>
    </font>
    <font>
      <b/>
      <sz val="18"/>
      <name val="Arial"/>
      <family val="2"/>
    </font>
    <font>
      <sz val="16"/>
      <name val="Arial"/>
      <family val="2"/>
    </font>
    <font>
      <sz val="8"/>
      <name val="Calibri"/>
      <family val="2"/>
      <scheme val="minor"/>
    </font>
    <font>
      <b/>
      <sz val="11"/>
      <color theme="1"/>
      <name val="Arial"/>
      <family val="2"/>
    </font>
    <font>
      <b/>
      <sz val="22"/>
      <color theme="1"/>
      <name val="Arial"/>
      <family val="2"/>
    </font>
    <font>
      <sz val="24"/>
      <color theme="1"/>
      <name val="Arial"/>
      <family val="2"/>
    </font>
    <font>
      <b/>
      <sz val="24"/>
      <color theme="1"/>
      <name val="Arial"/>
      <family val="2"/>
    </font>
    <font>
      <sz val="28"/>
      <color theme="1"/>
      <name val="Arial"/>
      <family val="2"/>
    </font>
    <font>
      <sz val="12"/>
      <color rgb="FF595959"/>
      <name val="Arial"/>
      <family val="2"/>
    </font>
    <font>
      <sz val="18"/>
      <color rgb="FF000000"/>
      <name val="Arial"/>
    </font>
    <font>
      <b/>
      <sz val="18"/>
      <color rgb="FF000000"/>
      <name val="Arial"/>
    </font>
    <font>
      <b/>
      <sz val="18"/>
      <color rgb="FF000000"/>
      <name val="Arial"/>
      <family val="2"/>
    </font>
    <font>
      <sz val="18"/>
      <color rgb="FF000000"/>
      <name val="Arial"/>
      <family val="2"/>
    </font>
  </fonts>
  <fills count="1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66CCFF"/>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C8F7FC"/>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64">
    <xf numFmtId="0" fontId="0" fillId="0" borderId="0" xfId="0"/>
    <xf numFmtId="1" fontId="4"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xf>
    <xf numFmtId="0" fontId="3" fillId="0" borderId="0" xfId="0" applyFont="1"/>
    <xf numFmtId="0" fontId="3" fillId="0" borderId="0" xfId="0" applyFont="1" applyAlignment="1">
      <alignment vertical="center"/>
    </xf>
    <xf numFmtId="10" fontId="3" fillId="0" borderId="0" xfId="0" applyNumberFormat="1" applyFont="1" applyAlignment="1">
      <alignment vertical="center"/>
    </xf>
    <xf numFmtId="0" fontId="7" fillId="0" borderId="0" xfId="0" applyFont="1"/>
    <xf numFmtId="0" fontId="3" fillId="0" borderId="0" xfId="0" applyFont="1" applyAlignment="1">
      <alignment horizontal="left" wrapText="1"/>
    </xf>
    <xf numFmtId="0" fontId="3" fillId="0" borderId="0" xfId="0" applyFont="1" applyAlignment="1">
      <alignment horizontal="center"/>
    </xf>
    <xf numFmtId="0" fontId="3" fillId="0" borderId="0" xfId="0" applyFont="1" applyAlignment="1">
      <alignment wrapText="1"/>
    </xf>
    <xf numFmtId="0" fontId="8" fillId="0" borderId="0" xfId="0" applyFont="1"/>
    <xf numFmtId="0" fontId="2" fillId="0" borderId="0" xfId="0" applyFont="1" applyAlignment="1">
      <alignment vertical="center" wrapText="1"/>
    </xf>
    <xf numFmtId="0" fontId="3" fillId="0" borderId="0" xfId="0" applyFont="1" applyAlignment="1">
      <alignment horizontal="center" vertical="center"/>
    </xf>
    <xf numFmtId="0" fontId="10" fillId="0" borderId="0" xfId="0" applyFont="1" applyAlignment="1">
      <alignment horizontal="center" vertical="center" wrapText="1"/>
    </xf>
    <xf numFmtId="10" fontId="10" fillId="0" borderId="0" xfId="0" applyNumberFormat="1" applyFont="1" applyAlignment="1">
      <alignment horizontal="center" vertical="center" wrapText="1"/>
    </xf>
    <xf numFmtId="1" fontId="10" fillId="0" borderId="0" xfId="0" applyNumberFormat="1" applyFont="1" applyAlignment="1">
      <alignment horizontal="center" vertical="center" wrapText="1"/>
    </xf>
    <xf numFmtId="9" fontId="10" fillId="0" borderId="0" xfId="2" applyFont="1" applyFill="1" applyBorder="1" applyAlignment="1">
      <alignment horizontal="center" vertical="center" wrapText="1"/>
    </xf>
    <xf numFmtId="10" fontId="3" fillId="0" borderId="1" xfId="2" applyNumberFormat="1" applyFont="1" applyFill="1" applyBorder="1" applyAlignment="1">
      <alignment horizontal="center" vertical="center"/>
    </xf>
    <xf numFmtId="165" fontId="3" fillId="0" borderId="0" xfId="0" applyNumberFormat="1" applyFont="1" applyAlignment="1">
      <alignment wrapText="1"/>
    </xf>
    <xf numFmtId="1" fontId="2" fillId="0" borderId="0" xfId="0" applyNumberFormat="1" applyFont="1" applyAlignment="1">
      <alignment vertical="center" wrapText="1"/>
    </xf>
    <xf numFmtId="9" fontId="2" fillId="0" borderId="0" xfId="0" applyNumberFormat="1" applyFont="1" applyAlignment="1">
      <alignment horizontal="center" vertical="center" wrapText="1"/>
    </xf>
    <xf numFmtId="165" fontId="3" fillId="0" borderId="0" xfId="0" applyNumberFormat="1" applyFont="1" applyAlignment="1">
      <alignment horizontal="center" vertical="center"/>
    </xf>
    <xf numFmtId="0" fontId="6" fillId="0" borderId="0" xfId="0" applyFont="1" applyAlignment="1">
      <alignment horizontal="center" vertical="center"/>
    </xf>
    <xf numFmtId="0" fontId="3" fillId="0" borderId="1" xfId="0" applyFont="1" applyBorder="1" applyAlignment="1">
      <alignment horizontal="center" vertical="center"/>
    </xf>
    <xf numFmtId="0" fontId="3" fillId="0" borderId="1" xfId="2" applyNumberFormat="1" applyFont="1" applyFill="1" applyBorder="1" applyAlignment="1">
      <alignment horizontal="left" vertical="center"/>
    </xf>
    <xf numFmtId="0" fontId="3" fillId="0" borderId="0" xfId="0" applyFont="1" applyAlignment="1">
      <alignment horizontal="left"/>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9" borderId="1" xfId="0" applyFont="1" applyFill="1" applyBorder="1" applyAlignment="1">
      <alignment horizontal="center" vertical="center"/>
    </xf>
    <xf numFmtId="0" fontId="10" fillId="5" borderId="1" xfId="0" applyFont="1" applyFill="1" applyBorder="1" applyAlignment="1">
      <alignment vertical="center"/>
    </xf>
    <xf numFmtId="0" fontId="10" fillId="6" borderId="1" xfId="0" applyFont="1" applyFill="1" applyBorder="1" applyAlignment="1">
      <alignment vertical="center"/>
    </xf>
    <xf numFmtId="0" fontId="10" fillId="7" borderId="1" xfId="0" applyFont="1" applyFill="1" applyBorder="1" applyAlignment="1">
      <alignment vertical="center"/>
    </xf>
    <xf numFmtId="0" fontId="6" fillId="9" borderId="1" xfId="0" applyFont="1" applyFill="1" applyBorder="1" applyAlignment="1">
      <alignment vertical="center"/>
    </xf>
    <xf numFmtId="0" fontId="10" fillId="10" borderId="1" xfId="0" applyFont="1" applyFill="1" applyBorder="1" applyAlignment="1">
      <alignment vertical="center"/>
    </xf>
    <xf numFmtId="0" fontId="2" fillId="0" borderId="1"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10" fontId="10" fillId="2" borderId="1" xfId="2" applyNumberFormat="1" applyFont="1" applyFill="1" applyBorder="1" applyAlignment="1">
      <alignment horizontal="center" vertical="center" wrapText="1"/>
    </xf>
    <xf numFmtId="1" fontId="3" fillId="2" borderId="1" xfId="2" applyNumberFormat="1" applyFont="1" applyFill="1" applyBorder="1" applyAlignment="1">
      <alignment horizontal="center" vertical="center"/>
    </xf>
    <xf numFmtId="1" fontId="3" fillId="3" borderId="1" xfId="2" applyNumberFormat="1" applyFont="1" applyFill="1" applyBorder="1" applyAlignment="1">
      <alignment horizontal="center" vertical="center"/>
    </xf>
    <xf numFmtId="1" fontId="6" fillId="2" borderId="1" xfId="0" applyNumberFormat="1" applyFont="1" applyFill="1" applyBorder="1" applyAlignment="1">
      <alignment horizontal="center" vertical="center"/>
    </xf>
    <xf numFmtId="1" fontId="3" fillId="0" borderId="1" xfId="2" applyNumberFormat="1" applyFont="1" applyFill="1" applyBorder="1" applyAlignment="1">
      <alignment horizontal="center" vertical="center"/>
    </xf>
    <xf numFmtId="0" fontId="6" fillId="13" borderId="1" xfId="0" applyFont="1" applyFill="1" applyBorder="1" applyAlignment="1">
      <alignment vertical="center"/>
    </xf>
    <xf numFmtId="0" fontId="10" fillId="0" borderId="1" xfId="0" applyFont="1" applyBorder="1" applyAlignment="1">
      <alignment horizontal="center" vertical="center" wrapText="1"/>
    </xf>
    <xf numFmtId="10" fontId="10" fillId="3" borderId="1" xfId="0" applyNumberFormat="1" applyFont="1" applyFill="1" applyBorder="1" applyAlignment="1">
      <alignment horizontal="center" vertical="center" wrapText="1"/>
    </xf>
    <xf numFmtId="1" fontId="6" fillId="3" borderId="1" xfId="0" applyNumberFormat="1" applyFont="1" applyFill="1" applyBorder="1" applyAlignment="1">
      <alignment horizontal="center" vertical="center"/>
    </xf>
    <xf numFmtId="1" fontId="4" fillId="3"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6" fillId="10" borderId="1" xfId="0" applyFont="1" applyFill="1" applyBorder="1" applyAlignment="1">
      <alignment horizontal="center" vertical="center"/>
    </xf>
    <xf numFmtId="166" fontId="6" fillId="3" borderId="1" xfId="1" applyNumberFormat="1" applyFont="1" applyFill="1" applyBorder="1" applyAlignment="1">
      <alignment horizontal="center" vertical="center"/>
    </xf>
    <xf numFmtId="10" fontId="6" fillId="2" borderId="1" xfId="0" applyNumberFormat="1" applyFont="1" applyFill="1" applyBorder="1" applyAlignment="1">
      <alignment horizontal="center" vertical="center"/>
    </xf>
    <xf numFmtId="10" fontId="6" fillId="3" borderId="1" xfId="0" applyNumberFormat="1" applyFont="1" applyFill="1" applyBorder="1" applyAlignment="1">
      <alignment horizontal="center" vertical="center"/>
    </xf>
    <xf numFmtId="10" fontId="6" fillId="0" borderId="1" xfId="0" applyNumberFormat="1" applyFont="1" applyBorder="1" applyAlignment="1">
      <alignment horizontal="center" vertical="center"/>
    </xf>
    <xf numFmtId="10" fontId="6" fillId="13" borderId="1" xfId="0" applyNumberFormat="1" applyFont="1" applyFill="1" applyBorder="1" applyAlignment="1">
      <alignment horizontal="center" vertical="center"/>
    </xf>
    <xf numFmtId="166" fontId="6" fillId="2" borderId="1" xfId="1" applyNumberFormat="1" applyFont="1" applyFill="1" applyBorder="1" applyAlignment="1">
      <alignment horizontal="center" vertical="center"/>
    </xf>
    <xf numFmtId="0" fontId="3" fillId="0" borderId="1" xfId="2" applyNumberFormat="1" applyFont="1" applyFill="1" applyBorder="1" applyAlignment="1">
      <alignment horizontal="justify" vertical="center" wrapText="1"/>
    </xf>
    <xf numFmtId="0" fontId="6" fillId="14" borderId="1" xfId="0" applyFont="1" applyFill="1" applyBorder="1" applyAlignment="1">
      <alignment horizontal="center" vertical="center"/>
    </xf>
    <xf numFmtId="0" fontId="10" fillId="14" borderId="1" xfId="0" applyFont="1" applyFill="1" applyBorder="1" applyAlignment="1">
      <alignment vertical="center"/>
    </xf>
    <xf numFmtId="0" fontId="8" fillId="15" borderId="1" xfId="0" applyFont="1" applyFill="1" applyBorder="1" applyAlignment="1" applyProtection="1">
      <alignment vertical="center"/>
      <protection locked="0"/>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vertical="center"/>
      <protection locked="0"/>
    </xf>
    <xf numFmtId="0" fontId="13" fillId="0" borderId="0" xfId="0" applyFont="1" applyAlignment="1">
      <alignment horizontal="center"/>
    </xf>
    <xf numFmtId="0" fontId="8" fillId="0" borderId="7" xfId="0" applyFont="1" applyBorder="1" applyAlignment="1" applyProtection="1">
      <alignment horizontal="center" vertical="center"/>
      <protection locked="0"/>
    </xf>
    <xf numFmtId="0" fontId="8" fillId="0" borderId="7" xfId="0" applyFont="1" applyBorder="1" applyAlignment="1" applyProtection="1">
      <alignment vertical="center"/>
      <protection locked="0"/>
    </xf>
    <xf numFmtId="0" fontId="9" fillId="0" borderId="0" xfId="0" applyFont="1" applyAlignment="1">
      <alignment horizontal="center" vertical="center" readingOrder="1"/>
    </xf>
    <xf numFmtId="0" fontId="5" fillId="8" borderId="1" xfId="0" applyFont="1" applyFill="1" applyBorder="1" applyAlignment="1">
      <alignment horizontal="center" vertical="center"/>
    </xf>
    <xf numFmtId="0" fontId="6" fillId="0" borderId="0" xfId="0" applyFont="1" applyAlignment="1">
      <alignment vertical="center"/>
    </xf>
    <xf numFmtId="0" fontId="17" fillId="0" borderId="3" xfId="0" applyFont="1" applyBorder="1" applyAlignment="1">
      <alignment vertical="center"/>
    </xf>
    <xf numFmtId="0" fontId="17" fillId="0" borderId="5" xfId="0" applyFont="1" applyBorder="1" applyAlignment="1">
      <alignment vertical="center"/>
    </xf>
    <xf numFmtId="0" fontId="17" fillId="0" borderId="4" xfId="0" applyFont="1" applyBorder="1" applyAlignment="1">
      <alignment vertical="center"/>
    </xf>
    <xf numFmtId="0" fontId="17" fillId="0" borderId="0" xfId="0" applyFont="1" applyAlignment="1">
      <alignment vertical="center"/>
    </xf>
    <xf numFmtId="0" fontId="2" fillId="0" borderId="1" xfId="2" applyNumberFormat="1" applyFont="1" applyFill="1" applyBorder="1" applyAlignment="1">
      <alignment horizontal="justify" vertical="center" wrapText="1"/>
    </xf>
    <xf numFmtId="0" fontId="10" fillId="0" borderId="1" xfId="2" applyNumberFormat="1" applyFont="1" applyFill="1" applyBorder="1" applyAlignment="1">
      <alignment horizontal="justify" vertical="center" wrapText="1"/>
    </xf>
    <xf numFmtId="0" fontId="22" fillId="0" borderId="1" xfId="2" applyNumberFormat="1" applyFont="1" applyFill="1" applyBorder="1" applyAlignment="1" applyProtection="1">
      <alignment horizontal="justify" vertical="center" wrapText="1"/>
    </xf>
    <xf numFmtId="0" fontId="6" fillId="0" borderId="1" xfId="2" applyNumberFormat="1" applyFont="1" applyFill="1" applyBorder="1" applyAlignment="1">
      <alignment horizontal="justify" vertical="center" wrapText="1"/>
    </xf>
    <xf numFmtId="0" fontId="5" fillId="12" borderId="1" xfId="0" applyFont="1" applyFill="1" applyBorder="1" applyAlignment="1">
      <alignment horizontal="center" vertical="center"/>
    </xf>
    <xf numFmtId="10" fontId="3" fillId="0" borderId="1" xfId="0" applyNumberFormat="1" applyFont="1" applyBorder="1" applyAlignment="1">
      <alignment horizontal="center" vertical="center"/>
    </xf>
    <xf numFmtId="9" fontId="6" fillId="0" borderId="12" xfId="2" applyFont="1" applyFill="1" applyBorder="1" applyAlignment="1">
      <alignment horizontal="center" vertical="center"/>
    </xf>
    <xf numFmtId="9" fontId="6" fillId="0" borderId="9" xfId="2" applyFont="1" applyFill="1" applyBorder="1" applyAlignment="1">
      <alignment horizontal="center" vertical="center"/>
    </xf>
    <xf numFmtId="9" fontId="6" fillId="0" borderId="8" xfId="2" applyFont="1" applyFill="1" applyBorder="1" applyAlignment="1">
      <alignment horizontal="center" vertical="center"/>
    </xf>
    <xf numFmtId="9" fontId="6" fillId="0" borderId="10" xfId="2" applyFont="1" applyFill="1" applyBorder="1" applyAlignment="1">
      <alignment horizontal="center" vertical="center"/>
    </xf>
    <xf numFmtId="0" fontId="3" fillId="0" borderId="1" xfId="0" applyFont="1" applyBorder="1" applyAlignment="1">
      <alignment horizontal="center" vertical="center"/>
    </xf>
    <xf numFmtId="0" fontId="10" fillId="14" borderId="3" xfId="0" applyFont="1" applyFill="1" applyBorder="1" applyAlignment="1">
      <alignment horizontal="center" vertical="center"/>
    </xf>
    <xf numFmtId="0" fontId="10" fillId="14" borderId="5" xfId="0" applyFont="1" applyFill="1" applyBorder="1" applyAlignment="1">
      <alignment horizontal="center" vertical="center"/>
    </xf>
    <xf numFmtId="0" fontId="10" fillId="14" borderId="4" xfId="0" applyFont="1" applyFill="1" applyBorder="1" applyAlignment="1">
      <alignment horizontal="center" vertical="center"/>
    </xf>
    <xf numFmtId="0" fontId="6" fillId="12" borderId="1" xfId="0" applyFont="1" applyFill="1" applyBorder="1" applyAlignment="1">
      <alignment horizontal="center" vertical="center"/>
    </xf>
    <xf numFmtId="0" fontId="6" fillId="11" borderId="1" xfId="0" applyFont="1" applyFill="1" applyBorder="1" applyAlignment="1">
      <alignment horizontal="center" vertical="center"/>
    </xf>
    <xf numFmtId="0" fontId="6" fillId="9" borderId="3" xfId="0" applyFont="1" applyFill="1" applyBorder="1" applyAlignment="1">
      <alignment horizontal="center" vertical="center"/>
    </xf>
    <xf numFmtId="0" fontId="6" fillId="9" borderId="5" xfId="0" applyFont="1" applyFill="1" applyBorder="1" applyAlignment="1">
      <alignment horizontal="center" vertical="center"/>
    </xf>
    <xf numFmtId="0" fontId="6" fillId="9" borderId="4" xfId="0" applyFont="1" applyFill="1" applyBorder="1" applyAlignment="1">
      <alignment horizontal="center" vertical="center"/>
    </xf>
    <xf numFmtId="0" fontId="3" fillId="0" borderId="1" xfId="0" applyFont="1" applyBorder="1" applyAlignment="1">
      <alignment horizontal="center"/>
    </xf>
    <xf numFmtId="0" fontId="14" fillId="0" borderId="1" xfId="0" applyFont="1" applyBorder="1" applyAlignment="1">
      <alignment horizontal="center" vertical="center" wrapText="1"/>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3" fillId="0" borderId="3" xfId="2" applyNumberFormat="1" applyFont="1" applyFill="1" applyBorder="1" applyAlignment="1">
      <alignment horizontal="center" vertical="center" wrapText="1"/>
    </xf>
    <xf numFmtId="0" fontId="3" fillId="0" borderId="4" xfId="2" applyNumberFormat="1" applyFont="1" applyFill="1" applyBorder="1" applyAlignment="1">
      <alignment horizontal="center" vertical="center" wrapText="1"/>
    </xf>
    <xf numFmtId="0" fontId="16" fillId="11" borderId="3" xfId="0" applyFont="1" applyFill="1" applyBorder="1" applyAlignment="1">
      <alignment horizontal="center" vertical="center"/>
    </xf>
    <xf numFmtId="0" fontId="16" fillId="11" borderId="4"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0" borderId="1" xfId="0" applyFont="1" applyBorder="1" applyAlignment="1">
      <alignment vertical="center" wrapText="1"/>
    </xf>
    <xf numFmtId="0" fontId="10" fillId="10" borderId="3" xfId="0" applyFont="1" applyFill="1" applyBorder="1" applyAlignment="1">
      <alignment horizontal="center" vertical="center"/>
    </xf>
    <xf numFmtId="0" fontId="10" fillId="10" borderId="5" xfId="0" applyFont="1" applyFill="1" applyBorder="1" applyAlignment="1">
      <alignment horizontal="center" vertical="center"/>
    </xf>
    <xf numFmtId="0" fontId="10" fillId="10" borderId="4"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5" xfId="0" applyFont="1" applyFill="1" applyBorder="1" applyAlignment="1">
      <alignment horizontal="center" vertical="center"/>
    </xf>
    <xf numFmtId="0" fontId="6" fillId="8" borderId="4"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4"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4"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5" xfId="0" applyFont="1" applyFill="1" applyBorder="1" applyAlignment="1">
      <alignment horizontal="center" vertical="center"/>
    </xf>
    <xf numFmtId="0" fontId="10" fillId="7" borderId="4" xfId="0" applyFont="1" applyFill="1" applyBorder="1" applyAlignment="1">
      <alignment horizontal="center" vertical="center"/>
    </xf>
    <xf numFmtId="0" fontId="10" fillId="8" borderId="1" xfId="0" applyFont="1" applyFill="1" applyBorder="1" applyAlignment="1">
      <alignment horizontal="center" vertical="center" wrapText="1"/>
    </xf>
    <xf numFmtId="0" fontId="11" fillId="0" borderId="7" xfId="0" applyFont="1" applyBorder="1" applyAlignment="1">
      <alignment horizontal="justify" vertical="center" wrapText="1"/>
    </xf>
    <xf numFmtId="0" fontId="11" fillId="0" borderId="2" xfId="0" applyFont="1" applyBorder="1" applyAlignment="1">
      <alignment horizontal="justify" vertical="center" wrapText="1"/>
    </xf>
    <xf numFmtId="0" fontId="11" fillId="0" borderId="6" xfId="0" applyFont="1" applyBorder="1" applyAlignment="1">
      <alignment horizontal="justify" vertical="center" wrapText="1"/>
    </xf>
    <xf numFmtId="0" fontId="10" fillId="8" borderId="7"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8" borderId="1" xfId="0" applyFont="1" applyFill="1" applyBorder="1" applyAlignment="1">
      <alignment horizontal="center" vertical="center"/>
    </xf>
    <xf numFmtId="0" fontId="5" fillId="12" borderId="3" xfId="0" applyFont="1" applyFill="1" applyBorder="1" applyAlignment="1">
      <alignment horizontal="center" vertical="center"/>
    </xf>
    <xf numFmtId="0" fontId="5" fillId="12" borderId="5" xfId="0" applyFont="1" applyFill="1" applyBorder="1" applyAlignment="1">
      <alignment horizontal="center" vertical="center"/>
    </xf>
    <xf numFmtId="0" fontId="5" fillId="12" borderId="4"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0" fontId="9" fillId="0" borderId="12" xfId="0" applyFont="1" applyBorder="1" applyAlignment="1">
      <alignment horizontal="center" vertical="center" readingOrder="1"/>
    </xf>
    <xf numFmtId="0" fontId="9" fillId="0" borderId="9" xfId="0" applyFont="1" applyBorder="1" applyAlignment="1">
      <alignment horizontal="center" vertical="center" readingOrder="1"/>
    </xf>
    <xf numFmtId="0" fontId="9" fillId="0" borderId="13" xfId="0" applyFont="1" applyBorder="1" applyAlignment="1">
      <alignment horizontal="center" vertical="center" readingOrder="1"/>
    </xf>
    <xf numFmtId="0" fontId="9" fillId="0" borderId="11" xfId="0" applyFont="1" applyBorder="1" applyAlignment="1">
      <alignment horizontal="center" vertical="center" readingOrder="1"/>
    </xf>
    <xf numFmtId="0" fontId="9" fillId="0" borderId="8" xfId="0" applyFont="1" applyBorder="1" applyAlignment="1">
      <alignment horizontal="center" vertical="center" readingOrder="1"/>
    </xf>
    <xf numFmtId="0" fontId="9" fillId="0" borderId="10" xfId="0" applyFont="1" applyBorder="1" applyAlignment="1">
      <alignment horizontal="center" vertical="center" readingOrder="1"/>
    </xf>
    <xf numFmtId="0" fontId="8" fillId="0" borderId="3" xfId="2" applyNumberFormat="1" applyFont="1" applyFill="1" applyBorder="1" applyAlignment="1">
      <alignment horizontal="center" vertical="center" wrapText="1"/>
    </xf>
    <xf numFmtId="0" fontId="8" fillId="0" borderId="4" xfId="2" applyNumberFormat="1" applyFont="1" applyFill="1" applyBorder="1" applyAlignment="1">
      <alignment horizontal="center" vertical="center" wrapText="1"/>
    </xf>
    <xf numFmtId="0" fontId="13" fillId="11" borderId="3" xfId="0" applyFont="1" applyFill="1" applyBorder="1" applyAlignment="1">
      <alignment horizontal="center" vertical="center"/>
    </xf>
    <xf numFmtId="0" fontId="13" fillId="11" borderId="4" xfId="0" applyFont="1" applyFill="1" applyBorder="1" applyAlignment="1">
      <alignment horizontal="center" vertical="center"/>
    </xf>
    <xf numFmtId="0" fontId="13" fillId="0" borderId="1" xfId="0" applyFont="1" applyBorder="1" applyAlignment="1">
      <alignment horizontal="center" vertical="center" wrapText="1"/>
    </xf>
    <xf numFmtId="0" fontId="18" fillId="0" borderId="3" xfId="0" applyFont="1" applyBorder="1" applyAlignment="1">
      <alignment horizontal="center" vertical="center" readingOrder="1"/>
    </xf>
    <xf numFmtId="0" fontId="18" fillId="0" borderId="5" xfId="0" applyFont="1" applyBorder="1" applyAlignment="1">
      <alignment horizontal="center" vertical="center" readingOrder="1"/>
    </xf>
    <xf numFmtId="0" fontId="18" fillId="0" borderId="4" xfId="0" applyFont="1" applyBorder="1" applyAlignment="1">
      <alignment horizontal="center" vertical="center" readingOrder="1"/>
    </xf>
    <xf numFmtId="0" fontId="18" fillId="0" borderId="3" xfId="0" applyFont="1" applyBorder="1" applyAlignment="1">
      <alignment horizontal="center" vertical="center" wrapText="1" readingOrder="1"/>
    </xf>
    <xf numFmtId="0" fontId="18" fillId="0" borderId="5" xfId="0" applyFont="1" applyBorder="1" applyAlignment="1">
      <alignment horizontal="center" vertical="center" wrapText="1" readingOrder="1"/>
    </xf>
    <xf numFmtId="0" fontId="18" fillId="0" borderId="4" xfId="0" applyFont="1" applyBorder="1" applyAlignment="1">
      <alignment horizontal="center" vertical="center" wrapText="1" readingOrder="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7"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cellXfs>
  <cellStyles count="3">
    <cellStyle name="Millares" xfId="1" builtinId="3"/>
    <cellStyle name="Normal" xfId="0" builtinId="0"/>
    <cellStyle name="Porcentaje" xfId="2" builtinId="5"/>
  </cellStyles>
  <dxfs count="233">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val="0"/>
        <i val="0"/>
        <strike val="0"/>
        <condense val="0"/>
        <extend val="0"/>
        <outline val="0"/>
        <shadow val="0"/>
        <u val="none"/>
        <vertAlign val="baseline"/>
        <sz val="11"/>
        <color theme="1"/>
        <name val="Arial"/>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bottom style="thin">
          <color indexed="64"/>
        </bottom>
      </border>
    </dxf>
    <dxf>
      <font>
        <b val="0"/>
        <i val="0"/>
        <strike val="0"/>
        <condense val="0"/>
        <extend val="0"/>
        <outline val="0"/>
        <shadow val="0"/>
        <u val="none"/>
        <vertAlign val="baseline"/>
        <sz val="11"/>
        <color theme="1"/>
        <name val="Arial"/>
        <scheme val="none"/>
      </font>
      <alignment horizontal="general" vertical="center" textRotation="0" wrapText="0" indent="0" justifyLastLine="0" shrinkToFit="0" readingOrder="0"/>
      <protection locked="0" hidden="0"/>
    </dxf>
    <dxf>
      <font>
        <b/>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0" hidden="0"/>
    </dxf>
    <dxf>
      <font>
        <b/>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s>
  <tableStyles count="0" defaultTableStyle="TableStyleMedium2" defaultPivotStyle="PivotStyleLight16"/>
  <colors>
    <mruColors>
      <color rgb="FFFFFFCC"/>
      <color rgb="FFC8F7FC"/>
      <color rgb="FF698DFF"/>
      <color rgb="FF0DFF7A"/>
      <color rgb="FFFF8585"/>
      <color rgb="FFCCCCFF"/>
      <color rgb="FF9999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1200" b="1" i="0" baseline="0">
                <a:effectLst/>
                <a:latin typeface="Arial" panose="020B0604020202020204" pitchFamily="34" charset="0"/>
                <a:cs typeface="Arial" panose="020B0604020202020204" pitchFamily="34" charset="0"/>
              </a:rPr>
              <a:t>GRÁFICA ACTIVIDADES PROGRAMADAS VS. EJECUTADAS</a:t>
            </a:r>
          </a:p>
          <a:p>
            <a:pPr>
              <a:defRPr sz="1200" b="1">
                <a:latin typeface="Arial" panose="020B0604020202020204" pitchFamily="34" charset="0"/>
                <a:cs typeface="Arial" panose="020B0604020202020204" pitchFamily="34" charset="0"/>
              </a:defRPr>
            </a:pPr>
            <a:r>
              <a:rPr lang="es-CO" sz="1200" b="1" i="0" baseline="0">
                <a:effectLst/>
                <a:latin typeface="Arial" panose="020B0604020202020204" pitchFamily="34" charset="0"/>
                <a:cs typeface="Arial" panose="020B0604020202020204" pitchFamily="34" charset="0"/>
              </a:rPr>
              <a:t>PLAN DE ACCIÓN ANUAL DEL PLAN INSTITUCIONAL DE GESTIÓN AMBIENTAL -PIGA</a:t>
            </a:r>
            <a:endParaRPr lang="es-CO" sz="1200" b="1">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Gráfica!$A$39</c:f>
              <c:strCache>
                <c:ptCount val="1"/>
                <c:pt idx="0">
                  <c:v>Programadas</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movingAvg"/>
            <c:period val="2"/>
            <c:dispRSqr val="0"/>
            <c:dispEq val="0"/>
          </c:trendline>
          <c:cat>
            <c:strRef>
              <c:f>Gráfica!$B$38:$M$38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Gráfica!$B$39:$M$39</c:f>
              <c:numCache>
                <c:formatCode>0</c:formatCode>
                <c:ptCount val="12"/>
                <c:pt idx="0">
                  <c:v>10</c:v>
                </c:pt>
                <c:pt idx="1">
                  <c:v>7</c:v>
                </c:pt>
                <c:pt idx="2">
                  <c:v>9</c:v>
                </c:pt>
                <c:pt idx="3">
                  <c:v>14</c:v>
                </c:pt>
                <c:pt idx="4">
                  <c:v>9</c:v>
                </c:pt>
                <c:pt idx="5">
                  <c:v>10</c:v>
                </c:pt>
                <c:pt idx="6">
                  <c:v>13</c:v>
                </c:pt>
                <c:pt idx="7">
                  <c:v>9</c:v>
                </c:pt>
                <c:pt idx="8">
                  <c:v>10</c:v>
                </c:pt>
                <c:pt idx="9">
                  <c:v>13</c:v>
                </c:pt>
                <c:pt idx="10">
                  <c:v>13</c:v>
                </c:pt>
                <c:pt idx="11">
                  <c:v>11</c:v>
                </c:pt>
              </c:numCache>
            </c:numRef>
          </c:val>
          <c:extLst>
            <c:ext xmlns:c16="http://schemas.microsoft.com/office/drawing/2014/chart" uri="{C3380CC4-5D6E-409C-BE32-E72D297353CC}">
              <c16:uniqueId val="{00000000-83FB-497C-BF0B-287F8CC287B4}"/>
            </c:ext>
          </c:extLst>
        </c:ser>
        <c:ser>
          <c:idx val="1"/>
          <c:order val="1"/>
          <c:tx>
            <c:strRef>
              <c:f>Gráfica!$A$40</c:f>
              <c:strCache>
                <c:ptCount val="1"/>
                <c:pt idx="0">
                  <c:v>Ejecutadas</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Gráfica!$B$38:$M$38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Gráfica!$B$40:$M$40</c:f>
              <c:numCache>
                <c:formatCode>0</c:formatCode>
                <c:ptCount val="12"/>
                <c:pt idx="0">
                  <c:v>10</c:v>
                </c:pt>
                <c:pt idx="1">
                  <c:v>7</c:v>
                </c:pt>
                <c:pt idx="2">
                  <c:v>9</c:v>
                </c:pt>
                <c:pt idx="3">
                  <c:v>14</c:v>
                </c:pt>
                <c:pt idx="4">
                  <c:v>9</c:v>
                </c:pt>
                <c:pt idx="5">
                  <c:v>10</c:v>
                </c:pt>
                <c:pt idx="6">
                  <c:v>0</c:v>
                </c:pt>
                <c:pt idx="7">
                  <c:v>0</c:v>
                </c:pt>
                <c:pt idx="8">
                  <c:v>0</c:v>
                </c:pt>
                <c:pt idx="9">
                  <c:v>0</c:v>
                </c:pt>
                <c:pt idx="10">
                  <c:v>0</c:v>
                </c:pt>
                <c:pt idx="11">
                  <c:v>0</c:v>
                </c:pt>
              </c:numCache>
            </c:numRef>
          </c:val>
          <c:extLst>
            <c:ext xmlns:c16="http://schemas.microsoft.com/office/drawing/2014/chart" uri="{C3380CC4-5D6E-409C-BE32-E72D297353CC}">
              <c16:uniqueId val="{00000001-83FB-497C-BF0B-287F8CC287B4}"/>
            </c:ext>
          </c:extLst>
        </c:ser>
        <c:dLbls>
          <c:dLblPos val="outEnd"/>
          <c:showLegendKey val="0"/>
          <c:showVal val="1"/>
          <c:showCatName val="0"/>
          <c:showSerName val="0"/>
          <c:showPercent val="0"/>
          <c:showBubbleSize val="0"/>
        </c:dLbls>
        <c:gapWidth val="219"/>
        <c:overlap val="-27"/>
        <c:axId val="130751104"/>
        <c:axId val="130756992"/>
      </c:barChart>
      <c:catAx>
        <c:axId val="130751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756992"/>
        <c:crosses val="autoZero"/>
        <c:auto val="1"/>
        <c:lblAlgn val="ctr"/>
        <c:lblOffset val="100"/>
        <c:noMultiLvlLbl val="0"/>
      </c:catAx>
      <c:valAx>
        <c:axId val="130756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751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1928812</xdr:colOff>
      <xdr:row>0</xdr:row>
      <xdr:rowOff>261939</xdr:rowOff>
    </xdr:from>
    <xdr:to>
      <xdr:col>1</xdr:col>
      <xdr:colOff>4255634</xdr:colOff>
      <xdr:row>2</xdr:row>
      <xdr:rowOff>288266</xdr:rowOff>
    </xdr:to>
    <xdr:pic>
      <xdr:nvPicPr>
        <xdr:cNvPr id="2" name="Imagen 1">
          <a:extLst>
            <a:ext uri="{FF2B5EF4-FFF2-40B4-BE49-F238E27FC236}">
              <a16:creationId xmlns:a16="http://schemas.microsoft.com/office/drawing/2014/main" id="{CA679771-8778-4001-B5B5-895634FDA9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28875" y="261939"/>
          <a:ext cx="2326822" cy="12645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212912</xdr:colOff>
      <xdr:row>5</xdr:row>
      <xdr:rowOff>268941</xdr:rowOff>
    </xdr:from>
    <xdr:to>
      <xdr:col>13</xdr:col>
      <xdr:colOff>470647</xdr:colOff>
      <xdr:row>34</xdr:row>
      <xdr:rowOff>179294</xdr:rowOff>
    </xdr:to>
    <xdr:graphicFrame macro="">
      <xdr:nvGraphicFramePr>
        <xdr:cNvPr id="3" name="Gráfico 2">
          <a:extLst>
            <a:ext uri="{FF2B5EF4-FFF2-40B4-BE49-F238E27FC236}">
              <a16:creationId xmlns:a16="http://schemas.microsoft.com/office/drawing/2014/main" id="{42E3A494-396D-277C-65E5-AE9781B6F6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327212</xdr:colOff>
      <xdr:row>0</xdr:row>
      <xdr:rowOff>177054</xdr:rowOff>
    </xdr:from>
    <xdr:to>
      <xdr:col>1</xdr:col>
      <xdr:colOff>381000</xdr:colOff>
      <xdr:row>2</xdr:row>
      <xdr:rowOff>176281</xdr:rowOff>
    </xdr:to>
    <xdr:pic>
      <xdr:nvPicPr>
        <xdr:cNvPr id="2" name="Imagen 1">
          <a:extLst>
            <a:ext uri="{FF2B5EF4-FFF2-40B4-BE49-F238E27FC236}">
              <a16:creationId xmlns:a16="http://schemas.microsoft.com/office/drawing/2014/main" id="{509FD5A6-8F85-4070-B2EE-55874295C5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212" y="177054"/>
          <a:ext cx="1320613" cy="72312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3:B9" totalsRowShown="0" headerRowDxfId="232" dataDxfId="231" tableBorderDxfId="230">
  <autoFilter ref="B3:B9" xr:uid="{00000000-0009-0000-0100-000001000000}"/>
  <tableColumns count="1">
    <tableColumn id="1" xr3:uid="{00000000-0010-0000-0000-000001000000}" name="Vigencia" dataDxfId="22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D3:D14" totalsRowShown="0" headerRowDxfId="228" dataDxfId="227" tableBorderDxfId="226">
  <autoFilter ref="D3:D14" xr:uid="{00000000-0009-0000-0100-000002000000}"/>
  <tableColumns count="1">
    <tableColumn id="1" xr3:uid="{00000000-0010-0000-0100-000001000000}" name="Cargo" dataDxfId="225"/>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98"/>
  <sheetViews>
    <sheetView showGridLines="0" tabSelected="1" zoomScale="50" zoomScaleNormal="50" zoomScaleSheetLayoutView="25" zoomScalePageLayoutView="40" workbookViewId="0">
      <pane xSplit="4" ySplit="12" topLeftCell="N13" activePane="bottomRight" state="frozen"/>
      <selection pane="topRight" activeCell="E1" sqref="E1"/>
      <selection pane="bottomLeft" activeCell="A13" sqref="A13"/>
      <selection pane="bottomRight" activeCell="N13" sqref="N13"/>
    </sheetView>
  </sheetViews>
  <sheetFormatPr baseColWidth="10" defaultColWidth="0" defaultRowHeight="25.5" zeroHeight="1" x14ac:dyDescent="0.35"/>
  <cols>
    <col min="1" max="1" width="10.42578125" style="8" customWidth="1"/>
    <col min="2" max="2" width="112" style="6" customWidth="1"/>
    <col min="3" max="3" width="71.85546875" style="4" customWidth="1"/>
    <col min="4" max="4" width="31.140625" style="3" customWidth="1"/>
    <col min="5" max="5" width="18.7109375" style="3" customWidth="1"/>
    <col min="6" max="6" width="25.5703125" style="3" customWidth="1"/>
    <col min="7" max="7" width="68.7109375" style="9" customWidth="1"/>
    <col min="8" max="9" width="18.7109375" style="3" customWidth="1"/>
    <col min="10" max="10" width="68.7109375" style="7" customWidth="1"/>
    <col min="11" max="11" width="18.7109375" style="3" customWidth="1"/>
    <col min="12" max="12" width="18.7109375" style="8" customWidth="1"/>
    <col min="13" max="13" width="90" style="3" customWidth="1"/>
    <col min="14" max="15" width="18.7109375" style="3" customWidth="1"/>
    <col min="16" max="16" width="84" style="3" customWidth="1"/>
    <col min="17" max="18" width="18.7109375" style="3" customWidth="1"/>
    <col min="19" max="19" width="84.85546875" style="3" customWidth="1"/>
    <col min="20" max="21" width="18.7109375" style="3" customWidth="1"/>
    <col min="22" max="22" width="102.28515625" style="3" customWidth="1"/>
    <col min="23" max="24" width="18.7109375" style="3" customWidth="1"/>
    <col min="25" max="25" width="83.42578125" style="3" customWidth="1"/>
    <col min="26" max="27" width="18.7109375" style="3" customWidth="1"/>
    <col min="28" max="28" width="86.140625" style="3" customWidth="1"/>
    <col min="29" max="30" width="18.7109375" style="3" customWidth="1"/>
    <col min="31" max="31" width="99" style="9" customWidth="1"/>
    <col min="32" max="33" width="18.7109375" style="3" customWidth="1"/>
    <col min="34" max="34" width="50.7109375" style="3" customWidth="1"/>
    <col min="35" max="36" width="18.7109375" style="3" customWidth="1"/>
    <col min="37" max="37" width="50.7109375" style="3" customWidth="1"/>
    <col min="38" max="39" width="18.7109375" style="3" customWidth="1"/>
    <col min="40" max="40" width="50.7109375" style="3" customWidth="1"/>
    <col min="41" max="41" width="31" style="3" customWidth="1"/>
    <col min="42" max="42" width="20.140625" style="3" bestFit="1" customWidth="1"/>
    <col min="43" max="43" width="18.28515625" style="3" customWidth="1"/>
    <col min="44" max="44" width="19.42578125" style="3" hidden="1" customWidth="1"/>
    <col min="45" max="46" width="11.42578125" style="3" hidden="1" customWidth="1"/>
    <col min="47" max="47" width="0" style="3" hidden="1" customWidth="1"/>
    <col min="48" max="16384" width="11.42578125" style="3" hidden="1"/>
  </cols>
  <sheetData>
    <row r="1" spans="1:53" ht="50.1" customHeight="1" x14ac:dyDescent="0.35">
      <c r="A1" s="95"/>
      <c r="B1" s="95"/>
      <c r="C1" s="96" t="s">
        <v>49</v>
      </c>
      <c r="D1" s="96"/>
      <c r="E1" s="97" t="s">
        <v>112</v>
      </c>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9"/>
      <c r="AL1" s="96" t="s">
        <v>50</v>
      </c>
      <c r="AM1" s="96"/>
      <c r="AN1" s="96"/>
      <c r="AO1" s="162" t="s">
        <v>55</v>
      </c>
      <c r="AP1" s="162"/>
      <c r="AQ1" s="162"/>
    </row>
    <row r="2" spans="1:53" ht="50.1" customHeight="1" x14ac:dyDescent="0.35">
      <c r="A2" s="95"/>
      <c r="B2" s="95"/>
      <c r="C2" s="96" t="s">
        <v>51</v>
      </c>
      <c r="D2" s="96"/>
      <c r="E2" s="97" t="s">
        <v>58</v>
      </c>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9"/>
      <c r="AL2" s="96" t="s">
        <v>52</v>
      </c>
      <c r="AM2" s="96"/>
      <c r="AN2" s="96"/>
      <c r="AO2" s="163" t="s">
        <v>56</v>
      </c>
      <c r="AP2" s="163"/>
      <c r="AQ2" s="163"/>
    </row>
    <row r="3" spans="1:53" ht="50.1" customHeight="1" x14ac:dyDescent="0.35">
      <c r="A3" s="95"/>
      <c r="B3" s="95"/>
      <c r="C3" s="96" t="s">
        <v>109</v>
      </c>
      <c r="D3" s="96"/>
      <c r="E3" s="161" t="s">
        <v>72</v>
      </c>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96" t="s">
        <v>54</v>
      </c>
      <c r="AM3" s="96"/>
      <c r="AN3" s="96"/>
      <c r="AO3" s="162" t="s">
        <v>231</v>
      </c>
      <c r="AP3" s="162"/>
      <c r="AQ3" s="162"/>
    </row>
    <row r="4" spans="1:53" ht="34.5" customHeight="1" x14ac:dyDescent="0.35">
      <c r="A4" s="25"/>
      <c r="B4" s="22"/>
      <c r="C4" s="22"/>
      <c r="D4" s="22"/>
      <c r="E4" s="22"/>
      <c r="G4" s="22"/>
      <c r="H4" s="22"/>
      <c r="I4" s="22"/>
      <c r="J4" s="22"/>
      <c r="K4" s="22"/>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4"/>
      <c r="AS4" s="72"/>
      <c r="AT4" s="73"/>
      <c r="AU4" s="73"/>
      <c r="AV4" s="73"/>
      <c r="AW4" s="73"/>
      <c r="AX4" s="73"/>
      <c r="AY4" s="73"/>
      <c r="AZ4" s="73"/>
      <c r="BA4" s="73"/>
    </row>
    <row r="5" spans="1:53" ht="38.25" customHeight="1" x14ac:dyDescent="0.35">
      <c r="A5" s="102" t="s">
        <v>89</v>
      </c>
      <c r="B5" s="103"/>
      <c r="C5" s="100">
        <v>2025</v>
      </c>
      <c r="D5" s="101"/>
      <c r="E5" s="22"/>
      <c r="F5" s="22"/>
      <c r="G5" s="22"/>
      <c r="H5" s="22"/>
      <c r="I5" s="22"/>
      <c r="J5" s="22"/>
      <c r="K5" s="22"/>
      <c r="L5" s="22"/>
      <c r="M5" s="71"/>
      <c r="N5" s="71"/>
      <c r="O5" s="71"/>
      <c r="P5" s="71"/>
      <c r="Q5" s="71"/>
      <c r="R5" s="71"/>
      <c r="S5" s="71"/>
      <c r="T5" s="71"/>
      <c r="U5" s="71"/>
      <c r="V5" s="71"/>
      <c r="W5" s="71"/>
      <c r="X5" s="71"/>
      <c r="Y5" s="71"/>
      <c r="Z5" s="71"/>
      <c r="AA5" s="71"/>
      <c r="AB5" s="71"/>
      <c r="AC5" s="71"/>
      <c r="AD5" s="71"/>
      <c r="AE5" s="71"/>
      <c r="AF5" s="71"/>
      <c r="AG5" s="22"/>
      <c r="AH5" s="22"/>
      <c r="AI5" s="22"/>
      <c r="AJ5" s="22"/>
      <c r="AK5" s="22"/>
      <c r="AL5" s="22"/>
      <c r="AM5" s="22"/>
      <c r="AN5" s="22"/>
      <c r="AO5" s="22"/>
      <c r="AP5" s="22"/>
      <c r="AQ5" s="22"/>
    </row>
    <row r="6" spans="1:53" ht="38.25" customHeight="1" x14ac:dyDescent="0.35">
      <c r="A6" s="102" t="s">
        <v>90</v>
      </c>
      <c r="B6" s="103"/>
      <c r="C6" s="100" t="s">
        <v>163</v>
      </c>
      <c r="D6" s="101"/>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row>
    <row r="7" spans="1:53" ht="38.25" customHeight="1" x14ac:dyDescent="0.35">
      <c r="A7" s="102" t="s">
        <v>91</v>
      </c>
      <c r="B7" s="103"/>
      <c r="C7" s="100" t="s">
        <v>105</v>
      </c>
      <c r="D7" s="101"/>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row>
    <row r="8" spans="1:53" ht="23.25" x14ac:dyDescent="0.35">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row>
    <row r="9" spans="1:53" s="4" customFormat="1" ht="36" customHeight="1" x14ac:dyDescent="0.25">
      <c r="A9" s="104" t="s">
        <v>59</v>
      </c>
      <c r="B9" s="104" t="s">
        <v>111</v>
      </c>
      <c r="C9" s="104" t="s">
        <v>0</v>
      </c>
      <c r="D9" s="105" t="s">
        <v>94</v>
      </c>
      <c r="E9" s="90" t="s">
        <v>73</v>
      </c>
      <c r="F9" s="90"/>
      <c r="G9" s="90"/>
      <c r="H9" s="90"/>
      <c r="I9" s="90"/>
      <c r="J9" s="90"/>
      <c r="K9" s="90"/>
      <c r="L9" s="90"/>
      <c r="M9" s="90"/>
      <c r="N9" s="91" t="s">
        <v>74</v>
      </c>
      <c r="O9" s="91"/>
      <c r="P9" s="91"/>
      <c r="Q9" s="91"/>
      <c r="R9" s="91"/>
      <c r="S9" s="91"/>
      <c r="T9" s="91"/>
      <c r="U9" s="91"/>
      <c r="V9" s="91"/>
      <c r="W9" s="90" t="s">
        <v>75</v>
      </c>
      <c r="X9" s="90"/>
      <c r="Y9" s="90"/>
      <c r="Z9" s="90"/>
      <c r="AA9" s="90"/>
      <c r="AB9" s="90"/>
      <c r="AC9" s="90"/>
      <c r="AD9" s="90"/>
      <c r="AE9" s="90"/>
      <c r="AF9" s="91" t="s">
        <v>76</v>
      </c>
      <c r="AG9" s="91"/>
      <c r="AH9" s="91"/>
      <c r="AI9" s="91"/>
      <c r="AJ9" s="91"/>
      <c r="AK9" s="91"/>
      <c r="AL9" s="91"/>
      <c r="AM9" s="91"/>
      <c r="AN9" s="91"/>
      <c r="AO9" s="130" t="s">
        <v>95</v>
      </c>
      <c r="AP9" s="82" t="s">
        <v>110</v>
      </c>
      <c r="AQ9" s="83"/>
    </row>
    <row r="10" spans="1:53" s="4" customFormat="1" ht="36" customHeight="1" x14ac:dyDescent="0.25">
      <c r="A10" s="104"/>
      <c r="B10" s="104"/>
      <c r="C10" s="104"/>
      <c r="D10" s="105"/>
      <c r="E10" s="90" t="s">
        <v>1</v>
      </c>
      <c r="F10" s="90"/>
      <c r="G10" s="90"/>
      <c r="H10" s="90" t="s">
        <v>2</v>
      </c>
      <c r="I10" s="90"/>
      <c r="J10" s="90"/>
      <c r="K10" s="90" t="s">
        <v>3</v>
      </c>
      <c r="L10" s="90"/>
      <c r="M10" s="90"/>
      <c r="N10" s="91" t="s">
        <v>4</v>
      </c>
      <c r="O10" s="91"/>
      <c r="P10" s="91"/>
      <c r="Q10" s="91" t="s">
        <v>5</v>
      </c>
      <c r="R10" s="91"/>
      <c r="S10" s="91"/>
      <c r="T10" s="91" t="s">
        <v>6</v>
      </c>
      <c r="U10" s="91"/>
      <c r="V10" s="91"/>
      <c r="W10" s="90" t="s">
        <v>7</v>
      </c>
      <c r="X10" s="90"/>
      <c r="Y10" s="90"/>
      <c r="Z10" s="90" t="s">
        <v>8</v>
      </c>
      <c r="AA10" s="90"/>
      <c r="AB10" s="90"/>
      <c r="AC10" s="90" t="s">
        <v>9</v>
      </c>
      <c r="AD10" s="90"/>
      <c r="AE10" s="90"/>
      <c r="AF10" s="91" t="s">
        <v>10</v>
      </c>
      <c r="AG10" s="91"/>
      <c r="AH10" s="91"/>
      <c r="AI10" s="91" t="s">
        <v>11</v>
      </c>
      <c r="AJ10" s="91"/>
      <c r="AK10" s="91"/>
      <c r="AL10" s="91" t="s">
        <v>12</v>
      </c>
      <c r="AM10" s="91"/>
      <c r="AN10" s="91"/>
      <c r="AO10" s="130"/>
      <c r="AP10" s="84"/>
      <c r="AQ10" s="85"/>
    </row>
    <row r="11" spans="1:53" s="4" customFormat="1" ht="36" customHeight="1" x14ac:dyDescent="0.25">
      <c r="A11" s="104"/>
      <c r="B11" s="104"/>
      <c r="C11" s="104"/>
      <c r="D11" s="105"/>
      <c r="E11" s="26" t="s">
        <v>13</v>
      </c>
      <c r="F11" s="27" t="s">
        <v>14</v>
      </c>
      <c r="G11" s="28" t="s">
        <v>15</v>
      </c>
      <c r="H11" s="26" t="s">
        <v>13</v>
      </c>
      <c r="I11" s="27" t="s">
        <v>14</v>
      </c>
      <c r="J11" s="28" t="s">
        <v>15</v>
      </c>
      <c r="K11" s="26" t="s">
        <v>13</v>
      </c>
      <c r="L11" s="27" t="s">
        <v>14</v>
      </c>
      <c r="M11" s="28" t="s">
        <v>15</v>
      </c>
      <c r="N11" s="26" t="s">
        <v>13</v>
      </c>
      <c r="O11" s="27" t="s">
        <v>14</v>
      </c>
      <c r="P11" s="28" t="s">
        <v>15</v>
      </c>
      <c r="Q11" s="26" t="s">
        <v>13</v>
      </c>
      <c r="R11" s="27" t="s">
        <v>14</v>
      </c>
      <c r="S11" s="28" t="s">
        <v>15</v>
      </c>
      <c r="T11" s="26" t="s">
        <v>13</v>
      </c>
      <c r="U11" s="27" t="s">
        <v>14</v>
      </c>
      <c r="V11" s="28" t="s">
        <v>15</v>
      </c>
      <c r="W11" s="26" t="s">
        <v>13</v>
      </c>
      <c r="X11" s="27" t="s">
        <v>14</v>
      </c>
      <c r="Y11" s="28" t="s">
        <v>15</v>
      </c>
      <c r="Z11" s="26" t="s">
        <v>13</v>
      </c>
      <c r="AA11" s="27" t="s">
        <v>14</v>
      </c>
      <c r="AB11" s="28" t="s">
        <v>15</v>
      </c>
      <c r="AC11" s="26" t="s">
        <v>13</v>
      </c>
      <c r="AD11" s="27" t="s">
        <v>14</v>
      </c>
      <c r="AE11" s="28" t="s">
        <v>15</v>
      </c>
      <c r="AF11" s="26" t="s">
        <v>13</v>
      </c>
      <c r="AG11" s="27" t="s">
        <v>14</v>
      </c>
      <c r="AH11" s="28" t="s">
        <v>15</v>
      </c>
      <c r="AI11" s="26" t="s">
        <v>13</v>
      </c>
      <c r="AJ11" s="27" t="s">
        <v>14</v>
      </c>
      <c r="AK11" s="28" t="s">
        <v>15</v>
      </c>
      <c r="AL11" s="26" t="s">
        <v>13</v>
      </c>
      <c r="AM11" s="27" t="s">
        <v>14</v>
      </c>
      <c r="AN11" s="28" t="s">
        <v>15</v>
      </c>
      <c r="AO11" s="130"/>
      <c r="AP11" s="26" t="s">
        <v>13</v>
      </c>
      <c r="AQ11" s="27" t="s">
        <v>14</v>
      </c>
    </row>
    <row r="12" spans="1:53" s="4" customFormat="1" ht="39.950000000000003" customHeight="1" x14ac:dyDescent="0.25">
      <c r="A12" s="29">
        <v>1</v>
      </c>
      <c r="B12" s="113" t="s">
        <v>38</v>
      </c>
      <c r="C12" s="114"/>
      <c r="D12" s="115"/>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row>
    <row r="13" spans="1:53" s="4" customFormat="1" ht="338.25" customHeight="1" x14ac:dyDescent="0.25">
      <c r="A13" s="23" t="s">
        <v>39</v>
      </c>
      <c r="B13" s="60" t="s">
        <v>113</v>
      </c>
      <c r="C13" s="24" t="s">
        <v>116</v>
      </c>
      <c r="D13" s="86">
        <f>COUNT(E13:E16,H13:H16,K13:K16,N13:N16,Q13:Q16,T13:T16,W13:W16,Z13:Z16,AC13:AC16,AF13:AF16,AI13:AI16,AL13:AL16)</f>
        <v>13</v>
      </c>
      <c r="E13" s="17">
        <v>1.4999999999999999E-2</v>
      </c>
      <c r="F13" s="17">
        <v>1.4999999999999999E-2</v>
      </c>
      <c r="G13" s="60" t="s">
        <v>167</v>
      </c>
      <c r="H13" s="17"/>
      <c r="I13" s="17"/>
      <c r="J13" s="60"/>
      <c r="K13" s="17"/>
      <c r="L13" s="17"/>
      <c r="M13" s="60"/>
      <c r="N13" s="17">
        <v>1.4999999999999999E-2</v>
      </c>
      <c r="O13" s="17">
        <f>+N13</f>
        <v>1.4999999999999999E-2</v>
      </c>
      <c r="P13" s="60" t="s">
        <v>188</v>
      </c>
      <c r="Q13" s="17"/>
      <c r="R13" s="17"/>
      <c r="S13" s="60"/>
      <c r="T13" s="17"/>
      <c r="U13" s="17"/>
      <c r="V13" s="60"/>
      <c r="W13" s="17">
        <v>1.4999999999999999E-2</v>
      </c>
      <c r="X13" s="17"/>
      <c r="Y13" s="60"/>
      <c r="Z13" s="17"/>
      <c r="AA13" s="17"/>
      <c r="AB13" s="60"/>
      <c r="AC13" s="17"/>
      <c r="AD13" s="17"/>
      <c r="AE13" s="60"/>
      <c r="AF13" s="17">
        <v>1.4999999999999999E-2</v>
      </c>
      <c r="AG13" s="17"/>
      <c r="AH13" s="60"/>
      <c r="AI13" s="17"/>
      <c r="AJ13" s="17"/>
      <c r="AK13" s="60"/>
      <c r="AL13" s="17">
        <v>1.4999999999999999E-2</v>
      </c>
      <c r="AM13" s="17"/>
      <c r="AN13" s="60"/>
      <c r="AO13" s="86">
        <f>COUNT(F13:F16,I13:I16,L13:L16,O13:O16,R13:R16,U13:U16,X13:X16,AA13:AA16,AD13:AD16,AG13:AG16,AJ13:AJ16,AM13:AM16)</f>
        <v>6</v>
      </c>
      <c r="AP13" s="81">
        <f>SUM(E13:E16,H13:H16,K13:K16,N13:N16,Q13:Q16,T13:T16,W13:W16,Z13:Z16,AC13:AC16,AF13:AF16,AI13:AI16,AL13:AL16)</f>
        <v>0.20000000000000007</v>
      </c>
      <c r="AQ13" s="81">
        <f>SUM(F13:F16,I13:I16,L13:L16,O13:O16,R13:R16,U13:U16,X13:X16,AA13:AA16,AD13:AD16,AG13:AG16,AJ13:AJ16,AM13:AM16)</f>
        <v>9.2499999999999999E-2</v>
      </c>
    </row>
    <row r="14" spans="1:53" s="4" customFormat="1" ht="208.5" customHeight="1" x14ac:dyDescent="0.25">
      <c r="A14" s="23" t="s">
        <v>40</v>
      </c>
      <c r="B14" s="60" t="s">
        <v>114</v>
      </c>
      <c r="C14" s="24" t="s">
        <v>116</v>
      </c>
      <c r="D14" s="86"/>
      <c r="E14" s="17"/>
      <c r="F14" s="17"/>
      <c r="G14" s="60"/>
      <c r="H14" s="17"/>
      <c r="I14" s="17"/>
      <c r="J14" s="60"/>
      <c r="K14" s="17"/>
      <c r="L14" s="17"/>
      <c r="M14" s="60"/>
      <c r="N14" s="17"/>
      <c r="O14" s="60"/>
      <c r="P14" s="60"/>
      <c r="Q14" s="17">
        <v>1.7500000000000002E-2</v>
      </c>
      <c r="R14" s="17">
        <f>+Q14</f>
        <v>1.7500000000000002E-2</v>
      </c>
      <c r="S14" s="60" t="s">
        <v>207</v>
      </c>
      <c r="T14" s="17"/>
      <c r="U14" s="17"/>
      <c r="V14" s="60"/>
      <c r="W14" s="17"/>
      <c r="X14" s="17"/>
      <c r="Y14" s="60"/>
      <c r="Z14" s="17"/>
      <c r="AA14" s="17"/>
      <c r="AB14" s="60"/>
      <c r="AC14" s="17"/>
      <c r="AD14" s="17"/>
      <c r="AE14" s="60"/>
      <c r="AF14" s="17">
        <v>1.7500000000000002E-2</v>
      </c>
      <c r="AG14" s="17"/>
      <c r="AH14" s="60"/>
      <c r="AI14" s="17"/>
      <c r="AJ14" s="17"/>
      <c r="AK14" s="60"/>
      <c r="AL14" s="17"/>
      <c r="AM14" s="17"/>
      <c r="AN14" s="60"/>
      <c r="AO14" s="86"/>
      <c r="AP14" s="81"/>
      <c r="AQ14" s="81"/>
    </row>
    <row r="15" spans="1:53" s="4" customFormat="1" ht="334.5" customHeight="1" x14ac:dyDescent="0.25">
      <c r="A15" s="23" t="s">
        <v>41</v>
      </c>
      <c r="B15" s="60" t="s">
        <v>115</v>
      </c>
      <c r="C15" s="24" t="s">
        <v>116</v>
      </c>
      <c r="D15" s="86"/>
      <c r="E15" s="17"/>
      <c r="F15" s="17"/>
      <c r="G15" s="60"/>
      <c r="H15" s="17">
        <v>1.4999999999999999E-2</v>
      </c>
      <c r="I15" s="17">
        <v>1.4999999999999999E-2</v>
      </c>
      <c r="J15" s="60" t="s">
        <v>166</v>
      </c>
      <c r="K15" s="17"/>
      <c r="L15" s="17"/>
      <c r="M15" s="60"/>
      <c r="N15" s="17">
        <v>1.4999999999999999E-2</v>
      </c>
      <c r="O15" s="17">
        <f>+N15</f>
        <v>1.4999999999999999E-2</v>
      </c>
      <c r="P15" s="60" t="s">
        <v>186</v>
      </c>
      <c r="Q15" s="17"/>
      <c r="R15" s="17"/>
      <c r="S15" s="60"/>
      <c r="T15" s="17">
        <v>1.4999999999999999E-2</v>
      </c>
      <c r="U15" s="17">
        <f>+T15</f>
        <v>1.4999999999999999E-2</v>
      </c>
      <c r="V15" s="60" t="s">
        <v>216</v>
      </c>
      <c r="W15" s="17"/>
      <c r="X15" s="17"/>
      <c r="Y15" s="60"/>
      <c r="Z15" s="17">
        <v>1.4999999999999999E-2</v>
      </c>
      <c r="AA15" s="17"/>
      <c r="AB15" s="60"/>
      <c r="AC15" s="17"/>
      <c r="AD15" s="17"/>
      <c r="AE15" s="60"/>
      <c r="AF15" s="17">
        <v>1.4999999999999999E-2</v>
      </c>
      <c r="AG15" s="17"/>
      <c r="AH15" s="60"/>
      <c r="AI15" s="17"/>
      <c r="AJ15" s="17"/>
      <c r="AK15" s="60"/>
      <c r="AL15" s="17">
        <v>1.4999999999999999E-2</v>
      </c>
      <c r="AM15" s="17"/>
      <c r="AN15" s="60"/>
      <c r="AO15" s="86"/>
      <c r="AP15" s="81"/>
      <c r="AQ15" s="81"/>
    </row>
    <row r="16" spans="1:53" s="4" customFormat="1" ht="50.1" hidden="1" customHeight="1" x14ac:dyDescent="0.25">
      <c r="A16" s="23" t="s">
        <v>42</v>
      </c>
      <c r="B16" s="24"/>
      <c r="C16" s="24"/>
      <c r="D16" s="86"/>
      <c r="E16" s="17"/>
      <c r="F16" s="17"/>
      <c r="G16" s="60"/>
      <c r="H16" s="17"/>
      <c r="I16" s="17"/>
      <c r="J16" s="60"/>
      <c r="K16" s="17"/>
      <c r="L16" s="17"/>
      <c r="M16" s="60"/>
      <c r="N16" s="17"/>
      <c r="O16" s="17"/>
      <c r="P16" s="60"/>
      <c r="Q16" s="17"/>
      <c r="R16" s="17"/>
      <c r="S16" s="60"/>
      <c r="T16" s="17"/>
      <c r="U16" s="17"/>
      <c r="V16" s="60"/>
      <c r="W16" s="17"/>
      <c r="X16" s="17"/>
      <c r="Y16" s="60"/>
      <c r="Z16" s="17"/>
      <c r="AA16" s="17"/>
      <c r="AB16" s="60"/>
      <c r="AC16" s="17"/>
      <c r="AD16" s="17"/>
      <c r="AE16" s="60"/>
      <c r="AF16" s="17"/>
      <c r="AG16" s="17"/>
      <c r="AH16" s="60"/>
      <c r="AI16" s="17"/>
      <c r="AJ16" s="17"/>
      <c r="AK16" s="60"/>
      <c r="AL16" s="17"/>
      <c r="AM16" s="17"/>
      <c r="AN16" s="60"/>
      <c r="AO16" s="86"/>
      <c r="AP16" s="81"/>
      <c r="AQ16" s="81"/>
    </row>
    <row r="17" spans="1:46" s="4" customFormat="1" ht="37.5" customHeight="1" x14ac:dyDescent="0.25">
      <c r="A17" s="30">
        <v>2</v>
      </c>
      <c r="B17" s="116" t="s">
        <v>48</v>
      </c>
      <c r="C17" s="117"/>
      <c r="D17" s="118"/>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row>
    <row r="18" spans="1:46" s="4" customFormat="1" ht="69.75" x14ac:dyDescent="0.25">
      <c r="A18" s="23" t="s">
        <v>43</v>
      </c>
      <c r="B18" s="60" t="s">
        <v>117</v>
      </c>
      <c r="C18" s="24" t="s">
        <v>116</v>
      </c>
      <c r="D18" s="86">
        <f>COUNT(E18:E22,H18:H22,K18:K22,N18:N22,Q18:Q22,T18:T22,W18:W22,Z18:Z22,AC18:AC22,AF18:AF22,AI18:AI22,AL18:AL22)</f>
        <v>14</v>
      </c>
      <c r="E18" s="17"/>
      <c r="F18" s="17"/>
      <c r="G18" s="60"/>
      <c r="H18" s="17"/>
      <c r="I18" s="17"/>
      <c r="J18" s="60"/>
      <c r="K18" s="17"/>
      <c r="L18" s="17"/>
      <c r="M18" s="60"/>
      <c r="N18" s="17"/>
      <c r="O18" s="17"/>
      <c r="P18" s="60"/>
      <c r="Q18" s="17"/>
      <c r="R18" s="17"/>
      <c r="S18" s="60"/>
      <c r="T18" s="17"/>
      <c r="U18" s="17"/>
      <c r="V18" s="60"/>
      <c r="W18" s="17"/>
      <c r="X18" s="17"/>
      <c r="Y18" s="60"/>
      <c r="Z18" s="17"/>
      <c r="AA18" s="17"/>
      <c r="AB18" s="60"/>
      <c r="AC18" s="17"/>
      <c r="AD18" s="17"/>
      <c r="AE18" s="60"/>
      <c r="AF18" s="17"/>
      <c r="AG18" s="17"/>
      <c r="AH18" s="60"/>
      <c r="AI18" s="17">
        <v>1.54E-2</v>
      </c>
      <c r="AJ18" s="17"/>
      <c r="AK18" s="60"/>
      <c r="AL18" s="17"/>
      <c r="AM18" s="17"/>
      <c r="AN18" s="60"/>
      <c r="AO18" s="86">
        <f>COUNT(F18:F22,I18:I22,L18:L22,O18:O22,R18:R22,U18:U22,X18:X22,AA18:AA22,AD18:AD22,AG18:AG22,AJ18:AJ22,AM18:AM22)</f>
        <v>5</v>
      </c>
      <c r="AP18" s="81">
        <f>SUM(E18:E22,H18:H22,K18:K22,N18:N22,Q18:Q22,T18:T22,W18:W22,Z18:Z22,AC18:AC22,AF18:AF22,AI18:AI22,AL18:AL22)</f>
        <v>0.20000000000000004</v>
      </c>
      <c r="AQ18" s="81">
        <f>SUM(F18:F22,I18:I22,L18:L22,O18:O22,R18:R22,U18:U22,X18:X22,AA18:AA22,AD18:AD22,AG18:AG22,AJ18:AJ22,AM18:AM22)</f>
        <v>7.0000000000000007E-2</v>
      </c>
    </row>
    <row r="19" spans="1:46" s="4" customFormat="1" ht="69.75" x14ac:dyDescent="0.25">
      <c r="A19" s="23" t="s">
        <v>44</v>
      </c>
      <c r="B19" s="60" t="s">
        <v>118</v>
      </c>
      <c r="C19" s="24" t="s">
        <v>116</v>
      </c>
      <c r="D19" s="86"/>
      <c r="E19" s="17"/>
      <c r="F19" s="17"/>
      <c r="G19" s="60"/>
      <c r="H19" s="17"/>
      <c r="I19" s="17"/>
      <c r="J19" s="60"/>
      <c r="K19" s="17"/>
      <c r="L19" s="17"/>
      <c r="M19" s="60"/>
      <c r="N19" s="17"/>
      <c r="O19" s="17"/>
      <c r="P19" s="60"/>
      <c r="Q19" s="17"/>
      <c r="R19" s="17"/>
      <c r="S19" s="60"/>
      <c r="T19" s="17"/>
      <c r="U19" s="17"/>
      <c r="V19" s="60"/>
      <c r="W19" s="17"/>
      <c r="X19" s="17"/>
      <c r="Y19" s="60"/>
      <c r="Z19" s="17"/>
      <c r="AA19" s="17"/>
      <c r="AB19" s="60"/>
      <c r="AC19" s="17"/>
      <c r="AD19" s="17"/>
      <c r="AE19" s="60"/>
      <c r="AF19" s="17"/>
      <c r="AG19" s="17"/>
      <c r="AH19" s="60"/>
      <c r="AI19" s="17">
        <v>1.5299999999999999E-2</v>
      </c>
      <c r="AJ19" s="17"/>
      <c r="AK19" s="60"/>
      <c r="AL19" s="17"/>
      <c r="AM19" s="17"/>
      <c r="AN19" s="60"/>
      <c r="AO19" s="86"/>
      <c r="AP19" s="81"/>
      <c r="AQ19" s="81"/>
    </row>
    <row r="20" spans="1:46" s="4" customFormat="1" ht="171.75" customHeight="1" x14ac:dyDescent="0.25">
      <c r="A20" s="23" t="s">
        <v>45</v>
      </c>
      <c r="B20" s="60" t="s">
        <v>119</v>
      </c>
      <c r="C20" s="24" t="s">
        <v>116</v>
      </c>
      <c r="D20" s="86"/>
      <c r="E20" s="17">
        <v>1.4E-2</v>
      </c>
      <c r="F20" s="17">
        <v>1.4E-2</v>
      </c>
      <c r="G20" s="60" t="s">
        <v>168</v>
      </c>
      <c r="H20" s="17"/>
      <c r="I20" s="17"/>
      <c r="J20" s="60"/>
      <c r="K20" s="17"/>
      <c r="L20" s="17"/>
      <c r="M20" s="60"/>
      <c r="N20" s="17">
        <v>1.4E-2</v>
      </c>
      <c r="O20" s="17">
        <f>+N20</f>
        <v>1.4E-2</v>
      </c>
      <c r="P20" s="60" t="s">
        <v>187</v>
      </c>
      <c r="Q20" s="17"/>
      <c r="R20" s="17"/>
      <c r="S20" s="60"/>
      <c r="T20" s="17"/>
      <c r="U20" s="17"/>
      <c r="V20" s="60"/>
      <c r="W20" s="17">
        <v>1.5299999999999999E-2</v>
      </c>
      <c r="X20" s="17"/>
      <c r="Y20" s="60"/>
      <c r="Z20" s="17"/>
      <c r="AA20" s="17"/>
      <c r="AB20" s="60"/>
      <c r="AC20" s="17"/>
      <c r="AD20" s="17"/>
      <c r="AE20" s="60"/>
      <c r="AF20" s="17">
        <v>1.4E-2</v>
      </c>
      <c r="AG20" s="17"/>
      <c r="AH20" s="60"/>
      <c r="AI20" s="17"/>
      <c r="AJ20" s="17"/>
      <c r="AK20" s="60"/>
      <c r="AL20" s="17">
        <v>1.4E-2</v>
      </c>
      <c r="AM20" s="17"/>
      <c r="AN20" s="60"/>
      <c r="AO20" s="86"/>
      <c r="AP20" s="81"/>
      <c r="AQ20" s="81"/>
    </row>
    <row r="21" spans="1:46" s="4" customFormat="1" ht="285" customHeight="1" x14ac:dyDescent="0.25">
      <c r="A21" s="23" t="s">
        <v>46</v>
      </c>
      <c r="B21" s="60" t="s">
        <v>120</v>
      </c>
      <c r="C21" s="24" t="s">
        <v>116</v>
      </c>
      <c r="D21" s="86"/>
      <c r="E21" s="17"/>
      <c r="F21" s="17"/>
      <c r="G21" s="60"/>
      <c r="H21" s="17">
        <v>1.4E-2</v>
      </c>
      <c r="I21" s="17">
        <v>1.4E-2</v>
      </c>
      <c r="J21" s="60" t="s">
        <v>169</v>
      </c>
      <c r="K21" s="17"/>
      <c r="L21" s="17"/>
      <c r="M21" s="60"/>
      <c r="N21" s="17">
        <v>1.4E-2</v>
      </c>
      <c r="O21" s="17">
        <f>+N21</f>
        <v>1.4E-2</v>
      </c>
      <c r="P21" s="60" t="s">
        <v>205</v>
      </c>
      <c r="Q21" s="17"/>
      <c r="R21" s="17"/>
      <c r="S21" s="60"/>
      <c r="T21" s="17">
        <v>1.4E-2</v>
      </c>
      <c r="U21" s="17">
        <f>+T21</f>
        <v>1.4E-2</v>
      </c>
      <c r="V21" s="60" t="s">
        <v>217</v>
      </c>
      <c r="W21" s="17">
        <v>1.4E-2</v>
      </c>
      <c r="X21" s="17"/>
      <c r="Y21" s="60"/>
      <c r="Z21" s="17">
        <v>1.4E-2</v>
      </c>
      <c r="AA21" s="17"/>
      <c r="AB21" s="60"/>
      <c r="AC21" s="17"/>
      <c r="AD21" s="17"/>
      <c r="AE21" s="60"/>
      <c r="AF21" s="17">
        <v>1.4E-2</v>
      </c>
      <c r="AG21" s="17"/>
      <c r="AH21" s="60"/>
      <c r="AI21" s="17"/>
      <c r="AJ21" s="17"/>
      <c r="AK21" s="60"/>
      <c r="AL21" s="17">
        <v>1.4E-2</v>
      </c>
      <c r="AM21" s="17"/>
      <c r="AN21" s="60"/>
      <c r="AO21" s="86"/>
      <c r="AP21" s="81"/>
      <c r="AQ21" s="81"/>
    </row>
    <row r="22" spans="1:46" s="4" customFormat="1" ht="50.1" hidden="1" customHeight="1" x14ac:dyDescent="0.25">
      <c r="A22" s="23" t="s">
        <v>47</v>
      </c>
      <c r="B22" s="24"/>
      <c r="C22" s="24"/>
      <c r="D22" s="86"/>
      <c r="E22" s="17"/>
      <c r="F22" s="17"/>
      <c r="G22" s="60"/>
      <c r="H22" s="17"/>
      <c r="I22" s="17"/>
      <c r="J22" s="60"/>
      <c r="K22" s="17"/>
      <c r="L22" s="17"/>
      <c r="M22" s="60"/>
      <c r="N22" s="17"/>
      <c r="O22" s="17"/>
      <c r="P22" s="60"/>
      <c r="Q22" s="17"/>
      <c r="R22" s="17"/>
      <c r="S22" s="60"/>
      <c r="T22" s="17"/>
      <c r="U22" s="17"/>
      <c r="V22" s="60"/>
      <c r="W22" s="17"/>
      <c r="X22" s="17"/>
      <c r="Y22" s="60"/>
      <c r="Z22" s="17"/>
      <c r="AA22" s="17"/>
      <c r="AB22" s="60"/>
      <c r="AC22" s="17"/>
      <c r="AD22" s="17"/>
      <c r="AE22" s="60"/>
      <c r="AF22" s="17"/>
      <c r="AG22" s="17"/>
      <c r="AH22" s="60"/>
      <c r="AI22" s="17"/>
      <c r="AJ22" s="17"/>
      <c r="AK22" s="60"/>
      <c r="AL22" s="17"/>
      <c r="AM22" s="17"/>
      <c r="AN22" s="60"/>
      <c r="AO22" s="86"/>
      <c r="AP22" s="81"/>
      <c r="AQ22" s="81"/>
    </row>
    <row r="23" spans="1:46" s="4" customFormat="1" ht="37.5" customHeight="1" x14ac:dyDescent="0.25">
      <c r="A23" s="31">
        <v>3</v>
      </c>
      <c r="B23" s="119" t="s">
        <v>60</v>
      </c>
      <c r="C23" s="120"/>
      <c r="D23" s="121"/>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row>
    <row r="24" spans="1:46" s="4" customFormat="1" ht="339" customHeight="1" x14ac:dyDescent="0.25">
      <c r="A24" s="23" t="s">
        <v>61</v>
      </c>
      <c r="B24" s="60" t="s">
        <v>124</v>
      </c>
      <c r="C24" s="24" t="s">
        <v>116</v>
      </c>
      <c r="D24" s="86">
        <f>COUNT(E24:E31,H24:H31,K24:K31,N24:N31,Q24:Q31,T24:T31,W24:W31,Z24:Z31,AC24:AC31,AF24:AF31,AI24:AI31,AL24:AL31)</f>
        <v>37</v>
      </c>
      <c r="E24" s="17">
        <v>5.0000000000000001E-3</v>
      </c>
      <c r="F24" s="17">
        <v>5.0000000000000001E-3</v>
      </c>
      <c r="G24" s="60" t="s">
        <v>197</v>
      </c>
      <c r="H24" s="17">
        <v>5.0000000000000001E-3</v>
      </c>
      <c r="I24" s="17">
        <v>5.0000000000000001E-3</v>
      </c>
      <c r="J24" s="60" t="s">
        <v>200</v>
      </c>
      <c r="K24" s="17">
        <v>5.0000000000000001E-3</v>
      </c>
      <c r="L24" s="17">
        <v>5.0000000000000001E-3</v>
      </c>
      <c r="M24" s="60" t="s">
        <v>170</v>
      </c>
      <c r="N24" s="17">
        <v>5.0000000000000001E-3</v>
      </c>
      <c r="O24" s="17">
        <f>+N24</f>
        <v>5.0000000000000001E-3</v>
      </c>
      <c r="P24" s="60" t="s">
        <v>182</v>
      </c>
      <c r="Q24" s="17">
        <v>5.0000000000000001E-3</v>
      </c>
      <c r="R24" s="17">
        <f>+Q24</f>
        <v>5.0000000000000001E-3</v>
      </c>
      <c r="S24" s="78" t="s">
        <v>208</v>
      </c>
      <c r="T24" s="17">
        <v>5.0000000000000001E-3</v>
      </c>
      <c r="U24" s="17">
        <f>+T24</f>
        <v>5.0000000000000001E-3</v>
      </c>
      <c r="V24" s="60" t="s">
        <v>189</v>
      </c>
      <c r="W24" s="17">
        <v>5.0000000000000001E-3</v>
      </c>
      <c r="X24" s="17"/>
      <c r="Y24" s="60"/>
      <c r="Z24" s="17">
        <v>5.0000000000000001E-3</v>
      </c>
      <c r="AA24" s="17"/>
      <c r="AB24" s="60"/>
      <c r="AC24" s="17">
        <v>5.0000000000000001E-3</v>
      </c>
      <c r="AD24" s="17"/>
      <c r="AE24" s="60"/>
      <c r="AF24" s="17">
        <v>5.0000000000000001E-3</v>
      </c>
      <c r="AG24" s="17"/>
      <c r="AH24" s="60"/>
      <c r="AI24" s="17">
        <v>5.0000000000000001E-3</v>
      </c>
      <c r="AJ24" s="17"/>
      <c r="AK24" s="60"/>
      <c r="AL24" s="17">
        <v>5.0000000000000001E-3</v>
      </c>
      <c r="AM24" s="17"/>
      <c r="AN24" s="60"/>
      <c r="AO24" s="86">
        <f>COUNT(F24:F31,I24:I31,L24:L31,O24:O31,R24:R31,U24:U31,X24:X31,AA24:AA31,AD24:AD31,AG24:AG31,AJ24:AJ31,AM24:AM31)</f>
        <v>18</v>
      </c>
      <c r="AP24" s="81">
        <f>SUM(E24:E31,H24:H31,K24:K31,N24:N31,Q24:Q31,T24:T31,W24:W31,Z24:Z31,AC24:AC31,AF24:AF31,AI24:AI31,AL24:AL31)</f>
        <v>0.2</v>
      </c>
      <c r="AQ24" s="81">
        <f>SUM(F24:F31,I24:I31,L24:L31,O24:O31,R24:R31,U24:U31,X24:X31,AA24:AA31,AD24:AD31,AG24:AG31,AJ24:AJ31,AM24:AM31)</f>
        <v>9.6600000000000005E-2</v>
      </c>
      <c r="AT24" s="5"/>
    </row>
    <row r="25" spans="1:46" s="4" customFormat="1" ht="409.5" x14ac:dyDescent="0.25">
      <c r="A25" s="23" t="s">
        <v>62</v>
      </c>
      <c r="B25" s="60" t="s">
        <v>125</v>
      </c>
      <c r="C25" s="24" t="s">
        <v>116</v>
      </c>
      <c r="D25" s="86"/>
      <c r="E25" s="17">
        <v>5.0000000000000001E-3</v>
      </c>
      <c r="F25" s="17">
        <v>5.0000000000000001E-3</v>
      </c>
      <c r="G25" s="60" t="s">
        <v>198</v>
      </c>
      <c r="H25" s="17">
        <v>5.0000000000000001E-3</v>
      </c>
      <c r="I25" s="17">
        <v>5.0000000000000001E-3</v>
      </c>
      <c r="J25" s="60" t="s">
        <v>201</v>
      </c>
      <c r="K25" s="17">
        <v>5.0000000000000001E-3</v>
      </c>
      <c r="L25" s="17">
        <v>5.0000000000000001E-3</v>
      </c>
      <c r="M25" s="60" t="s">
        <v>203</v>
      </c>
      <c r="N25" s="17">
        <v>5.0000000000000001E-3</v>
      </c>
      <c r="O25" s="17">
        <v>5.0000000000000001E-3</v>
      </c>
      <c r="P25" s="60" t="s">
        <v>206</v>
      </c>
      <c r="Q25" s="17">
        <v>5.0000000000000001E-3</v>
      </c>
      <c r="R25" s="17">
        <f>+Q25</f>
        <v>5.0000000000000001E-3</v>
      </c>
      <c r="S25" s="60" t="s">
        <v>209</v>
      </c>
      <c r="T25" s="17">
        <v>5.0000000000000001E-3</v>
      </c>
      <c r="U25" s="17">
        <f>+T25</f>
        <v>5.0000000000000001E-3</v>
      </c>
      <c r="V25" s="60" t="s">
        <v>218</v>
      </c>
      <c r="W25" s="17">
        <v>5.0000000000000001E-3</v>
      </c>
      <c r="X25" s="17"/>
      <c r="Y25" s="60"/>
      <c r="Z25" s="17">
        <v>5.0000000000000001E-3</v>
      </c>
      <c r="AA25" s="17"/>
      <c r="AB25" s="60"/>
      <c r="AC25" s="17">
        <v>5.0000000000000001E-3</v>
      </c>
      <c r="AD25" s="17"/>
      <c r="AE25" s="60"/>
      <c r="AF25" s="17">
        <v>5.0000000000000001E-3</v>
      </c>
      <c r="AG25" s="17"/>
      <c r="AH25" s="60"/>
      <c r="AI25" s="17">
        <v>5.0000000000000001E-3</v>
      </c>
      <c r="AJ25" s="17"/>
      <c r="AK25" s="60"/>
      <c r="AL25" s="17">
        <v>5.0000000000000001E-3</v>
      </c>
      <c r="AM25" s="17"/>
      <c r="AN25" s="60"/>
      <c r="AO25" s="86"/>
      <c r="AP25" s="81"/>
      <c r="AQ25" s="81"/>
    </row>
    <row r="26" spans="1:46" s="4" customFormat="1" ht="69.75" x14ac:dyDescent="0.25">
      <c r="A26" s="23" t="s">
        <v>63</v>
      </c>
      <c r="B26" s="60" t="s">
        <v>126</v>
      </c>
      <c r="C26" s="24" t="s">
        <v>116</v>
      </c>
      <c r="D26" s="86"/>
      <c r="E26" s="17"/>
      <c r="F26" s="17"/>
      <c r="G26" s="60"/>
      <c r="H26" s="17"/>
      <c r="I26" s="17"/>
      <c r="J26" s="60"/>
      <c r="K26" s="17">
        <v>6.1000000000000004E-3</v>
      </c>
      <c r="L26" s="17">
        <v>6.1000000000000004E-3</v>
      </c>
      <c r="M26" s="60" t="s">
        <v>171</v>
      </c>
      <c r="N26" s="17"/>
      <c r="O26" s="17"/>
      <c r="P26" s="60"/>
      <c r="Q26" s="17"/>
      <c r="R26" s="17"/>
      <c r="S26" s="60"/>
      <c r="T26" s="17"/>
      <c r="U26" s="17"/>
      <c r="V26" s="60"/>
      <c r="W26" s="17"/>
      <c r="X26" s="17"/>
      <c r="Y26" s="60"/>
      <c r="Z26" s="17"/>
      <c r="AA26" s="17"/>
      <c r="AB26" s="60"/>
      <c r="AC26" s="17"/>
      <c r="AD26" s="17"/>
      <c r="AE26" s="60"/>
      <c r="AF26" s="17"/>
      <c r="AG26" s="17"/>
      <c r="AH26" s="60"/>
      <c r="AI26" s="17"/>
      <c r="AJ26" s="17"/>
      <c r="AK26" s="60"/>
      <c r="AL26" s="17"/>
      <c r="AM26" s="17"/>
      <c r="AN26" s="60"/>
      <c r="AO26" s="86"/>
      <c r="AP26" s="81"/>
      <c r="AQ26" s="81"/>
    </row>
    <row r="27" spans="1:46" s="4" customFormat="1" ht="46.5" x14ac:dyDescent="0.25">
      <c r="A27" s="23" t="s">
        <v>64</v>
      </c>
      <c r="B27" s="60" t="s">
        <v>127</v>
      </c>
      <c r="C27" s="24" t="s">
        <v>116</v>
      </c>
      <c r="D27" s="86"/>
      <c r="E27" s="17"/>
      <c r="F27" s="17"/>
      <c r="G27" s="60"/>
      <c r="H27" s="17"/>
      <c r="I27" s="17"/>
      <c r="J27" s="60"/>
      <c r="K27" s="17">
        <v>6.1000000000000004E-3</v>
      </c>
      <c r="L27" s="17">
        <v>6.1000000000000004E-3</v>
      </c>
      <c r="M27" s="60" t="s">
        <v>172</v>
      </c>
      <c r="N27" s="17"/>
      <c r="O27" s="17"/>
      <c r="P27" s="60"/>
      <c r="Q27" s="17"/>
      <c r="R27" s="17"/>
      <c r="S27" s="60"/>
      <c r="T27" s="17"/>
      <c r="U27" s="17"/>
      <c r="V27" s="60"/>
      <c r="W27" s="17"/>
      <c r="X27" s="17"/>
      <c r="Y27" s="60"/>
      <c r="Z27" s="17"/>
      <c r="AA27" s="17"/>
      <c r="AB27" s="60"/>
      <c r="AC27" s="17"/>
      <c r="AD27" s="17"/>
      <c r="AE27" s="60"/>
      <c r="AF27" s="17"/>
      <c r="AG27" s="17"/>
      <c r="AH27" s="60"/>
      <c r="AI27" s="17"/>
      <c r="AJ27" s="17"/>
      <c r="AK27" s="60"/>
      <c r="AL27" s="17"/>
      <c r="AM27" s="17"/>
      <c r="AN27" s="60"/>
      <c r="AO27" s="86"/>
      <c r="AP27" s="81"/>
      <c r="AQ27" s="81"/>
    </row>
    <row r="28" spans="1:46" s="4" customFormat="1" ht="365.25" customHeight="1" x14ac:dyDescent="0.25">
      <c r="A28" s="23" t="s">
        <v>65</v>
      </c>
      <c r="B28" s="60" t="s">
        <v>128</v>
      </c>
      <c r="C28" s="24" t="s">
        <v>116</v>
      </c>
      <c r="D28" s="86"/>
      <c r="E28" s="17">
        <v>6.1000000000000004E-3</v>
      </c>
      <c r="F28" s="17">
        <v>6.1000000000000004E-3</v>
      </c>
      <c r="G28" s="60" t="s">
        <v>173</v>
      </c>
      <c r="H28" s="17"/>
      <c r="I28" s="17"/>
      <c r="J28" s="60"/>
      <c r="K28" s="17">
        <v>6.1000000000000004E-3</v>
      </c>
      <c r="L28" s="17">
        <v>6.1000000000000004E-3</v>
      </c>
      <c r="M28" s="60" t="s">
        <v>193</v>
      </c>
      <c r="N28" s="17">
        <v>6.1000000000000004E-3</v>
      </c>
      <c r="O28" s="17">
        <f>+N28</f>
        <v>6.1000000000000004E-3</v>
      </c>
      <c r="P28" s="76" t="s">
        <v>183</v>
      </c>
      <c r="Q28" s="17"/>
      <c r="R28" s="17"/>
      <c r="S28" s="60"/>
      <c r="T28" s="17"/>
      <c r="U28" s="17"/>
      <c r="V28" s="60"/>
      <c r="W28" s="17">
        <v>6.1000000000000004E-3</v>
      </c>
      <c r="X28" s="17"/>
      <c r="Y28" s="60"/>
      <c r="Z28" s="17"/>
      <c r="AA28" s="17"/>
      <c r="AB28" s="60"/>
      <c r="AC28" s="17"/>
      <c r="AD28" s="17"/>
      <c r="AE28" s="60"/>
      <c r="AF28" s="17">
        <v>6.1000000000000004E-3</v>
      </c>
      <c r="AG28" s="17"/>
      <c r="AH28" s="60"/>
      <c r="AI28" s="17"/>
      <c r="AJ28" s="17"/>
      <c r="AK28" s="60"/>
      <c r="AL28" s="17">
        <v>6.1000000000000004E-3</v>
      </c>
      <c r="AM28" s="17"/>
      <c r="AN28" s="60"/>
      <c r="AO28" s="86"/>
      <c r="AP28" s="81"/>
      <c r="AQ28" s="81"/>
    </row>
    <row r="29" spans="1:46" s="4" customFormat="1" ht="46.5" x14ac:dyDescent="0.25">
      <c r="A29" s="23" t="s">
        <v>121</v>
      </c>
      <c r="B29" s="60" t="s">
        <v>129</v>
      </c>
      <c r="C29" s="24" t="s">
        <v>116</v>
      </c>
      <c r="D29" s="86"/>
      <c r="E29" s="17"/>
      <c r="F29" s="17"/>
      <c r="G29" s="60"/>
      <c r="H29" s="17"/>
      <c r="I29" s="17"/>
      <c r="J29" s="60"/>
      <c r="K29" s="17"/>
      <c r="L29" s="17"/>
      <c r="M29" s="60"/>
      <c r="N29" s="17"/>
      <c r="O29" s="17"/>
      <c r="P29" s="60"/>
      <c r="Q29" s="17"/>
      <c r="R29" s="17"/>
      <c r="S29" s="60"/>
      <c r="T29" s="17"/>
      <c r="U29" s="17"/>
      <c r="V29" s="60"/>
      <c r="W29" s="17"/>
      <c r="X29" s="17"/>
      <c r="Y29" s="60"/>
      <c r="Z29" s="17"/>
      <c r="AA29" s="17"/>
      <c r="AB29" s="60"/>
      <c r="AC29" s="17"/>
      <c r="AD29" s="17"/>
      <c r="AE29" s="60"/>
      <c r="AF29" s="17"/>
      <c r="AG29" s="17"/>
      <c r="AH29" s="60"/>
      <c r="AI29" s="17"/>
      <c r="AJ29" s="17"/>
      <c r="AK29" s="60"/>
      <c r="AL29" s="17">
        <v>6.1000000000000004E-3</v>
      </c>
      <c r="AM29" s="17"/>
      <c r="AN29" s="60"/>
      <c r="AO29" s="86"/>
      <c r="AP29" s="81"/>
      <c r="AQ29" s="81"/>
    </row>
    <row r="30" spans="1:46" s="4" customFormat="1" ht="46.5" x14ac:dyDescent="0.25">
      <c r="A30" s="23" t="s">
        <v>122</v>
      </c>
      <c r="B30" s="60" t="s">
        <v>130</v>
      </c>
      <c r="C30" s="24" t="s">
        <v>116</v>
      </c>
      <c r="D30" s="86"/>
      <c r="E30" s="17"/>
      <c r="F30" s="17"/>
      <c r="G30" s="60"/>
      <c r="H30" s="17"/>
      <c r="I30" s="17"/>
      <c r="J30" s="60"/>
      <c r="K30" s="17"/>
      <c r="L30" s="17"/>
      <c r="M30" s="60"/>
      <c r="N30" s="17"/>
      <c r="O30" s="17"/>
      <c r="P30" s="60"/>
      <c r="Q30" s="17"/>
      <c r="R30" s="17"/>
      <c r="S30" s="60"/>
      <c r="T30" s="17"/>
      <c r="U30" s="17"/>
      <c r="V30" s="60"/>
      <c r="W30" s="17"/>
      <c r="X30" s="17"/>
      <c r="Y30" s="60"/>
      <c r="Z30" s="17"/>
      <c r="AA30" s="17"/>
      <c r="AB30" s="60"/>
      <c r="AC30" s="17"/>
      <c r="AD30" s="17"/>
      <c r="AE30" s="60"/>
      <c r="AF30" s="17"/>
      <c r="AG30" s="17"/>
      <c r="AH30" s="60"/>
      <c r="AI30" s="17">
        <v>6.7999999999999996E-3</v>
      </c>
      <c r="AJ30" s="17"/>
      <c r="AK30" s="60"/>
      <c r="AL30" s="17"/>
      <c r="AM30" s="17"/>
      <c r="AN30" s="60"/>
      <c r="AO30" s="86"/>
      <c r="AP30" s="81"/>
      <c r="AQ30" s="81"/>
    </row>
    <row r="31" spans="1:46" s="4" customFormat="1" ht="93" x14ac:dyDescent="0.25">
      <c r="A31" s="23" t="s">
        <v>123</v>
      </c>
      <c r="B31" s="60" t="s">
        <v>131</v>
      </c>
      <c r="C31" s="24" t="s">
        <v>116</v>
      </c>
      <c r="D31" s="86"/>
      <c r="E31" s="17"/>
      <c r="F31" s="17"/>
      <c r="G31" s="60"/>
      <c r="H31" s="17"/>
      <c r="I31" s="17"/>
      <c r="J31" s="60"/>
      <c r="K31" s="17"/>
      <c r="L31" s="17"/>
      <c r="M31" s="60"/>
      <c r="N31" s="17">
        <v>6.1000000000000004E-3</v>
      </c>
      <c r="O31" s="17">
        <f>+N31</f>
        <v>6.1000000000000004E-3</v>
      </c>
      <c r="P31" s="77" t="s">
        <v>184</v>
      </c>
      <c r="Q31" s="17"/>
      <c r="R31" s="17"/>
      <c r="S31" s="60"/>
      <c r="T31" s="17"/>
      <c r="U31" s="17"/>
      <c r="V31" s="60"/>
      <c r="W31" s="17">
        <v>6.1000000000000004E-3</v>
      </c>
      <c r="X31" s="17"/>
      <c r="Y31" s="60"/>
      <c r="Z31" s="17"/>
      <c r="AA31" s="17"/>
      <c r="AB31" s="60"/>
      <c r="AC31" s="17"/>
      <c r="AD31" s="17"/>
      <c r="AE31" s="60"/>
      <c r="AF31" s="17">
        <v>6.1000000000000004E-3</v>
      </c>
      <c r="AG31" s="17"/>
      <c r="AH31" s="60"/>
      <c r="AI31" s="17"/>
      <c r="AJ31" s="17"/>
      <c r="AK31" s="60"/>
      <c r="AL31" s="17"/>
      <c r="AM31" s="17"/>
      <c r="AN31" s="60"/>
      <c r="AO31" s="86"/>
      <c r="AP31" s="81"/>
      <c r="AQ31" s="81"/>
    </row>
    <row r="32" spans="1:46" s="4" customFormat="1" ht="37.5" customHeight="1" x14ac:dyDescent="0.25">
      <c r="A32" s="61">
        <v>4</v>
      </c>
      <c r="B32" s="87" t="s">
        <v>66</v>
      </c>
      <c r="C32" s="88"/>
      <c r="D32" s="89"/>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row>
    <row r="33" spans="1:43" s="4" customFormat="1" ht="209.25" x14ac:dyDescent="0.25">
      <c r="A33" s="23" t="s">
        <v>67</v>
      </c>
      <c r="B33" s="60" t="s">
        <v>133</v>
      </c>
      <c r="C33" s="24" t="s">
        <v>116</v>
      </c>
      <c r="D33" s="86">
        <f>COUNT(E33:E38,H33:H38,K33:K38,N33:N38,Q33:Q38,T33:T38,W33:W38,Z33:Z38,AC33:AC38,AF33:AF38,AI33:AI38,AL33:AL38)</f>
        <v>22</v>
      </c>
      <c r="E33" s="17">
        <v>0.01</v>
      </c>
      <c r="F33" s="17">
        <v>0.01</v>
      </c>
      <c r="G33" s="60" t="s">
        <v>174</v>
      </c>
      <c r="H33" s="17">
        <v>0.01</v>
      </c>
      <c r="I33" s="17">
        <v>0.01</v>
      </c>
      <c r="J33" s="60" t="s">
        <v>177</v>
      </c>
      <c r="K33" s="17">
        <v>0.01</v>
      </c>
      <c r="L33" s="17">
        <v>0.01</v>
      </c>
      <c r="M33" s="60" t="s">
        <v>180</v>
      </c>
      <c r="N33" s="17">
        <v>0.01</v>
      </c>
      <c r="O33" s="17">
        <f>+N33</f>
        <v>0.01</v>
      </c>
      <c r="P33" s="76" t="s">
        <v>194</v>
      </c>
      <c r="Q33" s="17">
        <v>0.01</v>
      </c>
      <c r="R33" s="17">
        <f>+Q33</f>
        <v>0.01</v>
      </c>
      <c r="S33" s="78" t="s">
        <v>210</v>
      </c>
      <c r="T33" s="17">
        <v>0.01</v>
      </c>
      <c r="U33" s="17">
        <f>+T33</f>
        <v>0.01</v>
      </c>
      <c r="V33" s="60" t="s">
        <v>190</v>
      </c>
      <c r="W33" s="17">
        <v>0.01</v>
      </c>
      <c r="X33" s="17"/>
      <c r="Y33" s="60"/>
      <c r="Z33" s="17">
        <v>0.01</v>
      </c>
      <c r="AA33" s="17"/>
      <c r="AB33" s="60"/>
      <c r="AC33" s="17">
        <v>0.01</v>
      </c>
      <c r="AD33" s="17"/>
      <c r="AE33" s="60"/>
      <c r="AF33" s="17">
        <v>0.01</v>
      </c>
      <c r="AG33" s="17"/>
      <c r="AH33" s="60"/>
      <c r="AI33" s="17">
        <v>0.01</v>
      </c>
      <c r="AJ33" s="17"/>
      <c r="AK33" s="60"/>
      <c r="AL33" s="17">
        <v>0.01</v>
      </c>
      <c r="AM33" s="17"/>
      <c r="AN33" s="60"/>
      <c r="AO33" s="86">
        <f>COUNT(F33:F38,I33:I38,L33:L38,O33:O38,R33:R38,U33:U38,X33:X38,AA33:AA38,AD33:AD38,AG33:AG38,AJ33:AJ38,AM33:AM38)</f>
        <v>11</v>
      </c>
      <c r="AP33" s="81">
        <f>SUM(E33:E38,H33:H38,K33:K38,N33:N38,Q33:Q38,T33:T38,W33:W38,Z33:Z38,AC33:AC38,AF33:AF38,AI33:AI38,AL33:AL38)</f>
        <v>0.20000000000000004</v>
      </c>
      <c r="AQ33" s="81">
        <f>SUM(F33:F38,I33:I38,L33:L38,O33:O38,R33:R38,U33:U38,X33:X38,AA33:AA38,AD33:AD38,AG33:AG38,AJ33:AJ38,AM33:AM38)</f>
        <v>9.9999999999999992E-2</v>
      </c>
    </row>
    <row r="34" spans="1:43" s="4" customFormat="1" ht="186" x14ac:dyDescent="0.25">
      <c r="A34" s="23" t="s">
        <v>68</v>
      </c>
      <c r="B34" s="60" t="s">
        <v>134</v>
      </c>
      <c r="C34" s="24" t="s">
        <v>116</v>
      </c>
      <c r="D34" s="86"/>
      <c r="E34" s="17"/>
      <c r="F34" s="17"/>
      <c r="G34" s="60"/>
      <c r="H34" s="17"/>
      <c r="I34" s="17"/>
      <c r="J34" s="60"/>
      <c r="K34" s="17"/>
      <c r="L34" s="17"/>
      <c r="M34" s="60"/>
      <c r="N34" s="17">
        <v>0.01</v>
      </c>
      <c r="O34" s="17">
        <f>+N34</f>
        <v>0.01</v>
      </c>
      <c r="P34" s="76" t="s">
        <v>195</v>
      </c>
      <c r="Q34" s="17"/>
      <c r="R34" s="17"/>
      <c r="S34" s="60"/>
      <c r="T34" s="17"/>
      <c r="U34" s="17"/>
      <c r="V34" s="60"/>
      <c r="W34" s="17">
        <v>0.01</v>
      </c>
      <c r="X34" s="17"/>
      <c r="Y34" s="60"/>
      <c r="Z34" s="17"/>
      <c r="AA34" s="17"/>
      <c r="AB34" s="60"/>
      <c r="AC34" s="17"/>
      <c r="AD34" s="17"/>
      <c r="AE34" s="60"/>
      <c r="AF34" s="17">
        <v>0.01</v>
      </c>
      <c r="AG34" s="17"/>
      <c r="AH34" s="60"/>
      <c r="AI34" s="17"/>
      <c r="AJ34" s="17"/>
      <c r="AK34" s="60"/>
      <c r="AL34" s="17"/>
      <c r="AM34" s="17"/>
      <c r="AN34" s="60"/>
      <c r="AO34" s="86"/>
      <c r="AP34" s="81"/>
      <c r="AQ34" s="81"/>
    </row>
    <row r="35" spans="1:43" s="4" customFormat="1" ht="93" x14ac:dyDescent="0.25">
      <c r="A35" s="23" t="s">
        <v>69</v>
      </c>
      <c r="B35" s="60" t="s">
        <v>138</v>
      </c>
      <c r="C35" s="24" t="s">
        <v>116</v>
      </c>
      <c r="D35" s="86"/>
      <c r="E35" s="17"/>
      <c r="F35" s="17"/>
      <c r="G35" s="60"/>
      <c r="H35" s="17"/>
      <c r="I35" s="17"/>
      <c r="J35" s="60"/>
      <c r="K35" s="17"/>
      <c r="L35" s="17"/>
      <c r="M35" s="60"/>
      <c r="N35" s="17"/>
      <c r="O35" s="17"/>
      <c r="P35" s="60"/>
      <c r="Q35" s="17"/>
      <c r="R35" s="17"/>
      <c r="S35" s="60"/>
      <c r="T35" s="17">
        <v>0.01</v>
      </c>
      <c r="U35" s="17">
        <f>+T35</f>
        <v>0.01</v>
      </c>
      <c r="V35" s="60" t="s">
        <v>219</v>
      </c>
      <c r="W35" s="17"/>
      <c r="X35" s="17"/>
      <c r="Y35" s="60"/>
      <c r="Z35" s="17"/>
      <c r="AA35" s="17"/>
      <c r="AB35" s="60"/>
      <c r="AC35" s="17"/>
      <c r="AD35" s="17"/>
      <c r="AE35" s="60"/>
      <c r="AF35" s="17"/>
      <c r="AG35" s="17"/>
      <c r="AH35" s="60"/>
      <c r="AI35" s="17"/>
      <c r="AJ35" s="17"/>
      <c r="AK35" s="60"/>
      <c r="AL35" s="17"/>
      <c r="AM35" s="17"/>
      <c r="AN35" s="60"/>
      <c r="AO35" s="86"/>
      <c r="AP35" s="81"/>
      <c r="AQ35" s="81"/>
    </row>
    <row r="36" spans="1:43" s="4" customFormat="1" ht="139.5" x14ac:dyDescent="0.25">
      <c r="A36" s="23" t="s">
        <v>70</v>
      </c>
      <c r="B36" s="60" t="s">
        <v>135</v>
      </c>
      <c r="C36" s="24" t="s">
        <v>116</v>
      </c>
      <c r="D36" s="86"/>
      <c r="E36" s="17"/>
      <c r="F36" s="17"/>
      <c r="G36" s="60"/>
      <c r="H36" s="17"/>
      <c r="I36" s="17"/>
      <c r="J36" s="60"/>
      <c r="K36" s="17"/>
      <c r="L36" s="17"/>
      <c r="M36" s="60"/>
      <c r="N36" s="17"/>
      <c r="O36" s="17"/>
      <c r="P36" s="60"/>
      <c r="Q36" s="17"/>
      <c r="R36" s="17"/>
      <c r="S36" s="60"/>
      <c r="T36" s="17">
        <v>0.01</v>
      </c>
      <c r="U36" s="17">
        <f>+T36</f>
        <v>0.01</v>
      </c>
      <c r="V36" s="79" t="s">
        <v>220</v>
      </c>
      <c r="W36" s="17"/>
      <c r="X36" s="17"/>
      <c r="Y36" s="60"/>
      <c r="Z36" s="17"/>
      <c r="AA36" s="17"/>
      <c r="AB36" s="60"/>
      <c r="AC36" s="17"/>
      <c r="AD36" s="17"/>
      <c r="AE36" s="60"/>
      <c r="AF36" s="17"/>
      <c r="AG36" s="17"/>
      <c r="AH36" s="60"/>
      <c r="AI36" s="17">
        <v>0.01</v>
      </c>
      <c r="AJ36" s="17"/>
      <c r="AK36" s="60"/>
      <c r="AL36" s="17"/>
      <c r="AM36" s="17"/>
      <c r="AN36" s="60"/>
      <c r="AO36" s="86"/>
      <c r="AP36" s="81"/>
      <c r="AQ36" s="81"/>
    </row>
    <row r="37" spans="1:43" s="4" customFormat="1" ht="186" x14ac:dyDescent="0.25">
      <c r="A37" s="23" t="s">
        <v>71</v>
      </c>
      <c r="B37" s="60" t="s">
        <v>136</v>
      </c>
      <c r="C37" s="24" t="s">
        <v>116</v>
      </c>
      <c r="D37" s="86"/>
      <c r="E37" s="17">
        <v>5.0000000000000001E-3</v>
      </c>
      <c r="F37" s="17">
        <v>5.0000000000000001E-3</v>
      </c>
      <c r="G37" s="60" t="s">
        <v>175</v>
      </c>
      <c r="H37" s="17"/>
      <c r="I37" s="17"/>
      <c r="J37" s="60"/>
      <c r="K37" s="17"/>
      <c r="L37" s="17"/>
      <c r="M37" s="60"/>
      <c r="N37" s="17"/>
      <c r="O37" s="17"/>
      <c r="P37" s="60"/>
      <c r="Q37" s="17"/>
      <c r="R37" s="17"/>
      <c r="S37" s="60"/>
      <c r="T37" s="17"/>
      <c r="U37" s="17"/>
      <c r="V37" s="60"/>
      <c r="W37" s="17">
        <v>5.0000000000000001E-3</v>
      </c>
      <c r="X37" s="17"/>
      <c r="Y37" s="60"/>
      <c r="Z37" s="17"/>
      <c r="AA37" s="17"/>
      <c r="AB37" s="60"/>
      <c r="AC37" s="17"/>
      <c r="AD37" s="17"/>
      <c r="AE37" s="60"/>
      <c r="AF37" s="17"/>
      <c r="AG37" s="17"/>
      <c r="AH37" s="60"/>
      <c r="AI37" s="17"/>
      <c r="AJ37" s="17"/>
      <c r="AK37" s="60"/>
      <c r="AL37" s="17"/>
      <c r="AM37" s="17"/>
      <c r="AN37" s="60"/>
      <c r="AO37" s="86"/>
      <c r="AP37" s="81"/>
      <c r="AQ37" s="81"/>
    </row>
    <row r="38" spans="1:43" s="4" customFormat="1" ht="116.25" x14ac:dyDescent="0.25">
      <c r="A38" s="23" t="s">
        <v>132</v>
      </c>
      <c r="B38" s="60" t="s">
        <v>137</v>
      </c>
      <c r="C38" s="24" t="s">
        <v>116</v>
      </c>
      <c r="D38" s="86"/>
      <c r="E38" s="17">
        <v>5.0000000000000001E-3</v>
      </c>
      <c r="F38" s="17">
        <v>5.0000000000000001E-3</v>
      </c>
      <c r="G38" s="60" t="s">
        <v>199</v>
      </c>
      <c r="H38" s="17"/>
      <c r="I38" s="17"/>
      <c r="J38" s="60"/>
      <c r="K38" s="17"/>
      <c r="L38" s="17"/>
      <c r="M38" s="60"/>
      <c r="N38" s="17"/>
      <c r="O38" s="17"/>
      <c r="P38" s="60"/>
      <c r="Q38" s="17"/>
      <c r="R38" s="17"/>
      <c r="S38" s="60"/>
      <c r="T38" s="17"/>
      <c r="U38" s="17"/>
      <c r="V38" s="60"/>
      <c r="W38" s="17">
        <v>5.0000000000000001E-3</v>
      </c>
      <c r="X38" s="17"/>
      <c r="Y38" s="60"/>
      <c r="Z38" s="17"/>
      <c r="AA38" s="17"/>
      <c r="AB38" s="60"/>
      <c r="AC38" s="17"/>
      <c r="AD38" s="17"/>
      <c r="AE38" s="60"/>
      <c r="AF38" s="17"/>
      <c r="AG38" s="17"/>
      <c r="AH38" s="60"/>
      <c r="AI38" s="17"/>
      <c r="AJ38" s="17"/>
      <c r="AK38" s="60"/>
      <c r="AL38" s="17"/>
      <c r="AM38" s="17"/>
      <c r="AN38" s="60"/>
      <c r="AO38" s="86"/>
      <c r="AP38" s="81"/>
      <c r="AQ38" s="81"/>
    </row>
    <row r="39" spans="1:43" s="4" customFormat="1" ht="37.5" customHeight="1" x14ac:dyDescent="0.25">
      <c r="A39" s="32">
        <v>5</v>
      </c>
      <c r="B39" s="92" t="s">
        <v>77</v>
      </c>
      <c r="C39" s="93"/>
      <c r="D39" s="94"/>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row>
    <row r="40" spans="1:43" s="4" customFormat="1" ht="116.25" x14ac:dyDescent="0.25">
      <c r="A40" s="23" t="s">
        <v>78</v>
      </c>
      <c r="B40" s="60" t="s">
        <v>139</v>
      </c>
      <c r="C40" s="24" t="s">
        <v>116</v>
      </c>
      <c r="D40" s="86">
        <f>COUNT(E40:E44,H40:H44,K40:K44,N40:N44,Q40:Q44,T40:T44,W40:W44,Z40:Z44,AC40:AC44,AF40:AF44,AI40:AI44,AL40:AL44)</f>
        <v>12</v>
      </c>
      <c r="E40" s="17">
        <v>0.01</v>
      </c>
      <c r="F40" s="17">
        <v>0.01</v>
      </c>
      <c r="G40" s="60" t="s">
        <v>176</v>
      </c>
      <c r="H40" s="17"/>
      <c r="I40" s="17"/>
      <c r="J40" s="60"/>
      <c r="K40" s="17"/>
      <c r="L40" s="17"/>
      <c r="M40" s="60"/>
      <c r="N40" s="17"/>
      <c r="O40" s="17"/>
      <c r="P40" s="60"/>
      <c r="Q40" s="17"/>
      <c r="R40" s="17"/>
      <c r="S40" s="60"/>
      <c r="T40" s="17"/>
      <c r="U40" s="17"/>
      <c r="V40" s="60"/>
      <c r="W40" s="17"/>
      <c r="X40" s="17"/>
      <c r="Y40" s="60"/>
      <c r="Z40" s="17"/>
      <c r="AA40" s="17"/>
      <c r="AB40" s="60"/>
      <c r="AC40" s="17"/>
      <c r="AD40" s="17"/>
      <c r="AE40" s="60"/>
      <c r="AF40" s="17"/>
      <c r="AG40" s="17"/>
      <c r="AH40" s="60"/>
      <c r="AI40" s="17"/>
      <c r="AJ40" s="17"/>
      <c r="AK40" s="60"/>
      <c r="AL40" s="17"/>
      <c r="AM40" s="17"/>
      <c r="AN40" s="60"/>
      <c r="AO40" s="86">
        <f>COUNT(F40:F44,I40:I44,L40:L44,O40:O44,R40:R44,U40:U44,X40:X44,AA40:AA44,AD40:AD44,AG40:AG44,AJ40:AJ44,AM40:AM44)</f>
        <v>5</v>
      </c>
      <c r="AP40" s="81">
        <f>SUM(E40:E44,H40:H44,K40:K44,N40:N44,Q40:Q44,T40:T44,W40:W44,Z40:Z44,AC40:AC44,AF40:AF44,AI40:AI44,AL40:AL44)</f>
        <v>0.1</v>
      </c>
      <c r="AQ40" s="81">
        <f>SUM(F40:F44,I40:I44,L40:L44,O40:O44,R40:R44,U40:U44,X40:X44,AA40:AA44,AD40:AD44,AG40:AG44,AJ40:AJ44,AM40:AM44)</f>
        <v>3.5000000000000003E-2</v>
      </c>
    </row>
    <row r="41" spans="1:43" s="4" customFormat="1" ht="69.75" x14ac:dyDescent="0.25">
      <c r="A41" s="23" t="s">
        <v>79</v>
      </c>
      <c r="B41" s="60" t="s">
        <v>140</v>
      </c>
      <c r="C41" s="24" t="s">
        <v>116</v>
      </c>
      <c r="D41" s="86"/>
      <c r="E41" s="17"/>
      <c r="F41" s="17"/>
      <c r="G41" s="60"/>
      <c r="H41" s="17"/>
      <c r="I41" s="17"/>
      <c r="J41" s="60"/>
      <c r="K41" s="17"/>
      <c r="L41" s="17"/>
      <c r="M41" s="60"/>
      <c r="N41" s="17"/>
      <c r="O41" s="17"/>
      <c r="P41" s="60"/>
      <c r="Q41" s="17"/>
      <c r="R41" s="17"/>
      <c r="S41" s="60"/>
      <c r="T41" s="17"/>
      <c r="U41" s="17"/>
      <c r="V41" s="60"/>
      <c r="W41" s="17"/>
      <c r="X41" s="17"/>
      <c r="Y41" s="60"/>
      <c r="Z41" s="17"/>
      <c r="AA41" s="17"/>
      <c r="AB41" s="60"/>
      <c r="AC41" s="17"/>
      <c r="AD41" s="17"/>
      <c r="AE41" s="60"/>
      <c r="AF41" s="17"/>
      <c r="AG41" s="17"/>
      <c r="AH41" s="60"/>
      <c r="AI41" s="17">
        <v>0.01</v>
      </c>
      <c r="AJ41" s="17"/>
      <c r="AK41" s="60"/>
      <c r="AL41" s="17"/>
      <c r="AM41" s="17"/>
      <c r="AN41" s="60"/>
      <c r="AO41" s="86"/>
      <c r="AP41" s="81"/>
      <c r="AQ41" s="81"/>
    </row>
    <row r="42" spans="1:43" s="4" customFormat="1" ht="409.5" customHeight="1" x14ac:dyDescent="0.25">
      <c r="A42" s="23" t="s">
        <v>80</v>
      </c>
      <c r="B42" s="60" t="s">
        <v>142</v>
      </c>
      <c r="C42" s="24" t="s">
        <v>116</v>
      </c>
      <c r="D42" s="86"/>
      <c r="E42" s="17"/>
      <c r="F42" s="17"/>
      <c r="G42" s="60"/>
      <c r="H42" s="17">
        <v>5.0000000000000001E-3</v>
      </c>
      <c r="I42" s="17">
        <v>5.0000000000000001E-3</v>
      </c>
      <c r="J42" s="60" t="s">
        <v>202</v>
      </c>
      <c r="K42" s="17"/>
      <c r="L42" s="17"/>
      <c r="M42" s="60"/>
      <c r="N42" s="17">
        <v>5.0000000000000001E-3</v>
      </c>
      <c r="O42" s="17">
        <f>+N42</f>
        <v>5.0000000000000001E-3</v>
      </c>
      <c r="P42" s="76" t="s">
        <v>224</v>
      </c>
      <c r="Q42" s="17"/>
      <c r="R42" s="17"/>
      <c r="S42" s="60"/>
      <c r="T42" s="17">
        <v>5.0000000000000001E-3</v>
      </c>
      <c r="U42" s="17">
        <f>+T42</f>
        <v>5.0000000000000001E-3</v>
      </c>
      <c r="V42" s="60" t="s">
        <v>222</v>
      </c>
      <c r="W42" s="17"/>
      <c r="X42" s="17"/>
      <c r="Y42" s="60"/>
      <c r="Z42" s="17">
        <v>5.0000000000000001E-3</v>
      </c>
      <c r="AA42" s="17"/>
      <c r="AB42" s="79"/>
      <c r="AC42" s="17"/>
      <c r="AD42" s="17"/>
      <c r="AE42" s="60"/>
      <c r="AF42" s="17">
        <v>5.0000000000000001E-3</v>
      </c>
      <c r="AG42" s="17"/>
      <c r="AH42" s="60"/>
      <c r="AI42" s="17"/>
      <c r="AJ42" s="17"/>
      <c r="AK42" s="60"/>
      <c r="AL42" s="17">
        <v>5.0000000000000001E-3</v>
      </c>
      <c r="AM42" s="17"/>
      <c r="AN42" s="60"/>
      <c r="AO42" s="86"/>
      <c r="AP42" s="81"/>
      <c r="AQ42" s="81"/>
    </row>
    <row r="43" spans="1:43" s="4" customFormat="1" ht="46.5" x14ac:dyDescent="0.25">
      <c r="A43" s="23" t="s">
        <v>81</v>
      </c>
      <c r="B43" s="60" t="s">
        <v>164</v>
      </c>
      <c r="C43" s="24" t="s">
        <v>116</v>
      </c>
      <c r="D43" s="86"/>
      <c r="E43" s="17"/>
      <c r="F43" s="17"/>
      <c r="G43" s="60"/>
      <c r="H43" s="17"/>
      <c r="I43" s="17"/>
      <c r="J43" s="60"/>
      <c r="K43" s="17"/>
      <c r="L43" s="17"/>
      <c r="M43" s="60"/>
      <c r="N43" s="17"/>
      <c r="O43" s="17"/>
      <c r="P43" s="60"/>
      <c r="Q43" s="17"/>
      <c r="R43" s="17"/>
      <c r="S43" s="60"/>
      <c r="T43" s="17"/>
      <c r="U43" s="17"/>
      <c r="V43" s="60"/>
      <c r="W43" s="17">
        <v>1.4999999999999999E-2</v>
      </c>
      <c r="X43" s="17"/>
      <c r="Y43" s="60"/>
      <c r="Z43" s="17"/>
      <c r="AA43" s="17"/>
      <c r="AB43" s="60"/>
      <c r="AC43" s="17"/>
      <c r="AD43" s="17"/>
      <c r="AE43" s="60"/>
      <c r="AF43" s="17"/>
      <c r="AG43" s="17"/>
      <c r="AH43" s="60"/>
      <c r="AI43" s="17">
        <v>1.4999999999999999E-2</v>
      </c>
      <c r="AJ43" s="17"/>
      <c r="AK43" s="60"/>
      <c r="AL43" s="17"/>
      <c r="AM43" s="17"/>
      <c r="AN43" s="60"/>
      <c r="AO43" s="86"/>
      <c r="AP43" s="81"/>
      <c r="AQ43" s="81"/>
    </row>
    <row r="44" spans="1:43" s="4" customFormat="1" ht="93" x14ac:dyDescent="0.25">
      <c r="A44" s="23" t="s">
        <v>82</v>
      </c>
      <c r="B44" s="60" t="s">
        <v>141</v>
      </c>
      <c r="C44" s="24" t="s">
        <v>116</v>
      </c>
      <c r="D44" s="86"/>
      <c r="E44" s="17"/>
      <c r="F44" s="17"/>
      <c r="G44" s="60"/>
      <c r="H44" s="17"/>
      <c r="I44" s="17"/>
      <c r="J44" s="60"/>
      <c r="K44" s="17">
        <v>0.01</v>
      </c>
      <c r="L44" s="17">
        <v>0.01</v>
      </c>
      <c r="M44" s="60" t="s">
        <v>223</v>
      </c>
      <c r="N44" s="17"/>
      <c r="O44" s="17"/>
      <c r="P44" s="60"/>
      <c r="Q44" s="17"/>
      <c r="R44" s="17"/>
      <c r="S44" s="60"/>
      <c r="T44" s="17"/>
      <c r="U44" s="17"/>
      <c r="V44" s="60"/>
      <c r="W44" s="17"/>
      <c r="X44" s="17"/>
      <c r="Y44" s="60" t="s">
        <v>192</v>
      </c>
      <c r="Z44" s="17"/>
      <c r="AA44" s="17"/>
      <c r="AB44" s="60"/>
      <c r="AC44" s="17">
        <v>0.01</v>
      </c>
      <c r="AD44" s="17"/>
      <c r="AE44" s="60"/>
      <c r="AF44" s="17"/>
      <c r="AG44" s="17"/>
      <c r="AH44" s="60"/>
      <c r="AI44" s="17"/>
      <c r="AJ44" s="17"/>
      <c r="AK44" s="60"/>
      <c r="AL44" s="17"/>
      <c r="AM44" s="17"/>
      <c r="AN44" s="60"/>
      <c r="AO44" s="86"/>
      <c r="AP44" s="81"/>
      <c r="AQ44" s="81"/>
    </row>
    <row r="45" spans="1:43" s="4" customFormat="1" ht="37.5" customHeight="1" x14ac:dyDescent="0.25">
      <c r="A45" s="53">
        <v>6</v>
      </c>
      <c r="B45" s="107" t="s">
        <v>83</v>
      </c>
      <c r="C45" s="108"/>
      <c r="D45" s="109"/>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row>
    <row r="46" spans="1:43" s="4" customFormat="1" ht="232.5" x14ac:dyDescent="0.25">
      <c r="A46" s="23" t="s">
        <v>84</v>
      </c>
      <c r="B46" s="60" t="s">
        <v>159</v>
      </c>
      <c r="C46" s="24" t="s">
        <v>116</v>
      </c>
      <c r="D46" s="86">
        <f>COUNT(E46:E58,H46:H58,K46:K58,N46:N58,Q46:Q58,T46:T58,W46:W58,Z46:Z58,AC46:AC58,AF46:AF58,AI46:AI58,AL46:AL58)</f>
        <v>30</v>
      </c>
      <c r="E46" s="17">
        <v>4.0000000000000001E-3</v>
      </c>
      <c r="F46" s="17">
        <v>4.0000000000000001E-3</v>
      </c>
      <c r="G46" s="60" t="s">
        <v>178</v>
      </c>
      <c r="H46" s="17">
        <v>4.0000000000000001E-3</v>
      </c>
      <c r="I46" s="17">
        <v>4.0000000000000001E-3</v>
      </c>
      <c r="J46" s="60" t="s">
        <v>179</v>
      </c>
      <c r="K46" s="17">
        <v>4.0000000000000001E-3</v>
      </c>
      <c r="L46" s="17">
        <v>4.0000000000000001E-3</v>
      </c>
      <c r="M46" s="60" t="s">
        <v>181</v>
      </c>
      <c r="N46" s="17">
        <v>4.0000000000000001E-3</v>
      </c>
      <c r="O46" s="5">
        <f>+N46</f>
        <v>4.0000000000000001E-3</v>
      </c>
      <c r="P46" s="76" t="s">
        <v>196</v>
      </c>
      <c r="Q46" s="17">
        <v>4.0000000000000001E-3</v>
      </c>
      <c r="R46" s="17">
        <f>+Q46</f>
        <v>4.0000000000000001E-3</v>
      </c>
      <c r="S46" s="78" t="s">
        <v>211</v>
      </c>
      <c r="T46" s="17">
        <v>4.0000000000000001E-3</v>
      </c>
      <c r="U46" s="17">
        <f>+T46</f>
        <v>4.0000000000000001E-3</v>
      </c>
      <c r="V46" s="60" t="s">
        <v>191</v>
      </c>
      <c r="W46" s="17">
        <v>4.0000000000000001E-3</v>
      </c>
      <c r="X46" s="17"/>
      <c r="Y46" s="60"/>
      <c r="Z46" s="17">
        <v>4.0000000000000001E-3</v>
      </c>
      <c r="AA46" s="17"/>
      <c r="AB46" s="79"/>
      <c r="AC46" s="17">
        <v>4.0000000000000001E-3</v>
      </c>
      <c r="AD46" s="17"/>
      <c r="AE46" s="60"/>
      <c r="AF46" s="17">
        <v>4.0000000000000001E-3</v>
      </c>
      <c r="AG46" s="17"/>
      <c r="AH46" s="60"/>
      <c r="AI46" s="17">
        <v>4.0000000000000001E-3</v>
      </c>
      <c r="AJ46" s="17"/>
      <c r="AK46" s="60"/>
      <c r="AL46" s="17">
        <v>4.0000000000000001E-3</v>
      </c>
      <c r="AM46" s="17"/>
      <c r="AN46" s="60"/>
      <c r="AO46" s="86">
        <f>COUNT(F46:F58,I46:I58,L46:L58,O46:O58,R46:R58,U46:U58,X46:X58,AA46:AA58,AD46:AD58,AG46:AG58,AJ46:AJ58,AM46:AM58)</f>
        <v>14</v>
      </c>
      <c r="AP46" s="81">
        <f>SUM(E46:E58,H46:H58,K46:K58,N46:N58,Q46:Q58,T46:T58,W46:W58,Z46:Z58,AC46:AC58,AF46:AF58,AI46:AI58,AL46:AL58)</f>
        <v>0.10000000000000005</v>
      </c>
      <c r="AQ46" s="81">
        <f>SUM(F46:F58,I46:I58,L46:L58,O46:O58,R46:R58,U46:U58,X46:X58,AA46:AA58,AD46:AD58,AG46:AG58,AJ46:AJ58,AM46:AM58)</f>
        <v>4.9000000000000009E-2</v>
      </c>
    </row>
    <row r="47" spans="1:43" s="4" customFormat="1" ht="164.25" customHeight="1" x14ac:dyDescent="0.25">
      <c r="A47" s="23" t="s">
        <v>85</v>
      </c>
      <c r="B47" s="60" t="s">
        <v>160</v>
      </c>
      <c r="C47" s="24" t="s">
        <v>116</v>
      </c>
      <c r="D47" s="86"/>
      <c r="E47" s="17"/>
      <c r="F47" s="17"/>
      <c r="G47" s="60"/>
      <c r="H47" s="17"/>
      <c r="I47" s="17"/>
      <c r="J47" s="60"/>
      <c r="K47" s="17"/>
      <c r="L47" s="17"/>
      <c r="M47" s="60"/>
      <c r="N47" s="17"/>
      <c r="O47" s="17"/>
      <c r="P47" s="60"/>
      <c r="Q47" s="17">
        <v>4.0000000000000001E-3</v>
      </c>
      <c r="R47" s="17">
        <f>+Q47</f>
        <v>4.0000000000000001E-3</v>
      </c>
      <c r="S47" s="78" t="s">
        <v>212</v>
      </c>
      <c r="T47" s="17"/>
      <c r="U47" s="17"/>
      <c r="V47" s="60"/>
      <c r="W47" s="17"/>
      <c r="X47" s="17"/>
      <c r="Y47" s="60"/>
      <c r="Z47" s="17"/>
      <c r="AA47" s="17"/>
      <c r="AB47" s="60"/>
      <c r="AC47" s="17"/>
      <c r="AD47" s="17"/>
      <c r="AE47" s="60"/>
      <c r="AF47" s="17"/>
      <c r="AG47" s="17"/>
      <c r="AH47" s="60"/>
      <c r="AI47" s="17">
        <v>4.0000000000000001E-3</v>
      </c>
      <c r="AJ47" s="17"/>
      <c r="AK47" s="60"/>
      <c r="AL47" s="17"/>
      <c r="AM47" s="17"/>
      <c r="AN47" s="60"/>
      <c r="AO47" s="86"/>
      <c r="AP47" s="81"/>
      <c r="AQ47" s="81"/>
    </row>
    <row r="48" spans="1:43" s="4" customFormat="1" ht="111.75" customHeight="1" x14ac:dyDescent="0.25">
      <c r="A48" s="23" t="s">
        <v>86</v>
      </c>
      <c r="B48" s="60" t="s">
        <v>161</v>
      </c>
      <c r="C48" s="24" t="s">
        <v>116</v>
      </c>
      <c r="D48" s="86"/>
      <c r="E48" s="17"/>
      <c r="F48" s="17"/>
      <c r="G48" s="60"/>
      <c r="H48" s="17"/>
      <c r="I48" s="17"/>
      <c r="J48" s="60"/>
      <c r="K48" s="17"/>
      <c r="L48" s="17"/>
      <c r="M48" s="60"/>
      <c r="N48" s="17"/>
      <c r="O48" s="17"/>
      <c r="P48" s="60"/>
      <c r="Q48" s="17">
        <v>4.0000000000000001E-3</v>
      </c>
      <c r="R48" s="17">
        <f>+Q48</f>
        <v>4.0000000000000001E-3</v>
      </c>
      <c r="S48" s="78" t="s">
        <v>213</v>
      </c>
      <c r="T48" s="17"/>
      <c r="U48" s="17"/>
      <c r="V48" s="60"/>
      <c r="W48" s="17"/>
      <c r="X48" s="17"/>
      <c r="Y48" s="60"/>
      <c r="Z48" s="17"/>
      <c r="AA48" s="17"/>
      <c r="AB48" s="60"/>
      <c r="AC48" s="17"/>
      <c r="AD48" s="17"/>
      <c r="AE48" s="60"/>
      <c r="AF48" s="17"/>
      <c r="AG48" s="17"/>
      <c r="AH48" s="60"/>
      <c r="AI48" s="17">
        <v>4.0000000000000001E-3</v>
      </c>
      <c r="AJ48" s="17"/>
      <c r="AK48" s="60"/>
      <c r="AL48" s="17"/>
      <c r="AM48" s="17"/>
      <c r="AN48" s="60"/>
      <c r="AO48" s="86"/>
      <c r="AP48" s="81"/>
      <c r="AQ48" s="81"/>
    </row>
    <row r="49" spans="1:44" s="4" customFormat="1" ht="162.75" x14ac:dyDescent="0.25">
      <c r="A49" s="23" t="s">
        <v>87</v>
      </c>
      <c r="B49" s="60" t="s">
        <v>151</v>
      </c>
      <c r="C49" s="24" t="s">
        <v>116</v>
      </c>
      <c r="D49" s="86"/>
      <c r="E49" s="17"/>
      <c r="F49" s="17"/>
      <c r="G49" s="60"/>
      <c r="H49" s="17"/>
      <c r="I49" s="17"/>
      <c r="J49" s="60"/>
      <c r="K49" s="17"/>
      <c r="L49" s="17"/>
      <c r="M49" s="60"/>
      <c r="N49" s="17"/>
      <c r="O49" s="17"/>
      <c r="P49" s="60"/>
      <c r="Q49" s="17">
        <v>4.0000000000000001E-3</v>
      </c>
      <c r="R49" s="17">
        <f>+Q49</f>
        <v>4.0000000000000001E-3</v>
      </c>
      <c r="S49" s="78" t="s">
        <v>214</v>
      </c>
      <c r="T49" s="17"/>
      <c r="U49" s="17"/>
      <c r="V49" s="60"/>
      <c r="W49" s="17"/>
      <c r="X49" s="17"/>
      <c r="Y49" s="60"/>
      <c r="Z49" s="17"/>
      <c r="AA49" s="17"/>
      <c r="AB49" s="60"/>
      <c r="AC49" s="17"/>
      <c r="AD49" s="17"/>
      <c r="AE49" s="60"/>
      <c r="AF49" s="17"/>
      <c r="AG49" s="17"/>
      <c r="AH49" s="60"/>
      <c r="AI49" s="17">
        <v>4.0000000000000001E-3</v>
      </c>
      <c r="AJ49" s="17"/>
      <c r="AK49" s="60"/>
      <c r="AL49" s="17"/>
      <c r="AM49" s="17"/>
      <c r="AN49" s="60"/>
      <c r="AO49" s="86"/>
      <c r="AP49" s="81"/>
      <c r="AQ49" s="81"/>
    </row>
    <row r="50" spans="1:44" s="4" customFormat="1" ht="46.5" x14ac:dyDescent="0.25">
      <c r="A50" s="23" t="s">
        <v>88</v>
      </c>
      <c r="B50" s="60" t="s">
        <v>152</v>
      </c>
      <c r="C50" s="24" t="s">
        <v>116</v>
      </c>
      <c r="D50" s="86"/>
      <c r="E50" s="17"/>
      <c r="F50" s="17"/>
      <c r="G50" s="60"/>
      <c r="H50" s="17"/>
      <c r="I50" s="17"/>
      <c r="J50" s="60"/>
      <c r="K50" s="17"/>
      <c r="L50" s="17"/>
      <c r="M50" s="60"/>
      <c r="N50" s="17"/>
      <c r="O50" s="17"/>
      <c r="P50" s="60"/>
      <c r="Q50" s="17"/>
      <c r="R50" s="17"/>
      <c r="S50" s="60"/>
      <c r="T50" s="17"/>
      <c r="U50" s="17"/>
      <c r="V50" s="60"/>
      <c r="W50" s="17"/>
      <c r="X50" s="17"/>
      <c r="Y50" s="60"/>
      <c r="Z50" s="17"/>
      <c r="AA50" s="17"/>
      <c r="AB50" s="60"/>
      <c r="AC50" s="17">
        <v>3.0000000000000001E-3</v>
      </c>
      <c r="AD50" s="17"/>
      <c r="AE50" s="60"/>
      <c r="AF50" s="17"/>
      <c r="AG50" s="17"/>
      <c r="AH50" s="60"/>
      <c r="AI50" s="17"/>
      <c r="AJ50" s="17"/>
      <c r="AK50" s="60"/>
      <c r="AL50" s="17"/>
      <c r="AM50" s="17"/>
      <c r="AN50" s="60"/>
      <c r="AO50" s="86"/>
      <c r="AP50" s="81"/>
      <c r="AQ50" s="81"/>
    </row>
    <row r="51" spans="1:44" s="4" customFormat="1" ht="282.75" customHeight="1" x14ac:dyDescent="0.25">
      <c r="A51" s="23" t="s">
        <v>143</v>
      </c>
      <c r="B51" s="60" t="s">
        <v>153</v>
      </c>
      <c r="C51" s="24" t="s">
        <v>116</v>
      </c>
      <c r="D51" s="86"/>
      <c r="E51" s="17"/>
      <c r="F51" s="17"/>
      <c r="G51" s="60"/>
      <c r="H51" s="17"/>
      <c r="I51" s="17"/>
      <c r="J51" s="60"/>
      <c r="K51" s="17"/>
      <c r="L51" s="17"/>
      <c r="M51" s="60"/>
      <c r="N51" s="17"/>
      <c r="O51" s="17"/>
      <c r="P51" s="60"/>
      <c r="Q51" s="17"/>
      <c r="R51" s="17"/>
      <c r="S51" s="60"/>
      <c r="T51" s="17"/>
      <c r="U51" s="17"/>
      <c r="V51" s="60"/>
      <c r="W51" s="17"/>
      <c r="X51" s="17"/>
      <c r="Y51" s="60"/>
      <c r="Z51" s="17">
        <v>1E-3</v>
      </c>
      <c r="AA51" s="17"/>
      <c r="AB51" s="79"/>
      <c r="AC51" s="17"/>
      <c r="AD51" s="17"/>
      <c r="AE51" s="60"/>
      <c r="AF51" s="17"/>
      <c r="AG51" s="17"/>
      <c r="AH51" s="60"/>
      <c r="AI51" s="17"/>
      <c r="AJ51" s="17"/>
      <c r="AK51" s="60"/>
      <c r="AL51" s="17"/>
      <c r="AM51" s="17"/>
      <c r="AN51" s="60"/>
      <c r="AO51" s="86"/>
      <c r="AP51" s="81"/>
      <c r="AQ51" s="81"/>
    </row>
    <row r="52" spans="1:44" s="4" customFormat="1" ht="247.5" customHeight="1" x14ac:dyDescent="0.25">
      <c r="A52" s="23" t="s">
        <v>144</v>
      </c>
      <c r="B52" s="60" t="s">
        <v>154</v>
      </c>
      <c r="C52" s="24" t="s">
        <v>116</v>
      </c>
      <c r="D52" s="86"/>
      <c r="E52" s="17"/>
      <c r="F52" s="17"/>
      <c r="G52" s="60"/>
      <c r="H52" s="17"/>
      <c r="I52" s="17"/>
      <c r="J52" s="60"/>
      <c r="K52" s="17"/>
      <c r="L52" s="17"/>
      <c r="M52" s="60"/>
      <c r="N52" s="17">
        <v>3.0000000000000001E-3</v>
      </c>
      <c r="O52" s="17">
        <f>+N52</f>
        <v>3.0000000000000001E-3</v>
      </c>
      <c r="P52" s="60" t="s">
        <v>225</v>
      </c>
      <c r="Q52" s="17"/>
      <c r="R52" s="17"/>
      <c r="S52" s="60"/>
      <c r="T52" s="17"/>
      <c r="U52" s="17"/>
      <c r="V52" s="60"/>
      <c r="W52" s="17"/>
      <c r="X52" s="17"/>
      <c r="Y52" s="60"/>
      <c r="Z52" s="17"/>
      <c r="AA52" s="17"/>
      <c r="AB52" s="60"/>
      <c r="AC52" s="17">
        <v>3.0000000000000001E-3</v>
      </c>
      <c r="AD52" s="17"/>
      <c r="AE52" s="60"/>
      <c r="AF52" s="17"/>
      <c r="AG52" s="17"/>
      <c r="AH52" s="60"/>
      <c r="AI52" s="17"/>
      <c r="AJ52" s="17"/>
      <c r="AK52" s="60"/>
      <c r="AL52" s="17"/>
      <c r="AM52" s="17"/>
      <c r="AN52" s="60"/>
      <c r="AO52" s="86"/>
      <c r="AP52" s="81"/>
      <c r="AQ52" s="81"/>
    </row>
    <row r="53" spans="1:44" s="4" customFormat="1" ht="281.25" customHeight="1" x14ac:dyDescent="0.25">
      <c r="A53" s="23" t="s">
        <v>145</v>
      </c>
      <c r="B53" s="60" t="s">
        <v>155</v>
      </c>
      <c r="C53" s="24" t="s">
        <v>116</v>
      </c>
      <c r="D53" s="86"/>
      <c r="E53" s="17"/>
      <c r="F53" s="17"/>
      <c r="G53" s="60"/>
      <c r="H53" s="17"/>
      <c r="I53" s="17"/>
      <c r="J53" s="60"/>
      <c r="K53" s="17">
        <v>3.0000000000000001E-3</v>
      </c>
      <c r="L53" s="17">
        <v>3.0000000000000001E-3</v>
      </c>
      <c r="M53" s="60" t="s">
        <v>204</v>
      </c>
      <c r="N53" s="17"/>
      <c r="O53" s="17"/>
      <c r="P53" s="60"/>
      <c r="Q53" s="17"/>
      <c r="R53" s="17"/>
      <c r="S53" s="60"/>
      <c r="T53" s="17"/>
      <c r="U53" s="17"/>
      <c r="V53" s="60"/>
      <c r="W53" s="17"/>
      <c r="X53" s="17"/>
      <c r="Y53" s="60"/>
      <c r="Z53" s="17">
        <v>3.0000000000000001E-3</v>
      </c>
      <c r="AA53" s="17"/>
      <c r="AB53" s="79"/>
      <c r="AC53" s="17"/>
      <c r="AD53" s="17"/>
      <c r="AE53" s="60"/>
      <c r="AF53" s="17"/>
      <c r="AG53" s="17"/>
      <c r="AH53" s="60"/>
      <c r="AI53" s="17"/>
      <c r="AJ53" s="17"/>
      <c r="AK53" s="60"/>
      <c r="AL53" s="17"/>
      <c r="AM53" s="17"/>
      <c r="AN53" s="60"/>
      <c r="AO53" s="86"/>
      <c r="AP53" s="81"/>
      <c r="AQ53" s="81"/>
    </row>
    <row r="54" spans="1:44" s="4" customFormat="1" ht="117" customHeight="1" x14ac:dyDescent="0.25">
      <c r="A54" s="23" t="s">
        <v>146</v>
      </c>
      <c r="B54" s="60" t="s">
        <v>157</v>
      </c>
      <c r="C54" s="24" t="s">
        <v>116</v>
      </c>
      <c r="D54" s="86"/>
      <c r="E54" s="17"/>
      <c r="F54" s="17"/>
      <c r="G54" s="60"/>
      <c r="H54" s="17"/>
      <c r="I54" s="17"/>
      <c r="J54" s="60"/>
      <c r="K54" s="17"/>
      <c r="L54" s="17"/>
      <c r="M54" s="60"/>
      <c r="N54" s="17"/>
      <c r="O54" s="17"/>
      <c r="P54" s="60"/>
      <c r="Q54" s="17">
        <v>1E-3</v>
      </c>
      <c r="R54" s="17">
        <f>+Q54</f>
        <v>1E-3</v>
      </c>
      <c r="S54" s="78" t="s">
        <v>215</v>
      </c>
      <c r="T54" s="17"/>
      <c r="U54" s="17"/>
      <c r="V54" s="60"/>
      <c r="W54" s="17"/>
      <c r="X54" s="17"/>
      <c r="Y54" s="60"/>
      <c r="Z54" s="17"/>
      <c r="AA54" s="17"/>
      <c r="AB54" s="60"/>
      <c r="AC54" s="17"/>
      <c r="AD54" s="17"/>
      <c r="AE54" s="60"/>
      <c r="AF54" s="17"/>
      <c r="AG54" s="17"/>
      <c r="AH54" s="60"/>
      <c r="AI54" s="17"/>
      <c r="AJ54" s="17"/>
      <c r="AK54" s="60"/>
      <c r="AL54" s="17"/>
      <c r="AM54" s="17"/>
      <c r="AN54" s="60"/>
      <c r="AO54" s="86"/>
      <c r="AP54" s="81"/>
      <c r="AQ54" s="81"/>
    </row>
    <row r="55" spans="1:44" s="4" customFormat="1" ht="46.5" x14ac:dyDescent="0.25">
      <c r="A55" s="23" t="s">
        <v>147</v>
      </c>
      <c r="B55" s="60" t="s">
        <v>156</v>
      </c>
      <c r="C55" s="24" t="s">
        <v>116</v>
      </c>
      <c r="D55" s="86"/>
      <c r="E55" s="17"/>
      <c r="F55" s="17"/>
      <c r="G55" s="60"/>
      <c r="H55" s="17"/>
      <c r="I55" s="17"/>
      <c r="J55" s="60"/>
      <c r="K55" s="17"/>
      <c r="L55" s="17"/>
      <c r="M55" s="60"/>
      <c r="N55" s="17"/>
      <c r="O55" s="17"/>
      <c r="P55" s="60"/>
      <c r="Q55" s="17"/>
      <c r="R55" s="17"/>
      <c r="S55" s="60"/>
      <c r="T55" s="17"/>
      <c r="U55" s="17"/>
      <c r="V55" s="60"/>
      <c r="W55" s="17"/>
      <c r="X55" s="17"/>
      <c r="Y55" s="60"/>
      <c r="Z55" s="17"/>
      <c r="AA55" s="17"/>
      <c r="AB55" s="60"/>
      <c r="AC55" s="17">
        <v>3.0000000000000001E-3</v>
      </c>
      <c r="AD55" s="17"/>
      <c r="AE55" s="60"/>
      <c r="AF55" s="17"/>
      <c r="AG55" s="17"/>
      <c r="AH55" s="60"/>
      <c r="AI55" s="17"/>
      <c r="AJ55" s="17"/>
      <c r="AK55" s="60"/>
      <c r="AL55" s="17"/>
      <c r="AM55" s="17"/>
      <c r="AN55" s="60"/>
      <c r="AO55" s="86"/>
      <c r="AP55" s="81"/>
      <c r="AQ55" s="81"/>
    </row>
    <row r="56" spans="1:44" s="4" customFormat="1" ht="325.5" x14ac:dyDescent="0.25">
      <c r="A56" s="23" t="s">
        <v>148</v>
      </c>
      <c r="B56" s="60" t="s">
        <v>158</v>
      </c>
      <c r="C56" s="24" t="s">
        <v>116</v>
      </c>
      <c r="D56" s="86"/>
      <c r="E56" s="17"/>
      <c r="F56" s="17"/>
      <c r="G56" s="60"/>
      <c r="H56" s="17"/>
      <c r="I56" s="17"/>
      <c r="J56" s="60"/>
      <c r="K56" s="17"/>
      <c r="L56" s="17"/>
      <c r="M56" s="60"/>
      <c r="N56" s="17"/>
      <c r="O56" s="17"/>
      <c r="P56" s="60"/>
      <c r="Q56" s="17"/>
      <c r="R56" s="17"/>
      <c r="S56" s="60"/>
      <c r="T56" s="17">
        <v>5.0000000000000001E-3</v>
      </c>
      <c r="U56" s="17">
        <f>+T56</f>
        <v>5.0000000000000001E-3</v>
      </c>
      <c r="V56" s="60" t="s">
        <v>221</v>
      </c>
      <c r="W56" s="17"/>
      <c r="X56" s="17"/>
      <c r="Y56" s="60"/>
      <c r="Z56" s="17"/>
      <c r="AA56" s="17"/>
      <c r="AB56" s="60"/>
      <c r="AC56" s="17"/>
      <c r="AD56" s="17"/>
      <c r="AE56" s="60"/>
      <c r="AF56" s="17"/>
      <c r="AG56" s="17"/>
      <c r="AH56" s="60"/>
      <c r="AI56" s="17"/>
      <c r="AJ56" s="17"/>
      <c r="AK56" s="60"/>
      <c r="AL56" s="17"/>
      <c r="AM56" s="17"/>
      <c r="AN56" s="60"/>
      <c r="AO56" s="86"/>
      <c r="AP56" s="81"/>
      <c r="AQ56" s="81"/>
    </row>
    <row r="57" spans="1:44" s="4" customFormat="1" ht="249" customHeight="1" x14ac:dyDescent="0.25">
      <c r="A57" s="23" t="s">
        <v>149</v>
      </c>
      <c r="B57" s="60" t="s">
        <v>165</v>
      </c>
      <c r="C57" s="24" t="s">
        <v>116</v>
      </c>
      <c r="D57" s="86"/>
      <c r="E57" s="17"/>
      <c r="F57" s="17"/>
      <c r="G57" s="60"/>
      <c r="H57" s="17"/>
      <c r="I57" s="17"/>
      <c r="J57" s="60"/>
      <c r="K57" s="17"/>
      <c r="L57" s="17"/>
      <c r="M57" s="60"/>
      <c r="N57" s="17"/>
      <c r="O57" s="17"/>
      <c r="P57" s="60"/>
      <c r="Q57" s="17"/>
      <c r="R57" s="17"/>
      <c r="S57" s="60"/>
      <c r="T57" s="17"/>
      <c r="U57" s="17"/>
      <c r="V57" s="60"/>
      <c r="W57" s="17"/>
      <c r="X57" s="17"/>
      <c r="Y57" s="60"/>
      <c r="Z57" s="17"/>
      <c r="AA57" s="17"/>
      <c r="AB57" s="60"/>
      <c r="AC57" s="17">
        <v>1E-3</v>
      </c>
      <c r="AD57" s="17"/>
      <c r="AE57" s="60"/>
      <c r="AF57" s="17"/>
      <c r="AG57" s="17"/>
      <c r="AH57" s="60"/>
      <c r="AI57" s="17"/>
      <c r="AJ57" s="17"/>
      <c r="AK57" s="60"/>
      <c r="AL57" s="17"/>
      <c r="AM57" s="17"/>
      <c r="AN57" s="60"/>
      <c r="AO57" s="86"/>
      <c r="AP57" s="81"/>
      <c r="AQ57" s="81"/>
    </row>
    <row r="58" spans="1:44" s="4" customFormat="1" ht="162.75" x14ac:dyDescent="0.25">
      <c r="A58" s="23" t="s">
        <v>150</v>
      </c>
      <c r="B58" s="60" t="s">
        <v>162</v>
      </c>
      <c r="C58" s="24" t="s">
        <v>116</v>
      </c>
      <c r="D58" s="86"/>
      <c r="E58" s="17"/>
      <c r="F58" s="17"/>
      <c r="G58" s="60"/>
      <c r="H58" s="17"/>
      <c r="I58" s="17"/>
      <c r="J58" s="60"/>
      <c r="K58" s="17"/>
      <c r="L58" s="17"/>
      <c r="M58" s="60"/>
      <c r="N58" s="17">
        <v>1E-3</v>
      </c>
      <c r="O58" s="17">
        <f>+N58</f>
        <v>1E-3</v>
      </c>
      <c r="P58" s="60" t="s">
        <v>185</v>
      </c>
      <c r="Q58" s="17"/>
      <c r="R58" s="17"/>
      <c r="S58" s="60"/>
      <c r="T58" s="17"/>
      <c r="U58" s="17"/>
      <c r="V58" s="60"/>
      <c r="W58" s="17"/>
      <c r="X58" s="17"/>
      <c r="Y58" s="60"/>
      <c r="Z58" s="17"/>
      <c r="AA58" s="17"/>
      <c r="AB58" s="60"/>
      <c r="AC58" s="17">
        <v>1E-3</v>
      </c>
      <c r="AD58" s="17"/>
      <c r="AE58" s="60"/>
      <c r="AF58" s="17"/>
      <c r="AG58" s="17"/>
      <c r="AH58" s="60"/>
      <c r="AI58" s="17"/>
      <c r="AJ58" s="17"/>
      <c r="AK58" s="60"/>
      <c r="AL58" s="17"/>
      <c r="AM58" s="17"/>
      <c r="AN58" s="60"/>
      <c r="AO58" s="86"/>
      <c r="AP58" s="81"/>
      <c r="AQ58" s="81"/>
    </row>
    <row r="59" spans="1:44" s="12" customFormat="1" ht="37.5" customHeight="1" x14ac:dyDescent="0.25">
      <c r="A59" s="110" t="s">
        <v>16</v>
      </c>
      <c r="B59" s="111"/>
      <c r="C59" s="112"/>
      <c r="D59" s="47"/>
      <c r="E59" s="55">
        <f>SUM(E13:E58)</f>
        <v>7.909999999999999E-2</v>
      </c>
      <c r="F59" s="56">
        <f>SUM(F13:F58)</f>
        <v>7.909999999999999E-2</v>
      </c>
      <c r="G59" s="57"/>
      <c r="H59" s="55">
        <f>SUM(H13:H58)</f>
        <v>5.7999999999999996E-2</v>
      </c>
      <c r="I59" s="56">
        <f>SUM(I13:I58)</f>
        <v>5.7999999999999996E-2</v>
      </c>
      <c r="J59" s="57"/>
      <c r="K59" s="55">
        <f>SUM(K13:K58)</f>
        <v>5.5300000000000002E-2</v>
      </c>
      <c r="L59" s="56">
        <f>SUM(L13:L58)</f>
        <v>5.5300000000000002E-2</v>
      </c>
      <c r="M59" s="57"/>
      <c r="N59" s="55">
        <f>SUM(N13:N58)</f>
        <v>0.1132</v>
      </c>
      <c r="O59" s="56">
        <f>SUM(O13:O58)</f>
        <v>0.1132</v>
      </c>
      <c r="P59" s="57"/>
      <c r="Q59" s="55">
        <f>SUM(Q13:Q58)</f>
        <v>5.4500000000000021E-2</v>
      </c>
      <c r="R59" s="56">
        <f>SUM(R13:R58)</f>
        <v>5.4500000000000021E-2</v>
      </c>
      <c r="S59" s="57"/>
      <c r="T59" s="55">
        <f>SUM(T13:T58)</f>
        <v>8.3000000000000004E-2</v>
      </c>
      <c r="U59" s="56">
        <f>SUM(U13:U58)</f>
        <v>8.3000000000000004E-2</v>
      </c>
      <c r="V59" s="57"/>
      <c r="W59" s="55">
        <f>SUM(W13:W58)</f>
        <v>0.11549999999999999</v>
      </c>
      <c r="X59" s="56">
        <f>SUM(X13:X58)</f>
        <v>0</v>
      </c>
      <c r="Y59" s="57"/>
      <c r="Z59" s="55">
        <f>SUM(Z13:Z58)</f>
        <v>6.2E-2</v>
      </c>
      <c r="AA59" s="56">
        <f>SUM(AA13:AA58)</f>
        <v>0</v>
      </c>
      <c r="AB59" s="57"/>
      <c r="AC59" s="55">
        <f>SUM(AC13:AC58)</f>
        <v>4.5000000000000012E-2</v>
      </c>
      <c r="AD59" s="56">
        <f>SUM(AD13:AD58)</f>
        <v>0</v>
      </c>
      <c r="AE59" s="57"/>
      <c r="AF59" s="55">
        <f>SUM(AF13:AF58)</f>
        <v>0.12669999999999998</v>
      </c>
      <c r="AG59" s="56">
        <f>SUM(AG13:AG58)</f>
        <v>0</v>
      </c>
      <c r="AH59" s="57"/>
      <c r="AI59" s="55">
        <f>SUM(AI13:AI58)</f>
        <v>0.1085</v>
      </c>
      <c r="AJ59" s="56">
        <f>SUM(AJ13:AJ58)</f>
        <v>0</v>
      </c>
      <c r="AK59" s="57"/>
      <c r="AL59" s="55">
        <f>SUM(AL13:AL58)</f>
        <v>9.9199999999999997E-2</v>
      </c>
      <c r="AM59" s="56">
        <f>SUM(AM13:AM58)</f>
        <v>0</v>
      </c>
      <c r="AN59" s="57"/>
      <c r="AO59" s="58"/>
      <c r="AP59" s="55">
        <f>+E59+H59+K59+N59+Q59+T59+W59+Z59+AC59+AF59+AI59+AL59</f>
        <v>1</v>
      </c>
      <c r="AQ59" s="56">
        <f>+F59+I59+L59+O59+R59+U59+X59+AA59+AD59+AG59+AJ59+AM59</f>
        <v>0.44309999999999999</v>
      </c>
      <c r="AR59" s="21"/>
    </row>
    <row r="60" spans="1:44" s="12" customFormat="1" ht="37.5" customHeight="1" x14ac:dyDescent="0.25">
      <c r="A60" s="110" t="s">
        <v>17</v>
      </c>
      <c r="B60" s="111"/>
      <c r="C60" s="112"/>
      <c r="D60" s="59">
        <f>D13+D18+D24+D33+D40+D46</f>
        <v>128</v>
      </c>
      <c r="E60" s="43">
        <f>COUNT(E13:E58)</f>
        <v>10</v>
      </c>
      <c r="F60" s="44">
        <f>COUNT(F13:F58)</f>
        <v>10</v>
      </c>
      <c r="G60" s="46"/>
      <c r="H60" s="43">
        <f>COUNT(H13:H58)</f>
        <v>7</v>
      </c>
      <c r="I60" s="44">
        <f>COUNT(I13:I58)</f>
        <v>7</v>
      </c>
      <c r="J60" s="46"/>
      <c r="K60" s="43">
        <f>COUNT(K13:K58)</f>
        <v>9</v>
      </c>
      <c r="L60" s="44">
        <f>COUNT(L13:L58)</f>
        <v>9</v>
      </c>
      <c r="M60" s="46"/>
      <c r="N60" s="43">
        <f>COUNT(N13:N58)</f>
        <v>14</v>
      </c>
      <c r="O60" s="44">
        <f>COUNT(O13:O58)</f>
        <v>14</v>
      </c>
      <c r="P60" s="46"/>
      <c r="Q60" s="43">
        <f>COUNT(Q13:Q58)</f>
        <v>9</v>
      </c>
      <c r="R60" s="44">
        <f>COUNT(R13:R58)</f>
        <v>9</v>
      </c>
      <c r="S60" s="46"/>
      <c r="T60" s="43">
        <f>COUNT(T13:T58)</f>
        <v>10</v>
      </c>
      <c r="U60" s="44">
        <f>COUNT(U13:U58)</f>
        <v>10</v>
      </c>
      <c r="V60" s="46"/>
      <c r="W60" s="43">
        <f>COUNT(W13:W58)</f>
        <v>13</v>
      </c>
      <c r="X60" s="44">
        <f>COUNT(X13:X58)</f>
        <v>0</v>
      </c>
      <c r="Y60" s="46"/>
      <c r="Z60" s="43">
        <f>COUNT(Z13:Z58)</f>
        <v>9</v>
      </c>
      <c r="AA60" s="44">
        <f>COUNT(AA13:AA58)</f>
        <v>0</v>
      </c>
      <c r="AB60" s="46"/>
      <c r="AC60" s="43">
        <f>COUNT(AC13:AC58)</f>
        <v>10</v>
      </c>
      <c r="AD60" s="44">
        <f>COUNT(AD13:AD58)</f>
        <v>0</v>
      </c>
      <c r="AE60" s="46"/>
      <c r="AF60" s="43">
        <f>COUNT(AF13:AF58)</f>
        <v>13</v>
      </c>
      <c r="AG60" s="44">
        <f>COUNT(AG13:AG58)</f>
        <v>0</v>
      </c>
      <c r="AH60" s="46"/>
      <c r="AI60" s="43">
        <f>COUNT(AI13:AI58)</f>
        <v>13</v>
      </c>
      <c r="AJ60" s="44">
        <f>COUNT(AJ13:AJ58)</f>
        <v>0</v>
      </c>
      <c r="AK60" s="46"/>
      <c r="AL60" s="43">
        <f>COUNT(AL13:AL58)</f>
        <v>11</v>
      </c>
      <c r="AM60" s="44">
        <f>COUNT(AM13:AM58)</f>
        <v>0</v>
      </c>
      <c r="AN60" s="46"/>
      <c r="AO60" s="54">
        <f>AO13+AO18+AO24+AO33+AO40+AO46</f>
        <v>59</v>
      </c>
      <c r="AP60" s="45">
        <f>+E60+H60+K60+N60+Q60+T60+W60+Z60+AC60+AF60+AI60+AL60</f>
        <v>128</v>
      </c>
      <c r="AQ60" s="50">
        <f>+F60+I60+L60+O60+R60+U60+X60+AA60+AD60+AG60+AJ60+AM60</f>
        <v>59</v>
      </c>
    </row>
    <row r="61" spans="1:44" x14ac:dyDescent="0.35">
      <c r="G61" s="18"/>
    </row>
    <row r="62" spans="1:44" ht="45.75" customHeight="1" x14ac:dyDescent="0.35">
      <c r="A62" s="132" t="s">
        <v>59</v>
      </c>
      <c r="B62" s="122" t="s">
        <v>18</v>
      </c>
      <c r="C62" s="122"/>
      <c r="D62" s="122"/>
      <c r="E62" s="128" t="s">
        <v>92</v>
      </c>
      <c r="F62" s="129"/>
      <c r="G62" s="126" t="s">
        <v>20</v>
      </c>
      <c r="H62" s="131" t="s">
        <v>14</v>
      </c>
      <c r="I62" s="131"/>
    </row>
    <row r="63" spans="1:44" s="12" customFormat="1" ht="52.5" customHeight="1" x14ac:dyDescent="0.25">
      <c r="A63" s="132"/>
      <c r="B63" s="122"/>
      <c r="C63" s="122"/>
      <c r="D63" s="122"/>
      <c r="E63" s="40" t="s">
        <v>93</v>
      </c>
      <c r="F63" s="40" t="s">
        <v>19</v>
      </c>
      <c r="G63" s="127"/>
      <c r="H63" s="41" t="s">
        <v>93</v>
      </c>
      <c r="I63" s="41" t="s">
        <v>19</v>
      </c>
      <c r="J63" s="14"/>
      <c r="K63" s="13"/>
      <c r="L63" s="13"/>
      <c r="M63" s="13"/>
      <c r="N63" s="14"/>
      <c r="O63" s="13"/>
      <c r="P63" s="14"/>
      <c r="Q63" s="13"/>
      <c r="R63" s="13"/>
      <c r="S63" s="13"/>
      <c r="T63" s="13"/>
      <c r="U63" s="13"/>
      <c r="V63" s="13"/>
      <c r="W63" s="13"/>
      <c r="X63" s="13"/>
      <c r="Y63" s="13"/>
      <c r="Z63" s="13"/>
      <c r="AA63" s="13"/>
      <c r="AB63" s="13"/>
      <c r="AC63" s="13"/>
      <c r="AD63" s="13"/>
      <c r="AE63" s="13"/>
      <c r="AF63" s="13"/>
      <c r="AG63" s="15"/>
      <c r="AH63" s="13"/>
      <c r="AI63" s="13"/>
      <c r="AJ63" s="13"/>
      <c r="AK63" s="13"/>
      <c r="AL63" s="13"/>
      <c r="AM63" s="13"/>
      <c r="AN63" s="13"/>
      <c r="AO63" s="13"/>
      <c r="AP63" s="13"/>
      <c r="AQ63" s="13"/>
    </row>
    <row r="64" spans="1:44" s="11" customFormat="1" ht="37.5" customHeight="1" x14ac:dyDescent="0.25">
      <c r="A64" s="48">
        <v>1</v>
      </c>
      <c r="B64" s="106" t="str">
        <f>B12</f>
        <v>PROGRAMA USO EFICIENTE DEL AGUA</v>
      </c>
      <c r="C64" s="106"/>
      <c r="D64" s="106"/>
      <c r="E64" s="38">
        <f>D13</f>
        <v>13</v>
      </c>
      <c r="F64" s="39">
        <f>AP13</f>
        <v>0.20000000000000007</v>
      </c>
      <c r="G64" s="123" t="s">
        <v>21</v>
      </c>
      <c r="H64" s="38">
        <f>AO13</f>
        <v>6</v>
      </c>
      <c r="I64" s="39">
        <f>AQ13</f>
        <v>9.2499999999999999E-2</v>
      </c>
      <c r="J64" s="19"/>
      <c r="K64" s="20"/>
      <c r="N64" s="19"/>
      <c r="P64" s="19"/>
    </row>
    <row r="65" spans="1:46" s="11" customFormat="1" ht="37.5" customHeight="1" x14ac:dyDescent="0.25">
      <c r="A65" s="48">
        <v>2</v>
      </c>
      <c r="B65" s="106" t="str">
        <f>B17</f>
        <v>PROGRAMA USO EFICIENTE DE ENERGIA</v>
      </c>
      <c r="C65" s="106"/>
      <c r="D65" s="106"/>
      <c r="E65" s="38">
        <f>D18</f>
        <v>14</v>
      </c>
      <c r="F65" s="39">
        <f>AP18</f>
        <v>0.20000000000000004</v>
      </c>
      <c r="G65" s="124"/>
      <c r="H65" s="38">
        <f>AO18</f>
        <v>5</v>
      </c>
      <c r="I65" s="39">
        <f>AQ18</f>
        <v>7.0000000000000007E-2</v>
      </c>
      <c r="K65" s="20"/>
      <c r="AG65" s="19"/>
    </row>
    <row r="66" spans="1:46" s="11" customFormat="1" ht="37.5" customHeight="1" x14ac:dyDescent="0.25">
      <c r="A66" s="48">
        <v>3</v>
      </c>
      <c r="B66" s="106" t="str">
        <f>B23</f>
        <v>PROGRAMA GESTIÓN INTEGRAL DE RESIDUOS</v>
      </c>
      <c r="C66" s="106"/>
      <c r="D66" s="106"/>
      <c r="E66" s="38">
        <f>D24</f>
        <v>37</v>
      </c>
      <c r="F66" s="39">
        <f>AP24</f>
        <v>0.2</v>
      </c>
      <c r="G66" s="124"/>
      <c r="H66" s="38">
        <f>AO24</f>
        <v>18</v>
      </c>
      <c r="I66" s="39">
        <f>AQ24</f>
        <v>9.6600000000000005E-2</v>
      </c>
      <c r="K66" s="20"/>
    </row>
    <row r="67" spans="1:46" s="11" customFormat="1" ht="37.5" customHeight="1" x14ac:dyDescent="0.25">
      <c r="A67" s="48">
        <v>4</v>
      </c>
      <c r="B67" s="106" t="str">
        <f>B32</f>
        <v>PROGRAMA CONSUMO SOSTENIBLE</v>
      </c>
      <c r="C67" s="106"/>
      <c r="D67" s="106"/>
      <c r="E67" s="38">
        <f>D33</f>
        <v>22</v>
      </c>
      <c r="F67" s="39">
        <f>AP33</f>
        <v>0.20000000000000004</v>
      </c>
      <c r="G67" s="124"/>
      <c r="H67" s="38">
        <f>AO33</f>
        <v>11</v>
      </c>
      <c r="I67" s="39">
        <f>AQ33</f>
        <v>9.9999999999999992E-2</v>
      </c>
      <c r="K67" s="20"/>
    </row>
    <row r="68" spans="1:46" s="11" customFormat="1" ht="37.5" customHeight="1" x14ac:dyDescent="0.25">
      <c r="A68" s="48">
        <v>5</v>
      </c>
      <c r="B68" s="106" t="str">
        <f>B39</f>
        <v>PROGRAMA GESTIÓN DEL CAMBIO CLIMÁTICO</v>
      </c>
      <c r="C68" s="106"/>
      <c r="D68" s="106"/>
      <c r="E68" s="38">
        <f>D40</f>
        <v>12</v>
      </c>
      <c r="F68" s="39">
        <f>AP40</f>
        <v>0.1</v>
      </c>
      <c r="G68" s="124"/>
      <c r="H68" s="38">
        <f>AO40</f>
        <v>5</v>
      </c>
      <c r="I68" s="39">
        <f>AQ40</f>
        <v>3.5000000000000003E-2</v>
      </c>
      <c r="K68" s="20"/>
    </row>
    <row r="69" spans="1:46" s="11" customFormat="1" ht="37.5" customHeight="1" x14ac:dyDescent="0.25">
      <c r="A69" s="48">
        <v>6</v>
      </c>
      <c r="B69" s="106" t="str">
        <f>B45</f>
        <v>PROGRAMA DE COMUNICACIÓN, FORMACIÓN Y SENSIBILIZACIÓN</v>
      </c>
      <c r="C69" s="106"/>
      <c r="D69" s="106"/>
      <c r="E69" s="38">
        <f>D46</f>
        <v>30</v>
      </c>
      <c r="F69" s="39">
        <f>AP46</f>
        <v>0.10000000000000005</v>
      </c>
      <c r="G69" s="124"/>
      <c r="H69" s="38">
        <f>AO46</f>
        <v>14</v>
      </c>
      <c r="I69" s="39">
        <f>AQ46</f>
        <v>4.9000000000000009E-2</v>
      </c>
      <c r="K69" s="20"/>
    </row>
    <row r="70" spans="1:46" s="11" customFormat="1" ht="34.5" customHeight="1" x14ac:dyDescent="0.25">
      <c r="A70" s="122" t="s">
        <v>22</v>
      </c>
      <c r="B70" s="122"/>
      <c r="C70" s="122"/>
      <c r="D70" s="122"/>
      <c r="E70" s="40">
        <f>SUM(E64:E69)</f>
        <v>128</v>
      </c>
      <c r="F70" s="42">
        <f>SUM(F64:F69)</f>
        <v>1.0000000000000002</v>
      </c>
      <c r="G70" s="125"/>
      <c r="H70" s="41">
        <f>SUM(H64:H69)</f>
        <v>59</v>
      </c>
      <c r="I70" s="49">
        <f>SUM(I64:I69)</f>
        <v>0.44309999999999999</v>
      </c>
      <c r="K70" s="16"/>
    </row>
    <row r="71" spans="1:46" ht="34.5" x14ac:dyDescent="0.35">
      <c r="A71" s="75"/>
    </row>
    <row r="72" spans="1:46" x14ac:dyDescent="0.35"/>
    <row r="73" spans="1:46" x14ac:dyDescent="0.35"/>
    <row r="74" spans="1:46" x14ac:dyDescent="0.35"/>
    <row r="75" spans="1:46" hidden="1" x14ac:dyDescent="0.35">
      <c r="AI75" s="10"/>
      <c r="AJ75" s="10"/>
      <c r="AK75" s="10"/>
      <c r="AL75" s="10"/>
      <c r="AM75" s="10"/>
      <c r="AN75" s="10"/>
      <c r="AO75" s="10"/>
      <c r="AP75" s="10"/>
      <c r="AQ75" s="10"/>
      <c r="AR75" s="10"/>
      <c r="AS75" s="10"/>
      <c r="AT75" s="10"/>
    </row>
    <row r="76" spans="1:46" hidden="1" x14ac:dyDescent="0.35">
      <c r="AI76" s="10"/>
      <c r="AJ76" s="10"/>
      <c r="AK76" s="10"/>
      <c r="AL76" s="10"/>
      <c r="AM76" s="10"/>
      <c r="AN76" s="10"/>
      <c r="AO76" s="10"/>
      <c r="AP76" s="10"/>
      <c r="AQ76" s="10"/>
      <c r="AR76" s="10"/>
      <c r="AS76" s="10"/>
      <c r="AT76" s="10"/>
    </row>
    <row r="77" spans="1:46" hidden="1" x14ac:dyDescent="0.35">
      <c r="AI77" s="10"/>
      <c r="AJ77" s="10"/>
      <c r="AK77" s="10"/>
      <c r="AL77" s="10"/>
      <c r="AM77" s="10"/>
      <c r="AN77" s="10"/>
      <c r="AO77" s="10"/>
      <c r="AP77" s="10"/>
      <c r="AQ77" s="10"/>
      <c r="AR77" s="10"/>
      <c r="AS77" s="10"/>
      <c r="AT77" s="10"/>
    </row>
    <row r="78" spans="1:46" hidden="1" x14ac:dyDescent="0.35">
      <c r="AI78" s="10"/>
      <c r="AJ78" s="10"/>
      <c r="AK78" s="10"/>
      <c r="AL78" s="10"/>
      <c r="AM78" s="10"/>
      <c r="AN78" s="10"/>
      <c r="AO78" s="10"/>
      <c r="AP78" s="10"/>
      <c r="AQ78" s="10"/>
      <c r="AR78" s="10"/>
      <c r="AS78" s="10"/>
      <c r="AT78" s="10"/>
    </row>
    <row r="79" spans="1:46" hidden="1" x14ac:dyDescent="0.35">
      <c r="AI79" s="10"/>
      <c r="AJ79" s="10"/>
      <c r="AK79" s="10"/>
      <c r="AL79" s="10"/>
      <c r="AM79" s="10"/>
      <c r="AN79" s="10"/>
      <c r="AO79" s="10"/>
      <c r="AP79" s="10"/>
      <c r="AQ79" s="10"/>
      <c r="AR79" s="10"/>
      <c r="AS79" s="10"/>
      <c r="AT79" s="10"/>
    </row>
    <row r="80" spans="1:46" hidden="1" x14ac:dyDescent="0.35">
      <c r="AI80" s="10"/>
      <c r="AJ80" s="10"/>
      <c r="AK80" s="10"/>
      <c r="AL80" s="10"/>
      <c r="AM80" s="10"/>
      <c r="AN80" s="10"/>
      <c r="AO80" s="10"/>
      <c r="AP80" s="10"/>
      <c r="AQ80" s="10"/>
      <c r="AR80" s="10"/>
      <c r="AS80" s="10"/>
      <c r="AT80" s="10"/>
    </row>
    <row r="81" spans="6:46" hidden="1" x14ac:dyDescent="0.35">
      <c r="AI81" s="10"/>
      <c r="AJ81" s="10"/>
      <c r="AK81" s="10"/>
      <c r="AL81" s="10"/>
      <c r="AM81" s="10"/>
      <c r="AN81" s="10"/>
      <c r="AO81" s="10"/>
      <c r="AP81" s="10"/>
      <c r="AQ81" s="10"/>
      <c r="AR81" s="10"/>
      <c r="AS81" s="10"/>
      <c r="AT81" s="10"/>
    </row>
    <row r="82" spans="6:46" hidden="1" x14ac:dyDescent="0.35">
      <c r="AI82" s="10"/>
      <c r="AJ82" s="10"/>
      <c r="AK82" s="10"/>
      <c r="AL82" s="10"/>
      <c r="AM82" s="10"/>
      <c r="AN82" s="10"/>
      <c r="AO82" s="10"/>
      <c r="AP82" s="10"/>
      <c r="AQ82" s="10"/>
      <c r="AR82" s="10"/>
      <c r="AS82" s="10"/>
      <c r="AT82" s="10"/>
    </row>
    <row r="83" spans="6:46" hidden="1" x14ac:dyDescent="0.35">
      <c r="F83" s="3">
        <f>E60+H60+K60</f>
        <v>26</v>
      </c>
      <c r="AI83" s="10"/>
      <c r="AJ83" s="10"/>
      <c r="AK83" s="10"/>
      <c r="AL83" s="10"/>
      <c r="AM83" s="10"/>
      <c r="AN83" s="10"/>
      <c r="AO83" s="10"/>
      <c r="AP83" s="10"/>
      <c r="AQ83" s="10"/>
      <c r="AR83" s="10"/>
      <c r="AS83" s="10"/>
      <c r="AT83" s="10"/>
    </row>
    <row r="84" spans="6:46" hidden="1" x14ac:dyDescent="0.35">
      <c r="AI84" s="10"/>
      <c r="AJ84" s="10"/>
      <c r="AK84" s="10"/>
      <c r="AL84" s="10"/>
      <c r="AM84" s="10"/>
      <c r="AN84" s="10"/>
      <c r="AO84" s="10"/>
      <c r="AP84" s="10"/>
      <c r="AQ84" s="10"/>
      <c r="AR84" s="10"/>
      <c r="AS84" s="10"/>
      <c r="AT84" s="10"/>
    </row>
    <row r="85" spans="6:46" hidden="1" x14ac:dyDescent="0.35">
      <c r="AI85" s="10"/>
      <c r="AJ85" s="10"/>
      <c r="AK85" s="10"/>
      <c r="AL85" s="10"/>
      <c r="AM85" s="10"/>
      <c r="AN85" s="10"/>
      <c r="AO85" s="10"/>
      <c r="AP85" s="10"/>
      <c r="AQ85" s="10"/>
      <c r="AR85" s="10"/>
      <c r="AS85" s="10"/>
      <c r="AT85" s="10"/>
    </row>
    <row r="86" spans="6:46" hidden="1" x14ac:dyDescent="0.35">
      <c r="AI86" s="10"/>
      <c r="AJ86" s="10"/>
      <c r="AK86" s="10"/>
      <c r="AL86" s="10"/>
      <c r="AM86" s="10"/>
      <c r="AN86" s="10"/>
      <c r="AO86" s="10"/>
      <c r="AP86" s="10"/>
      <c r="AQ86" s="10"/>
      <c r="AR86" s="10"/>
      <c r="AS86" s="10"/>
      <c r="AT86" s="10"/>
    </row>
    <row r="87" spans="6:46" hidden="1" x14ac:dyDescent="0.35">
      <c r="AI87" s="10"/>
      <c r="AJ87" s="10"/>
      <c r="AK87" s="10"/>
      <c r="AL87" s="10"/>
      <c r="AM87" s="10"/>
      <c r="AN87" s="10"/>
      <c r="AO87" s="10"/>
      <c r="AP87" s="10"/>
      <c r="AQ87" s="10"/>
      <c r="AR87" s="10"/>
      <c r="AS87" s="10"/>
      <c r="AT87" s="10"/>
    </row>
    <row r="88" spans="6:46" hidden="1" x14ac:dyDescent="0.35">
      <c r="AI88" s="10"/>
      <c r="AJ88" s="10"/>
      <c r="AK88" s="10"/>
      <c r="AL88" s="10"/>
      <c r="AM88" s="10"/>
      <c r="AN88" s="10"/>
      <c r="AO88" s="10"/>
      <c r="AP88" s="10"/>
      <c r="AQ88" s="10"/>
      <c r="AR88" s="10"/>
      <c r="AS88" s="10"/>
      <c r="AT88" s="10"/>
    </row>
    <row r="89" spans="6:46" hidden="1" x14ac:dyDescent="0.35">
      <c r="AI89" s="10"/>
      <c r="AJ89" s="10"/>
      <c r="AK89" s="10"/>
      <c r="AL89" s="10"/>
      <c r="AM89" s="10"/>
      <c r="AN89" s="10"/>
      <c r="AO89" s="10"/>
      <c r="AP89" s="10"/>
      <c r="AQ89" s="10"/>
      <c r="AR89" s="10"/>
      <c r="AS89" s="10"/>
      <c r="AT89" s="10"/>
    </row>
    <row r="90" spans="6:46" hidden="1" x14ac:dyDescent="0.35">
      <c r="AI90" s="10"/>
      <c r="AJ90" s="10"/>
      <c r="AK90" s="10"/>
      <c r="AL90" s="10"/>
      <c r="AM90" s="10"/>
      <c r="AN90" s="10"/>
      <c r="AO90" s="10"/>
      <c r="AP90" s="10"/>
      <c r="AQ90" s="10"/>
      <c r="AR90" s="10"/>
      <c r="AS90" s="10"/>
      <c r="AT90" s="10"/>
    </row>
    <row r="91" spans="6:46" hidden="1" x14ac:dyDescent="0.35">
      <c r="AI91" s="10"/>
      <c r="AJ91" s="10"/>
      <c r="AK91" s="10"/>
      <c r="AL91" s="10"/>
      <c r="AM91" s="10"/>
      <c r="AN91" s="10"/>
      <c r="AO91" s="10"/>
      <c r="AP91" s="10"/>
      <c r="AQ91" s="10"/>
      <c r="AR91" s="10"/>
      <c r="AS91" s="10"/>
      <c r="AT91" s="10"/>
    </row>
    <row r="92" spans="6:46" hidden="1" x14ac:dyDescent="0.35">
      <c r="AI92" s="10"/>
      <c r="AJ92" s="10"/>
      <c r="AK92" s="10"/>
      <c r="AL92" s="10"/>
      <c r="AM92" s="10"/>
      <c r="AN92" s="10"/>
      <c r="AO92" s="10"/>
      <c r="AP92" s="10"/>
      <c r="AQ92" s="10"/>
      <c r="AR92" s="10"/>
      <c r="AS92" s="10"/>
      <c r="AT92" s="10"/>
    </row>
    <row r="93" spans="6:46" hidden="1" x14ac:dyDescent="0.35">
      <c r="AI93" s="10"/>
      <c r="AJ93" s="10"/>
      <c r="AK93" s="10"/>
      <c r="AL93" s="10"/>
      <c r="AM93" s="10"/>
      <c r="AN93" s="10"/>
      <c r="AO93" s="10"/>
      <c r="AP93" s="10"/>
      <c r="AQ93" s="10"/>
      <c r="AR93" s="10"/>
      <c r="AS93" s="10"/>
      <c r="AT93" s="10"/>
    </row>
    <row r="94" spans="6:46" hidden="1" x14ac:dyDescent="0.35">
      <c r="AI94" s="10"/>
      <c r="AJ94" s="10"/>
      <c r="AK94" s="10"/>
      <c r="AL94" s="10"/>
      <c r="AM94" s="10"/>
      <c r="AN94" s="10"/>
      <c r="AO94" s="10"/>
      <c r="AP94" s="10"/>
      <c r="AQ94" s="10"/>
      <c r="AR94" s="10"/>
      <c r="AS94" s="10"/>
      <c r="AT94" s="10"/>
    </row>
    <row r="95" spans="6:46" hidden="1" x14ac:dyDescent="0.35">
      <c r="AI95" s="10"/>
      <c r="AJ95" s="10"/>
      <c r="AK95" s="10"/>
      <c r="AL95" s="10"/>
      <c r="AM95" s="10"/>
      <c r="AN95" s="10"/>
      <c r="AO95" s="10"/>
      <c r="AP95" s="10"/>
      <c r="AQ95" s="10"/>
      <c r="AR95" s="10"/>
      <c r="AS95" s="10"/>
      <c r="AT95" s="10"/>
    </row>
    <row r="96" spans="6:46" hidden="1" x14ac:dyDescent="0.35">
      <c r="AI96" s="10"/>
      <c r="AJ96" s="10"/>
      <c r="AK96" s="10"/>
      <c r="AL96" s="10"/>
      <c r="AM96" s="10"/>
      <c r="AN96" s="10"/>
      <c r="AO96" s="10"/>
      <c r="AP96" s="10"/>
      <c r="AQ96" s="10"/>
      <c r="AR96" s="10"/>
      <c r="AS96" s="10"/>
      <c r="AT96" s="10"/>
    </row>
    <row r="97" x14ac:dyDescent="0.35"/>
    <row r="98" x14ac:dyDescent="0.35"/>
  </sheetData>
  <autoFilter ref="E11:AL60" xr:uid="{00000000-0009-0000-0000-000000000000}"/>
  <mergeCells count="86">
    <mergeCell ref="A70:D70"/>
    <mergeCell ref="G64:G70"/>
    <mergeCell ref="G62:G63"/>
    <mergeCell ref="E62:F62"/>
    <mergeCell ref="AO9:AO11"/>
    <mergeCell ref="AO13:AO16"/>
    <mergeCell ref="AO18:AO22"/>
    <mergeCell ref="AO24:AO31"/>
    <mergeCell ref="AO33:AO38"/>
    <mergeCell ref="AO40:AO44"/>
    <mergeCell ref="AO46:AO58"/>
    <mergeCell ref="A59:C59"/>
    <mergeCell ref="H62:I62"/>
    <mergeCell ref="A62:A63"/>
    <mergeCell ref="B62:D63"/>
    <mergeCell ref="B68:D68"/>
    <mergeCell ref="AO1:AQ1"/>
    <mergeCell ref="AO2:AQ2"/>
    <mergeCell ref="AO3:AQ3"/>
    <mergeCell ref="C5:D5"/>
    <mergeCell ref="B69:D69"/>
    <mergeCell ref="B45:D45"/>
    <mergeCell ref="B64:D64"/>
    <mergeCell ref="B65:D65"/>
    <mergeCell ref="B66:D66"/>
    <mergeCell ref="B67:D67"/>
    <mergeCell ref="D46:D58"/>
    <mergeCell ref="A60:C60"/>
    <mergeCell ref="A5:B5"/>
    <mergeCell ref="B12:D12"/>
    <mergeCell ref="B17:D17"/>
    <mergeCell ref="B23:D23"/>
    <mergeCell ref="T10:V10"/>
    <mergeCell ref="W10:Y10"/>
    <mergeCell ref="AL10:AN10"/>
    <mergeCell ref="Z10:AB10"/>
    <mergeCell ref="E10:G10"/>
    <mergeCell ref="H10:J10"/>
    <mergeCell ref="K10:M10"/>
    <mergeCell ref="N10:P10"/>
    <mergeCell ref="Q10:S10"/>
    <mergeCell ref="W9:AE9"/>
    <mergeCell ref="AF9:AN9"/>
    <mergeCell ref="AC10:AE10"/>
    <mergeCell ref="AF10:AH10"/>
    <mergeCell ref="AI10:AK10"/>
    <mergeCell ref="C6:D6"/>
    <mergeCell ref="C7:D7"/>
    <mergeCell ref="A6:B6"/>
    <mergeCell ref="A7:B7"/>
    <mergeCell ref="A9:A11"/>
    <mergeCell ref="B9:B11"/>
    <mergeCell ref="C9:C11"/>
    <mergeCell ref="D9:D11"/>
    <mergeCell ref="A1:B3"/>
    <mergeCell ref="AL1:AN1"/>
    <mergeCell ref="AL2:AN2"/>
    <mergeCell ref="AL3:AN3"/>
    <mergeCell ref="C1:D1"/>
    <mergeCell ref="C2:D2"/>
    <mergeCell ref="C3:D3"/>
    <mergeCell ref="E1:AK1"/>
    <mergeCell ref="E2:AK2"/>
    <mergeCell ref="E3:AK3"/>
    <mergeCell ref="AP46:AP58"/>
    <mergeCell ref="AQ46:AQ58"/>
    <mergeCell ref="B39:D39"/>
    <mergeCell ref="D40:D44"/>
    <mergeCell ref="AP40:AP44"/>
    <mergeCell ref="AQ40:AQ44"/>
    <mergeCell ref="AQ13:AQ16"/>
    <mergeCell ref="AP13:AP16"/>
    <mergeCell ref="AP9:AQ10"/>
    <mergeCell ref="D33:D38"/>
    <mergeCell ref="AQ33:AQ38"/>
    <mergeCell ref="D13:D16"/>
    <mergeCell ref="D18:D22"/>
    <mergeCell ref="D24:D31"/>
    <mergeCell ref="AQ24:AQ31"/>
    <mergeCell ref="AP18:AP22"/>
    <mergeCell ref="AP24:AP31"/>
    <mergeCell ref="AQ18:AQ22"/>
    <mergeCell ref="AP33:AP38"/>
    <mergeCell ref="B32:D32"/>
    <mergeCell ref="E9:M9"/>
    <mergeCell ref="N9:V9"/>
  </mergeCells>
  <phoneticPr fontId="12" type="noConversion"/>
  <conditionalFormatting sqref="B13:C16">
    <cfRule type="containsBlanks" dxfId="224" priority="305">
      <formula>LEN(TRIM(B13))=0</formula>
    </cfRule>
  </conditionalFormatting>
  <conditionalFormatting sqref="B18:C22">
    <cfRule type="containsBlanks" dxfId="223" priority="56">
      <formula>LEN(TRIM(B18))=0</formula>
    </cfRule>
  </conditionalFormatting>
  <conditionalFormatting sqref="B24:C31">
    <cfRule type="containsBlanks" dxfId="222" priority="54">
      <formula>LEN(TRIM(B24))=0</formula>
    </cfRule>
  </conditionalFormatting>
  <conditionalFormatting sqref="B33:C38">
    <cfRule type="containsBlanks" dxfId="221" priority="53">
      <formula>LEN(TRIM(B33))=0</formula>
    </cfRule>
  </conditionalFormatting>
  <conditionalFormatting sqref="B40:C44">
    <cfRule type="containsBlanks" dxfId="220" priority="52">
      <formula>LEN(TRIM(B40))=0</formula>
    </cfRule>
  </conditionalFormatting>
  <conditionalFormatting sqref="B46:C58">
    <cfRule type="containsBlanks" dxfId="219" priority="51">
      <formula>LEN(TRIM(B46))=0</formula>
    </cfRule>
  </conditionalFormatting>
  <conditionalFormatting sqref="C5:C7">
    <cfRule type="containsBlanks" dxfId="218" priority="57">
      <formula>LEN(TRIM(C5))=0</formula>
    </cfRule>
  </conditionalFormatting>
  <conditionalFormatting sqref="E13:E16">
    <cfRule type="cellIs" dxfId="217" priority="593" operator="greaterThan">
      <formula>0</formula>
    </cfRule>
  </conditionalFormatting>
  <conditionalFormatting sqref="E18:E22">
    <cfRule type="cellIs" dxfId="216" priority="298" operator="greaterThan">
      <formula>0</formula>
    </cfRule>
  </conditionalFormatting>
  <conditionalFormatting sqref="E24:E31">
    <cfRule type="cellIs" dxfId="215" priority="250" operator="greaterThan">
      <formula>0</formula>
    </cfRule>
  </conditionalFormatting>
  <conditionalFormatting sqref="E33:E38">
    <cfRule type="cellIs" dxfId="214" priority="202" operator="greaterThan">
      <formula>0</formula>
    </cfRule>
  </conditionalFormatting>
  <conditionalFormatting sqref="E40:E44">
    <cfRule type="cellIs" dxfId="213" priority="154" operator="greaterThan">
      <formula>0</formula>
    </cfRule>
  </conditionalFormatting>
  <conditionalFormatting sqref="E46:E58">
    <cfRule type="cellIs" dxfId="212" priority="106" operator="greaterThan">
      <formula>0</formula>
    </cfRule>
  </conditionalFormatting>
  <conditionalFormatting sqref="F13:F16 O47:O58">
    <cfRule type="cellIs" dxfId="211" priority="591" operator="greaterThan">
      <formula>0</formula>
    </cfRule>
  </conditionalFormatting>
  <conditionalFormatting sqref="F18:F22">
    <cfRule type="cellIs" dxfId="210" priority="296" operator="greaterThan">
      <formula>0</formula>
    </cfRule>
  </conditionalFormatting>
  <conditionalFormatting sqref="F24:F31">
    <cfRule type="cellIs" dxfId="209" priority="248" operator="greaterThan">
      <formula>0</formula>
    </cfRule>
  </conditionalFormatting>
  <conditionalFormatting sqref="F33:F38">
    <cfRule type="cellIs" dxfId="208" priority="200" operator="greaterThan">
      <formula>0</formula>
    </cfRule>
  </conditionalFormatting>
  <conditionalFormatting sqref="F40:F44">
    <cfRule type="cellIs" dxfId="207" priority="152" operator="greaterThan">
      <formula>0</formula>
    </cfRule>
  </conditionalFormatting>
  <conditionalFormatting sqref="F46:F58">
    <cfRule type="cellIs" dxfId="206" priority="104" operator="greaterThan">
      <formula>0</formula>
    </cfRule>
  </conditionalFormatting>
  <conditionalFormatting sqref="G13:G16">
    <cfRule type="containsBlanks" dxfId="205" priority="594">
      <formula>LEN(TRIM(G13))=0</formula>
    </cfRule>
  </conditionalFormatting>
  <conditionalFormatting sqref="G18:G22">
    <cfRule type="containsBlanks" dxfId="204" priority="299">
      <formula>LEN(TRIM(G18))=0</formula>
    </cfRule>
  </conditionalFormatting>
  <conditionalFormatting sqref="G24:G31">
    <cfRule type="containsBlanks" dxfId="203" priority="251">
      <formula>LEN(TRIM(G24))=0</formula>
    </cfRule>
  </conditionalFormatting>
  <conditionalFormatting sqref="G33:G38">
    <cfRule type="containsBlanks" dxfId="202" priority="203">
      <formula>LEN(TRIM(G33))=0</formula>
    </cfRule>
  </conditionalFormatting>
  <conditionalFormatting sqref="G40:G44">
    <cfRule type="containsBlanks" dxfId="201" priority="155">
      <formula>LEN(TRIM(G40))=0</formula>
    </cfRule>
  </conditionalFormatting>
  <conditionalFormatting sqref="G46:G58">
    <cfRule type="containsBlanks" dxfId="200" priority="107">
      <formula>LEN(TRIM(G46))=0</formula>
    </cfRule>
  </conditionalFormatting>
  <conditionalFormatting sqref="H13:H16">
    <cfRule type="cellIs" dxfId="199" priority="588" operator="greaterThan">
      <formula>0</formula>
    </cfRule>
  </conditionalFormatting>
  <conditionalFormatting sqref="H18:H22">
    <cfRule type="cellIs" dxfId="198" priority="294" operator="greaterThan">
      <formula>0</formula>
    </cfRule>
  </conditionalFormatting>
  <conditionalFormatting sqref="H24:H31">
    <cfRule type="cellIs" dxfId="197" priority="246" operator="greaterThan">
      <formula>0</formula>
    </cfRule>
  </conditionalFormatting>
  <conditionalFormatting sqref="H33:H38">
    <cfRule type="cellIs" dxfId="196" priority="198" operator="greaterThan">
      <formula>0</formula>
    </cfRule>
  </conditionalFormatting>
  <conditionalFormatting sqref="H40:H44">
    <cfRule type="cellIs" dxfId="195" priority="150" operator="greaterThan">
      <formula>0</formula>
    </cfRule>
  </conditionalFormatting>
  <conditionalFormatting sqref="H46:H58">
    <cfRule type="cellIs" dxfId="194" priority="102" operator="greaterThan">
      <formula>0</formula>
    </cfRule>
  </conditionalFormatting>
  <conditionalFormatting sqref="I13:I16">
    <cfRule type="cellIs" dxfId="193" priority="586" operator="greaterThan">
      <formula>0</formula>
    </cfRule>
  </conditionalFormatting>
  <conditionalFormatting sqref="I18:I22">
    <cfRule type="cellIs" dxfId="192" priority="292" operator="greaterThan">
      <formula>0</formula>
    </cfRule>
  </conditionalFormatting>
  <conditionalFormatting sqref="I24:I31">
    <cfRule type="cellIs" dxfId="191" priority="244" operator="greaterThan">
      <formula>0</formula>
    </cfRule>
  </conditionalFormatting>
  <conditionalFormatting sqref="I33:I38">
    <cfRule type="cellIs" dxfId="190" priority="196" operator="greaterThan">
      <formula>0</formula>
    </cfRule>
  </conditionalFormatting>
  <conditionalFormatting sqref="I40:I44">
    <cfRule type="cellIs" dxfId="189" priority="148" operator="greaterThan">
      <formula>0</formula>
    </cfRule>
  </conditionalFormatting>
  <conditionalFormatting sqref="I46:I58">
    <cfRule type="cellIs" dxfId="188" priority="100" operator="greaterThan">
      <formula>0</formula>
    </cfRule>
  </conditionalFormatting>
  <conditionalFormatting sqref="J13:J16">
    <cfRule type="containsBlanks" dxfId="187" priority="589">
      <formula>LEN(TRIM(J13))=0</formula>
    </cfRule>
  </conditionalFormatting>
  <conditionalFormatting sqref="J18:J22">
    <cfRule type="containsBlanks" dxfId="186" priority="55">
      <formula>LEN(TRIM(J18))=0</formula>
    </cfRule>
  </conditionalFormatting>
  <conditionalFormatting sqref="J24:J31">
    <cfRule type="containsBlanks" dxfId="185" priority="247">
      <formula>LEN(TRIM(J24))=0</formula>
    </cfRule>
  </conditionalFormatting>
  <conditionalFormatting sqref="J33:J38">
    <cfRule type="containsBlanks" dxfId="184" priority="199">
      <formula>LEN(TRIM(J33))=0</formula>
    </cfRule>
  </conditionalFormatting>
  <conditionalFormatting sqref="J40:J44">
    <cfRule type="containsBlanks" dxfId="183" priority="151">
      <formula>LEN(TRIM(J40))=0</formula>
    </cfRule>
  </conditionalFormatting>
  <conditionalFormatting sqref="J46:J58">
    <cfRule type="containsBlanks" dxfId="182" priority="103">
      <formula>LEN(TRIM(J46))=0</formula>
    </cfRule>
  </conditionalFormatting>
  <conditionalFormatting sqref="K13:K16">
    <cfRule type="cellIs" dxfId="181" priority="584" operator="greaterThan">
      <formula>0</formula>
    </cfRule>
  </conditionalFormatting>
  <conditionalFormatting sqref="K18:K22">
    <cfRule type="cellIs" dxfId="180" priority="290" operator="greaterThan">
      <formula>0</formula>
    </cfRule>
  </conditionalFormatting>
  <conditionalFormatting sqref="K24:K31">
    <cfRule type="cellIs" dxfId="179" priority="242" operator="greaterThan">
      <formula>0</formula>
    </cfRule>
  </conditionalFormatting>
  <conditionalFormatting sqref="K33:K38">
    <cfRule type="cellIs" dxfId="178" priority="194" operator="greaterThan">
      <formula>0</formula>
    </cfRule>
  </conditionalFormatting>
  <conditionalFormatting sqref="K40:K44">
    <cfRule type="cellIs" dxfId="177" priority="146" operator="greaterThan">
      <formula>0</formula>
    </cfRule>
  </conditionalFormatting>
  <conditionalFormatting sqref="K46:K58">
    <cfRule type="cellIs" dxfId="176" priority="98" operator="greaterThan">
      <formula>0</formula>
    </cfRule>
  </conditionalFormatting>
  <conditionalFormatting sqref="L13:L16">
    <cfRule type="cellIs" dxfId="175" priority="582" operator="greaterThan">
      <formula>0</formula>
    </cfRule>
  </conditionalFormatting>
  <conditionalFormatting sqref="L18:L22">
    <cfRule type="cellIs" dxfId="174" priority="288" operator="greaterThan">
      <formula>0</formula>
    </cfRule>
  </conditionalFormatting>
  <conditionalFormatting sqref="L24:L31">
    <cfRule type="cellIs" dxfId="173" priority="240" operator="greaterThan">
      <formula>0</formula>
    </cfRule>
  </conditionalFormatting>
  <conditionalFormatting sqref="L33:L38">
    <cfRule type="cellIs" dxfId="172" priority="192" operator="greaterThan">
      <formula>0</formula>
    </cfRule>
  </conditionalFormatting>
  <conditionalFormatting sqref="L40:L44">
    <cfRule type="cellIs" dxfId="171" priority="144" operator="greaterThan">
      <formula>0</formula>
    </cfRule>
  </conditionalFormatting>
  <conditionalFormatting sqref="L46:L58">
    <cfRule type="cellIs" dxfId="170" priority="96" operator="greaterThan">
      <formula>0</formula>
    </cfRule>
  </conditionalFormatting>
  <conditionalFormatting sqref="M13:M16">
    <cfRule type="containsBlanks" dxfId="169" priority="585">
      <formula>LEN(TRIM(M13))=0</formula>
    </cfRule>
  </conditionalFormatting>
  <conditionalFormatting sqref="M18:M22">
    <cfRule type="containsBlanks" dxfId="168" priority="291">
      <formula>LEN(TRIM(M18))=0</formula>
    </cfRule>
  </conditionalFormatting>
  <conditionalFormatting sqref="M24:M31">
    <cfRule type="containsBlanks" dxfId="167" priority="243">
      <formula>LEN(TRIM(M24))=0</formula>
    </cfRule>
  </conditionalFormatting>
  <conditionalFormatting sqref="M33:M38">
    <cfRule type="containsBlanks" dxfId="166" priority="195">
      <formula>LEN(TRIM(M33))=0</formula>
    </cfRule>
  </conditionalFormatting>
  <conditionalFormatting sqref="M40:M44">
    <cfRule type="containsBlanks" dxfId="165" priority="147">
      <formula>LEN(TRIM(M40))=0</formula>
    </cfRule>
  </conditionalFormatting>
  <conditionalFormatting sqref="M46:M58">
    <cfRule type="containsBlanks" dxfId="164" priority="99">
      <formula>LEN(TRIM(M46))=0</formula>
    </cfRule>
  </conditionalFormatting>
  <conditionalFormatting sqref="N13:N16">
    <cfRule type="cellIs" dxfId="163" priority="580" operator="greaterThan">
      <formula>0</formula>
    </cfRule>
  </conditionalFormatting>
  <conditionalFormatting sqref="N18:N22">
    <cfRule type="cellIs" dxfId="162" priority="286" operator="greaterThan">
      <formula>0</formula>
    </cfRule>
  </conditionalFormatting>
  <conditionalFormatting sqref="N24:N31">
    <cfRule type="cellIs" dxfId="161" priority="238" operator="greaterThan">
      <formula>0</formula>
    </cfRule>
  </conditionalFormatting>
  <conditionalFormatting sqref="N33:N38">
    <cfRule type="cellIs" dxfId="160" priority="190" operator="greaterThan">
      <formula>0</formula>
    </cfRule>
  </conditionalFormatting>
  <conditionalFormatting sqref="N40:N44">
    <cfRule type="cellIs" dxfId="159" priority="142" operator="greaterThan">
      <formula>0</formula>
    </cfRule>
  </conditionalFormatting>
  <conditionalFormatting sqref="N46:N58">
    <cfRule type="cellIs" dxfId="158" priority="94" operator="greaterThan">
      <formula>0</formula>
    </cfRule>
  </conditionalFormatting>
  <conditionalFormatting sqref="O13 O15:O16">
    <cfRule type="cellIs" dxfId="157" priority="578" operator="greaterThan">
      <formula>0</formula>
    </cfRule>
  </conditionalFormatting>
  <conditionalFormatting sqref="O14">
    <cfRule type="containsBlanks" dxfId="156" priority="36">
      <formula>LEN(TRIM(O14))=0</formula>
    </cfRule>
  </conditionalFormatting>
  <conditionalFormatting sqref="O18:O22">
    <cfRule type="cellIs" dxfId="155" priority="284" operator="greaterThan">
      <formula>0</formula>
    </cfRule>
  </conditionalFormatting>
  <conditionalFormatting sqref="O24:O31">
    <cfRule type="cellIs" dxfId="154" priority="236" operator="greaterThan">
      <formula>0</formula>
    </cfRule>
  </conditionalFormatting>
  <conditionalFormatting sqref="O33:O38">
    <cfRule type="cellIs" dxfId="153" priority="188" operator="greaterThan">
      <formula>0</formula>
    </cfRule>
  </conditionalFormatting>
  <conditionalFormatting sqref="O40:O44">
    <cfRule type="cellIs" dxfId="152" priority="140" operator="greaterThan">
      <formula>0</formula>
    </cfRule>
  </conditionalFormatting>
  <conditionalFormatting sqref="P13:P16">
    <cfRule type="containsBlanks" dxfId="151" priority="49">
      <formula>LEN(TRIM(P13))=0</formula>
    </cfRule>
  </conditionalFormatting>
  <conditionalFormatting sqref="P18:P22">
    <cfRule type="containsBlanks" dxfId="150" priority="47">
      <formula>LEN(TRIM(P18))=0</formula>
    </cfRule>
  </conditionalFormatting>
  <conditionalFormatting sqref="P24:P31">
    <cfRule type="containsBlanks" dxfId="149" priority="43">
      <formula>LEN(TRIM(P24))=0</formula>
    </cfRule>
  </conditionalFormatting>
  <conditionalFormatting sqref="P33:P38">
    <cfRule type="containsBlanks" dxfId="148" priority="41">
      <formula>LEN(TRIM(P33))=0</formula>
    </cfRule>
  </conditionalFormatting>
  <conditionalFormatting sqref="P40:P44">
    <cfRule type="containsBlanks" dxfId="147" priority="40">
      <formula>LEN(TRIM(P40))=0</formula>
    </cfRule>
  </conditionalFormatting>
  <conditionalFormatting sqref="P46:P58">
    <cfRule type="containsBlanks" dxfId="146" priority="37">
      <formula>LEN(TRIM(P46))=0</formula>
    </cfRule>
  </conditionalFormatting>
  <conditionalFormatting sqref="Q13:Q16">
    <cfRule type="cellIs" dxfId="145" priority="576" operator="greaterThan">
      <formula>0</formula>
    </cfRule>
  </conditionalFormatting>
  <conditionalFormatting sqref="Q18:Q22">
    <cfRule type="cellIs" dxfId="144" priority="282" operator="greaterThan">
      <formula>0</formula>
    </cfRule>
  </conditionalFormatting>
  <conditionalFormatting sqref="Q24:Q31">
    <cfRule type="cellIs" dxfId="143" priority="234" operator="greaterThan">
      <formula>0</formula>
    </cfRule>
  </conditionalFormatting>
  <conditionalFormatting sqref="Q33:Q38">
    <cfRule type="cellIs" dxfId="142" priority="186" operator="greaterThan">
      <formula>0</formula>
    </cfRule>
  </conditionalFormatting>
  <conditionalFormatting sqref="Q40:Q44">
    <cfRule type="cellIs" dxfId="141" priority="138" operator="greaterThan">
      <formula>0</formula>
    </cfRule>
  </conditionalFormatting>
  <conditionalFormatting sqref="Q46:Q58">
    <cfRule type="cellIs" dxfId="140" priority="90" operator="greaterThan">
      <formula>0</formula>
    </cfRule>
  </conditionalFormatting>
  <conditionalFormatting sqref="R13:R16">
    <cfRule type="cellIs" dxfId="139" priority="574" operator="greaterThan">
      <formula>0</formula>
    </cfRule>
  </conditionalFormatting>
  <conditionalFormatting sqref="R18:R22">
    <cfRule type="cellIs" dxfId="138" priority="280" operator="greaterThan">
      <formula>0</formula>
    </cfRule>
  </conditionalFormatting>
  <conditionalFormatting sqref="R24:R31">
    <cfRule type="cellIs" dxfId="137" priority="232" operator="greaterThan">
      <formula>0</formula>
    </cfRule>
  </conditionalFormatting>
  <conditionalFormatting sqref="R33:R38">
    <cfRule type="cellIs" dxfId="136" priority="184" operator="greaterThan">
      <formula>0</formula>
    </cfRule>
  </conditionalFormatting>
  <conditionalFormatting sqref="R40:R44">
    <cfRule type="cellIs" dxfId="135" priority="136" operator="greaterThan">
      <formula>0</formula>
    </cfRule>
  </conditionalFormatting>
  <conditionalFormatting sqref="R46:R58">
    <cfRule type="cellIs" dxfId="134" priority="88" operator="greaterThan">
      <formula>0</formula>
    </cfRule>
  </conditionalFormatting>
  <conditionalFormatting sqref="S13:S16">
    <cfRule type="containsBlanks" dxfId="133" priority="577">
      <formula>LEN(TRIM(S13))=0</formula>
    </cfRule>
  </conditionalFormatting>
  <conditionalFormatting sqref="S18:S22">
    <cfRule type="containsBlanks" dxfId="132" priority="283">
      <formula>LEN(TRIM(S18))=0</formula>
    </cfRule>
  </conditionalFormatting>
  <conditionalFormatting sqref="S24:S31">
    <cfRule type="containsBlanks" dxfId="131" priority="35">
      <formula>LEN(TRIM(S24))=0</formula>
    </cfRule>
  </conditionalFormatting>
  <conditionalFormatting sqref="S33:S38">
    <cfRule type="containsBlanks" dxfId="130" priority="34">
      <formula>LEN(TRIM(S33))=0</formula>
    </cfRule>
  </conditionalFormatting>
  <conditionalFormatting sqref="S40:S44">
    <cfRule type="containsBlanks" dxfId="129" priority="139">
      <formula>LEN(TRIM(S40))=0</formula>
    </cfRule>
  </conditionalFormatting>
  <conditionalFormatting sqref="S46:S58">
    <cfRule type="containsBlanks" dxfId="128" priority="32">
      <formula>LEN(TRIM(S46))=0</formula>
    </cfRule>
  </conditionalFormatting>
  <conditionalFormatting sqref="T13:T16">
    <cfRule type="cellIs" dxfId="127" priority="572" operator="greaterThan">
      <formula>0</formula>
    </cfRule>
  </conditionalFormatting>
  <conditionalFormatting sqref="T18:T22">
    <cfRule type="cellIs" dxfId="126" priority="278" operator="greaterThan">
      <formula>0</formula>
    </cfRule>
  </conditionalFormatting>
  <conditionalFormatting sqref="T24:T31">
    <cfRule type="cellIs" dxfId="125" priority="230" operator="greaterThan">
      <formula>0</formula>
    </cfRule>
  </conditionalFormatting>
  <conditionalFormatting sqref="T33:T38">
    <cfRule type="cellIs" dxfId="124" priority="182" operator="greaterThan">
      <formula>0</formula>
    </cfRule>
  </conditionalFormatting>
  <conditionalFormatting sqref="T40:T44">
    <cfRule type="cellIs" dxfId="123" priority="134" operator="greaterThan">
      <formula>0</formula>
    </cfRule>
  </conditionalFormatting>
  <conditionalFormatting sqref="T46:T58">
    <cfRule type="cellIs" dxfId="122" priority="86" operator="greaterThan">
      <formula>0</formula>
    </cfRule>
  </conditionalFormatting>
  <conditionalFormatting sqref="U13:U16">
    <cfRule type="cellIs" dxfId="121" priority="570" operator="greaterThan">
      <formula>0</formula>
    </cfRule>
  </conditionalFormatting>
  <conditionalFormatting sqref="U18:U22">
    <cfRule type="cellIs" dxfId="120" priority="276" operator="greaterThan">
      <formula>0</formula>
    </cfRule>
  </conditionalFormatting>
  <conditionalFormatting sqref="U24:U31">
    <cfRule type="cellIs" dxfId="119" priority="228" operator="greaterThan">
      <formula>0</formula>
    </cfRule>
  </conditionalFormatting>
  <conditionalFormatting sqref="U33:U38">
    <cfRule type="cellIs" dxfId="118" priority="180" operator="greaterThan">
      <formula>0</formula>
    </cfRule>
  </conditionalFormatting>
  <conditionalFormatting sqref="U40:U44">
    <cfRule type="cellIs" dxfId="117" priority="132" operator="greaterThan">
      <formula>0</formula>
    </cfRule>
  </conditionalFormatting>
  <conditionalFormatting sqref="U46:U58">
    <cfRule type="cellIs" dxfId="116" priority="84" operator="greaterThan">
      <formula>0</formula>
    </cfRule>
  </conditionalFormatting>
  <conditionalFormatting sqref="V13:V16">
    <cfRule type="containsBlanks" dxfId="115" priority="573">
      <formula>LEN(TRIM(V13))=0</formula>
    </cfRule>
  </conditionalFormatting>
  <conditionalFormatting sqref="V18:V22">
    <cfRule type="containsBlanks" dxfId="114" priority="279">
      <formula>LEN(TRIM(V18))=0</formula>
    </cfRule>
  </conditionalFormatting>
  <conditionalFormatting sqref="V24:V31">
    <cfRule type="containsBlanks" dxfId="113" priority="231">
      <formula>LEN(TRIM(V24))=0</formula>
    </cfRule>
  </conditionalFormatting>
  <conditionalFormatting sqref="V33:V38">
    <cfRule type="containsBlanks" dxfId="112" priority="183">
      <formula>LEN(TRIM(V33))=0</formula>
    </cfRule>
  </conditionalFormatting>
  <conditionalFormatting sqref="V40:V44">
    <cfRule type="containsBlanks" dxfId="111" priority="135">
      <formula>LEN(TRIM(V40))=0</formula>
    </cfRule>
  </conditionalFormatting>
  <conditionalFormatting sqref="V46:V58">
    <cfRule type="containsBlanks" dxfId="110" priority="87">
      <formula>LEN(TRIM(V46))=0</formula>
    </cfRule>
  </conditionalFormatting>
  <conditionalFormatting sqref="W13:W16">
    <cfRule type="cellIs" dxfId="109" priority="568" operator="greaterThan">
      <formula>0</formula>
    </cfRule>
  </conditionalFormatting>
  <conditionalFormatting sqref="W18:W22">
    <cfRule type="cellIs" dxfId="108" priority="274" operator="greaterThan">
      <formula>0</formula>
    </cfRule>
  </conditionalFormatting>
  <conditionalFormatting sqref="W24:W31">
    <cfRule type="cellIs" dxfId="107" priority="226" operator="greaterThan">
      <formula>0</formula>
    </cfRule>
  </conditionalFormatting>
  <conditionalFormatting sqref="W33:W38">
    <cfRule type="cellIs" dxfId="106" priority="178" operator="greaterThan">
      <formula>0</formula>
    </cfRule>
  </conditionalFormatting>
  <conditionalFormatting sqref="W40:W44">
    <cfRule type="cellIs" dxfId="105" priority="130" operator="greaterThan">
      <formula>0</formula>
    </cfRule>
  </conditionalFormatting>
  <conditionalFormatting sqref="W46:W58">
    <cfRule type="cellIs" dxfId="104" priority="82" operator="greaterThan">
      <formula>0</formula>
    </cfRule>
  </conditionalFormatting>
  <conditionalFormatting sqref="X13:X16">
    <cfRule type="cellIs" dxfId="103" priority="566" operator="greaterThan">
      <formula>0</formula>
    </cfRule>
  </conditionalFormatting>
  <conditionalFormatting sqref="X18:X22">
    <cfRule type="cellIs" dxfId="102" priority="272" operator="greaterThan">
      <formula>0</formula>
    </cfRule>
  </conditionalFormatting>
  <conditionalFormatting sqref="X24:X31">
    <cfRule type="cellIs" dxfId="101" priority="224" operator="greaterThan">
      <formula>0</formula>
    </cfRule>
  </conditionalFormatting>
  <conditionalFormatting sqref="X33:X38">
    <cfRule type="cellIs" dxfId="100" priority="176" operator="greaterThan">
      <formula>0</formula>
    </cfRule>
  </conditionalFormatting>
  <conditionalFormatting sqref="X40:X44">
    <cfRule type="cellIs" dxfId="99" priority="128" operator="greaterThan">
      <formula>0</formula>
    </cfRule>
  </conditionalFormatting>
  <conditionalFormatting sqref="X46:X58">
    <cfRule type="cellIs" dxfId="98" priority="80" operator="greaterThan">
      <formula>0</formula>
    </cfRule>
  </conditionalFormatting>
  <conditionalFormatting sqref="Y13:Y16">
    <cfRule type="containsBlanks" dxfId="97" priority="30">
      <formula>LEN(TRIM(Y13))=0</formula>
    </cfRule>
  </conditionalFormatting>
  <conditionalFormatting sqref="Y18:Y22">
    <cfRule type="containsBlanks" dxfId="96" priority="27">
      <formula>LEN(TRIM(Y18))=0</formula>
    </cfRule>
  </conditionalFormatting>
  <conditionalFormatting sqref="Y24:Y31">
    <cfRule type="containsBlanks" dxfId="95" priority="18">
      <formula>LEN(TRIM(Y24))=0</formula>
    </cfRule>
  </conditionalFormatting>
  <conditionalFormatting sqref="Y33:Y38">
    <cfRule type="containsBlanks" dxfId="94" priority="19">
      <formula>LEN(TRIM(Y33))=0</formula>
    </cfRule>
  </conditionalFormatting>
  <conditionalFormatting sqref="Y40:Y44">
    <cfRule type="containsBlanks" dxfId="93" priority="28">
      <formula>LEN(TRIM(Y40))=0</formula>
    </cfRule>
  </conditionalFormatting>
  <conditionalFormatting sqref="Y46:Y58">
    <cfRule type="containsBlanks" dxfId="92" priority="21">
      <formula>LEN(TRIM(Y46))=0</formula>
    </cfRule>
  </conditionalFormatting>
  <conditionalFormatting sqref="Z13:Z16">
    <cfRule type="cellIs" dxfId="91" priority="564" operator="greaterThan">
      <formula>0</formula>
    </cfRule>
  </conditionalFormatting>
  <conditionalFormatting sqref="Z18:Z22">
    <cfRule type="cellIs" dxfId="90" priority="270" operator="greaterThan">
      <formula>0</formula>
    </cfRule>
  </conditionalFormatting>
  <conditionalFormatting sqref="Z24:Z31">
    <cfRule type="cellIs" dxfId="89" priority="222" operator="greaterThan">
      <formula>0</formula>
    </cfRule>
  </conditionalFormatting>
  <conditionalFormatting sqref="Z33:Z38">
    <cfRule type="cellIs" dxfId="88" priority="174" operator="greaterThan">
      <formula>0</formula>
    </cfRule>
  </conditionalFormatting>
  <conditionalFormatting sqref="Z40:Z44">
    <cfRule type="cellIs" dxfId="87" priority="126" operator="greaterThan">
      <formula>0</formula>
    </cfRule>
  </conditionalFormatting>
  <conditionalFormatting sqref="Z46:Z58">
    <cfRule type="cellIs" dxfId="86" priority="78" operator="greaterThan">
      <formula>0</formula>
    </cfRule>
  </conditionalFormatting>
  <conditionalFormatting sqref="AA13:AA16">
    <cfRule type="cellIs" dxfId="85" priority="562" operator="greaterThan">
      <formula>0</formula>
    </cfRule>
  </conditionalFormatting>
  <conditionalFormatting sqref="AA18:AA22">
    <cfRule type="cellIs" dxfId="84" priority="268" operator="greaterThan">
      <formula>0</formula>
    </cfRule>
  </conditionalFormatting>
  <conditionalFormatting sqref="AA24:AA31">
    <cfRule type="cellIs" dxfId="83" priority="220" operator="greaterThan">
      <formula>0</formula>
    </cfRule>
  </conditionalFormatting>
  <conditionalFormatting sqref="AA33:AA38">
    <cfRule type="cellIs" dxfId="82" priority="172" operator="greaterThan">
      <formula>0</formula>
    </cfRule>
  </conditionalFormatting>
  <conditionalFormatting sqref="AA40:AA44">
    <cfRule type="cellIs" dxfId="81" priority="124" operator="greaterThan">
      <formula>0</formula>
    </cfRule>
  </conditionalFormatting>
  <conditionalFormatting sqref="AA46:AA58">
    <cfRule type="cellIs" dxfId="80" priority="76" operator="greaterThan">
      <formula>0</formula>
    </cfRule>
  </conditionalFormatting>
  <conditionalFormatting sqref="AB13:AB16">
    <cfRule type="containsBlanks" dxfId="79" priority="17">
      <formula>LEN(TRIM(AB13))=0</formula>
    </cfRule>
  </conditionalFormatting>
  <conditionalFormatting sqref="AB18:AB22">
    <cfRule type="containsBlanks" dxfId="78" priority="16">
      <formula>LEN(TRIM(AB18))=0</formula>
    </cfRule>
  </conditionalFormatting>
  <conditionalFormatting sqref="AB24:AB31">
    <cfRule type="containsBlanks" dxfId="77" priority="14">
      <formula>LEN(TRIM(AB24))=0</formula>
    </cfRule>
  </conditionalFormatting>
  <conditionalFormatting sqref="AB33:AB38">
    <cfRule type="containsBlanks" dxfId="76" priority="13">
      <formula>LEN(TRIM(AB33))=0</formula>
    </cfRule>
  </conditionalFormatting>
  <conditionalFormatting sqref="AB40:AB44">
    <cfRule type="containsBlanks" dxfId="75" priority="12">
      <formula>LEN(TRIM(AB40))=0</formula>
    </cfRule>
  </conditionalFormatting>
  <conditionalFormatting sqref="AB46:AB58">
    <cfRule type="containsBlanks" dxfId="74" priority="9">
      <formula>LEN(TRIM(AB46))=0</formula>
    </cfRule>
  </conditionalFormatting>
  <conditionalFormatting sqref="AC13:AC16">
    <cfRule type="cellIs" dxfId="73" priority="560" operator="greaterThan">
      <formula>0</formula>
    </cfRule>
  </conditionalFormatting>
  <conditionalFormatting sqref="AC18:AC22">
    <cfRule type="cellIs" dxfId="72" priority="266" operator="greaterThan">
      <formula>0</formula>
    </cfRule>
  </conditionalFormatting>
  <conditionalFormatting sqref="AC24:AC31">
    <cfRule type="cellIs" dxfId="71" priority="218" operator="greaterThan">
      <formula>0</formula>
    </cfRule>
  </conditionalFormatting>
  <conditionalFormatting sqref="AC33:AC38">
    <cfRule type="cellIs" dxfId="70" priority="170" operator="greaterThan">
      <formula>0</formula>
    </cfRule>
  </conditionalFormatting>
  <conditionalFormatting sqref="AC40:AC44">
    <cfRule type="cellIs" dxfId="69" priority="122" operator="greaterThan">
      <formula>0</formula>
    </cfRule>
  </conditionalFormatting>
  <conditionalFormatting sqref="AC46:AC58">
    <cfRule type="cellIs" dxfId="68" priority="74" operator="greaterThan">
      <formula>0</formula>
    </cfRule>
  </conditionalFormatting>
  <conditionalFormatting sqref="AD13:AD16">
    <cfRule type="cellIs" dxfId="67" priority="558" operator="greaterThan">
      <formula>0</formula>
    </cfRule>
  </conditionalFormatting>
  <conditionalFormatting sqref="AD18:AD22">
    <cfRule type="cellIs" dxfId="66" priority="264" operator="greaterThan">
      <formula>0</formula>
    </cfRule>
  </conditionalFormatting>
  <conditionalFormatting sqref="AD24:AD31">
    <cfRule type="cellIs" dxfId="65" priority="216" operator="greaterThan">
      <formula>0</formula>
    </cfRule>
  </conditionalFormatting>
  <conditionalFormatting sqref="AD33:AD38">
    <cfRule type="cellIs" dxfId="64" priority="168" operator="greaterThan">
      <formula>0</formula>
    </cfRule>
  </conditionalFormatting>
  <conditionalFormatting sqref="AD40:AD44">
    <cfRule type="cellIs" dxfId="63" priority="120" operator="greaterThan">
      <formula>0</formula>
    </cfRule>
  </conditionalFormatting>
  <conditionalFormatting sqref="AD46:AD58">
    <cfRule type="cellIs" dxfId="62" priority="72" operator="greaterThan">
      <formula>0</formula>
    </cfRule>
  </conditionalFormatting>
  <conditionalFormatting sqref="AE13:AE16">
    <cfRule type="containsBlanks" dxfId="61" priority="561">
      <formula>LEN(TRIM(AE13))=0</formula>
    </cfRule>
  </conditionalFormatting>
  <conditionalFormatting sqref="AE18:AE22">
    <cfRule type="containsBlanks" dxfId="60" priority="267">
      <formula>LEN(TRIM(AE18))=0</formula>
    </cfRule>
  </conditionalFormatting>
  <conditionalFormatting sqref="AE24:AE31">
    <cfRule type="containsBlanks" dxfId="59" priority="8">
      <formula>LEN(TRIM(AE24))=0</formula>
    </cfRule>
  </conditionalFormatting>
  <conditionalFormatting sqref="AE33:AE38">
    <cfRule type="containsBlanks" dxfId="58" priority="7">
      <formula>LEN(TRIM(AE33))=0</formula>
    </cfRule>
  </conditionalFormatting>
  <conditionalFormatting sqref="AE40:AE44">
    <cfRule type="containsBlanks" dxfId="57" priority="6">
      <formula>LEN(TRIM(AE40))=0</formula>
    </cfRule>
  </conditionalFormatting>
  <conditionalFormatting sqref="AE46:AE58">
    <cfRule type="containsBlanks" dxfId="56" priority="1">
      <formula>LEN(TRIM(AE46))=0</formula>
    </cfRule>
  </conditionalFormatting>
  <conditionalFormatting sqref="AF13:AF16">
    <cfRule type="cellIs" dxfId="55" priority="556" operator="greaterThan">
      <formula>0</formula>
    </cfRule>
  </conditionalFormatting>
  <conditionalFormatting sqref="AF18:AF22">
    <cfRule type="cellIs" dxfId="54" priority="262" operator="greaterThan">
      <formula>0</formula>
    </cfRule>
  </conditionalFormatting>
  <conditionalFormatting sqref="AF24:AF31">
    <cfRule type="cellIs" dxfId="53" priority="214" operator="greaterThan">
      <formula>0</formula>
    </cfRule>
  </conditionalFormatting>
  <conditionalFormatting sqref="AF33:AF38">
    <cfRule type="cellIs" dxfId="52" priority="166" operator="greaterThan">
      <formula>0</formula>
    </cfRule>
  </conditionalFormatting>
  <conditionalFormatting sqref="AF40:AF44">
    <cfRule type="cellIs" dxfId="51" priority="118" operator="greaterThan">
      <formula>0</formula>
    </cfRule>
  </conditionalFormatting>
  <conditionalFormatting sqref="AF46:AF58">
    <cfRule type="cellIs" dxfId="50" priority="70" operator="greaterThan">
      <formula>0</formula>
    </cfRule>
  </conditionalFormatting>
  <conditionalFormatting sqref="AG13:AG16">
    <cfRule type="cellIs" dxfId="49" priority="554" operator="greaterThan">
      <formula>0</formula>
    </cfRule>
  </conditionalFormatting>
  <conditionalFormatting sqref="AG18:AG22">
    <cfRule type="cellIs" dxfId="48" priority="260" operator="greaterThan">
      <formula>0</formula>
    </cfRule>
  </conditionalFormatting>
  <conditionalFormatting sqref="AG24:AG31">
    <cfRule type="cellIs" dxfId="47" priority="212" operator="greaterThan">
      <formula>0</formula>
    </cfRule>
  </conditionalFormatting>
  <conditionalFormatting sqref="AG33:AG38">
    <cfRule type="cellIs" dxfId="46" priority="164" operator="greaterThan">
      <formula>0</formula>
    </cfRule>
  </conditionalFormatting>
  <conditionalFormatting sqref="AG40:AG44">
    <cfRule type="cellIs" dxfId="45" priority="116" operator="greaterThan">
      <formula>0</formula>
    </cfRule>
  </conditionalFormatting>
  <conditionalFormatting sqref="AG46:AG58">
    <cfRule type="cellIs" dxfId="44" priority="68" operator="greaterThan">
      <formula>0</formula>
    </cfRule>
  </conditionalFormatting>
  <conditionalFormatting sqref="AH13:AH16">
    <cfRule type="containsBlanks" dxfId="43" priority="557">
      <formula>LEN(TRIM(AH13))=0</formula>
    </cfRule>
  </conditionalFormatting>
  <conditionalFormatting sqref="AH18:AH22">
    <cfRule type="containsBlanks" dxfId="42" priority="263">
      <formula>LEN(TRIM(AH18))=0</formula>
    </cfRule>
  </conditionalFormatting>
  <conditionalFormatting sqref="AH24:AH31">
    <cfRule type="containsBlanks" dxfId="41" priority="215">
      <formula>LEN(TRIM(AH24))=0</formula>
    </cfRule>
  </conditionalFormatting>
  <conditionalFormatting sqref="AH33:AH38">
    <cfRule type="containsBlanks" dxfId="40" priority="167">
      <formula>LEN(TRIM(AH33))=0</formula>
    </cfRule>
  </conditionalFormatting>
  <conditionalFormatting sqref="AH40:AH44">
    <cfRule type="containsBlanks" dxfId="39" priority="119">
      <formula>LEN(TRIM(AH40))=0</formula>
    </cfRule>
  </conditionalFormatting>
  <conditionalFormatting sqref="AH46:AH58">
    <cfRule type="containsBlanks" dxfId="38" priority="71">
      <formula>LEN(TRIM(AH46))=0</formula>
    </cfRule>
  </conditionalFormatting>
  <conditionalFormatting sqref="AI13:AI16">
    <cfRule type="cellIs" dxfId="37" priority="552" operator="greaterThan">
      <formula>0</formula>
    </cfRule>
  </conditionalFormatting>
  <conditionalFormatting sqref="AI18:AI22">
    <cfRule type="cellIs" dxfId="36" priority="258" operator="greaterThan">
      <formula>0</formula>
    </cfRule>
  </conditionalFormatting>
  <conditionalFormatting sqref="AI24:AI31">
    <cfRule type="cellIs" dxfId="35" priority="210" operator="greaterThan">
      <formula>0</formula>
    </cfRule>
  </conditionalFormatting>
  <conditionalFormatting sqref="AI33:AI38">
    <cfRule type="cellIs" dxfId="34" priority="162" operator="greaterThan">
      <formula>0</formula>
    </cfRule>
  </conditionalFormatting>
  <conditionalFormatting sqref="AI40:AI44">
    <cfRule type="cellIs" dxfId="33" priority="114" operator="greaterThan">
      <formula>0</formula>
    </cfRule>
  </conditionalFormatting>
  <conditionalFormatting sqref="AI46:AI58">
    <cfRule type="cellIs" dxfId="32" priority="66" operator="greaterThan">
      <formula>0</formula>
    </cfRule>
  </conditionalFormatting>
  <conditionalFormatting sqref="AJ13:AJ16">
    <cfRule type="cellIs" dxfId="31" priority="550" operator="greaterThan">
      <formula>0</formula>
    </cfRule>
  </conditionalFormatting>
  <conditionalFormatting sqref="AJ18:AJ22">
    <cfRule type="cellIs" dxfId="30" priority="256" operator="greaterThan">
      <formula>0</formula>
    </cfRule>
  </conditionalFormatting>
  <conditionalFormatting sqref="AJ24:AJ31">
    <cfRule type="cellIs" dxfId="29" priority="208" operator="greaterThan">
      <formula>0</formula>
    </cfRule>
  </conditionalFormatting>
  <conditionalFormatting sqref="AJ33:AJ38">
    <cfRule type="cellIs" dxfId="28" priority="160" operator="greaterThan">
      <formula>0</formula>
    </cfRule>
  </conditionalFormatting>
  <conditionalFormatting sqref="AJ40:AJ44">
    <cfRule type="cellIs" dxfId="27" priority="112" operator="greaterThan">
      <formula>0</formula>
    </cfRule>
  </conditionalFormatting>
  <conditionalFormatting sqref="AJ46:AJ58">
    <cfRule type="cellIs" dxfId="26" priority="64" operator="greaterThan">
      <formula>0</formula>
    </cfRule>
  </conditionalFormatting>
  <conditionalFormatting sqref="AK13:AK16">
    <cfRule type="containsBlanks" dxfId="25" priority="553">
      <formula>LEN(TRIM(AK13))=0</formula>
    </cfRule>
  </conditionalFormatting>
  <conditionalFormatting sqref="AK18:AK22">
    <cfRule type="containsBlanks" dxfId="24" priority="259">
      <formula>LEN(TRIM(AK18))=0</formula>
    </cfRule>
  </conditionalFormatting>
  <conditionalFormatting sqref="AK24:AK31">
    <cfRule type="containsBlanks" dxfId="23" priority="211">
      <formula>LEN(TRIM(AK24))=0</formula>
    </cfRule>
  </conditionalFormatting>
  <conditionalFormatting sqref="AK33:AK38">
    <cfRule type="containsBlanks" dxfId="22" priority="163">
      <formula>LEN(TRIM(AK33))=0</formula>
    </cfRule>
  </conditionalFormatting>
  <conditionalFormatting sqref="AK40:AK44">
    <cfRule type="containsBlanks" dxfId="21" priority="115">
      <formula>LEN(TRIM(AK40))=0</formula>
    </cfRule>
  </conditionalFormatting>
  <conditionalFormatting sqref="AK46:AK58">
    <cfRule type="containsBlanks" dxfId="20" priority="67">
      <formula>LEN(TRIM(AK46))=0</formula>
    </cfRule>
  </conditionalFormatting>
  <conditionalFormatting sqref="AL13:AL16">
    <cfRule type="cellIs" dxfId="19" priority="548" operator="greaterThan">
      <formula>0</formula>
    </cfRule>
  </conditionalFormatting>
  <conditionalFormatting sqref="AL18:AL22">
    <cfRule type="cellIs" dxfId="18" priority="254" operator="greaterThan">
      <formula>0</formula>
    </cfRule>
  </conditionalFormatting>
  <conditionalFormatting sqref="AL24:AL31">
    <cfRule type="cellIs" dxfId="17" priority="206" operator="greaterThan">
      <formula>0</formula>
    </cfRule>
  </conditionalFormatting>
  <conditionalFormatting sqref="AL33:AL38">
    <cfRule type="cellIs" dxfId="16" priority="158" operator="greaterThan">
      <formula>0</formula>
    </cfRule>
  </conditionalFormatting>
  <conditionalFormatting sqref="AL40:AL44">
    <cfRule type="cellIs" dxfId="15" priority="110" operator="greaterThan">
      <formula>0</formula>
    </cfRule>
  </conditionalFormatting>
  <conditionalFormatting sqref="AL46:AL58">
    <cfRule type="cellIs" dxfId="14" priority="62" operator="greaterThan">
      <formula>0</formula>
    </cfRule>
  </conditionalFormatting>
  <conditionalFormatting sqref="AM13:AM16">
    <cfRule type="cellIs" dxfId="13" priority="546" operator="greaterThan">
      <formula>0</formula>
    </cfRule>
  </conditionalFormatting>
  <conditionalFormatting sqref="AM18:AM22">
    <cfRule type="cellIs" dxfId="12" priority="252" operator="greaterThan">
      <formula>0</formula>
    </cfRule>
  </conditionalFormatting>
  <conditionalFormatting sqref="AM24:AM31">
    <cfRule type="cellIs" dxfId="11" priority="204" operator="greaterThan">
      <formula>0</formula>
    </cfRule>
  </conditionalFormatting>
  <conditionalFormatting sqref="AM33:AM38">
    <cfRule type="cellIs" dxfId="10" priority="156" operator="greaterThan">
      <formula>0</formula>
    </cfRule>
  </conditionalFormatting>
  <conditionalFormatting sqref="AM40:AM44">
    <cfRule type="cellIs" dxfId="9" priority="108" operator="greaterThan">
      <formula>0</formula>
    </cfRule>
  </conditionalFormatting>
  <conditionalFormatting sqref="AM46:AM58">
    <cfRule type="cellIs" dxfId="8" priority="60" operator="greaterThan">
      <formula>0</formula>
    </cfRule>
  </conditionalFormatting>
  <conditionalFormatting sqref="AN13:AN16">
    <cfRule type="containsBlanks" dxfId="7" priority="549">
      <formula>LEN(TRIM(AN13))=0</formula>
    </cfRule>
  </conditionalFormatting>
  <conditionalFormatting sqref="AN18:AN22">
    <cfRule type="containsBlanks" dxfId="6" priority="255">
      <formula>LEN(TRIM(AN18))=0</formula>
    </cfRule>
  </conditionalFormatting>
  <conditionalFormatting sqref="AN24:AN31">
    <cfRule type="containsBlanks" dxfId="5" priority="207">
      <formula>LEN(TRIM(AN24))=0</formula>
    </cfRule>
  </conditionalFormatting>
  <conditionalFormatting sqref="AN33:AN38">
    <cfRule type="containsBlanks" dxfId="4" priority="159">
      <formula>LEN(TRIM(AN33))=0</formula>
    </cfRule>
  </conditionalFormatting>
  <conditionalFormatting sqref="AN40:AN44">
    <cfRule type="containsBlanks" dxfId="3" priority="111">
      <formula>LEN(TRIM(AN40))=0</formula>
    </cfRule>
  </conditionalFormatting>
  <conditionalFormatting sqref="AN46:AN58">
    <cfRule type="containsBlanks" dxfId="2" priority="63">
      <formula>LEN(TRIM(AN46))=0</formula>
    </cfRule>
  </conditionalFormatting>
  <printOptions horizontalCentered="1"/>
  <pageMargins left="0.51181102362204722" right="0.51181102362204722" top="0.51181102362204722" bottom="0.74803149606299213" header="0.31496062992125984" footer="0.31496062992125984"/>
  <pageSetup scale="26" orientation="landscape" r:id="rId1"/>
  <headerFooter>
    <oddFooter>&amp;C&amp;G&amp;RPágina &amp;Pde &amp;N</oddFooter>
  </headerFooter>
  <rowBreaks count="3" manualBreakCount="3">
    <brk id="31" max="42" man="1"/>
    <brk id="38" max="42" man="1"/>
    <brk id="71" min="1" max="19" man="1"/>
  </rowBreaks>
  <colBreaks count="1" manualBreakCount="1">
    <brk id="27" max="58" man="1"/>
  </colBreak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Listas!$B$4:$B$9</xm:f>
          </x14:formula1>
          <xm:sqref>C5</xm:sqref>
        </x14:dataValidation>
        <x14:dataValidation type="list" allowBlank="1" showInputMessage="1" showErrorMessage="1" xr:uid="{00000000-0002-0000-0000-000001000000}">
          <x14:formula1>
            <xm:f>Listas!$D$4:$D$14</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51"/>
  <sheetViews>
    <sheetView showGridLines="0" view="pageBreakPreview" zoomScale="85" zoomScaleNormal="100" zoomScaleSheetLayoutView="85" workbookViewId="0">
      <selection sqref="A1:B3"/>
    </sheetView>
  </sheetViews>
  <sheetFormatPr baseColWidth="10" defaultColWidth="0" defaultRowHeight="15" zeroHeight="1" x14ac:dyDescent="0.25"/>
  <cols>
    <col min="1" max="1" width="19" customWidth="1"/>
    <col min="2" max="14" width="11.42578125" customWidth="1"/>
    <col min="15" max="15" width="2" customWidth="1"/>
    <col min="16" max="16382" width="11.42578125" hidden="1"/>
    <col min="16383" max="16383" width="2" hidden="1" customWidth="1"/>
    <col min="16384" max="16384" width="2.28515625" hidden="1" customWidth="1"/>
  </cols>
  <sheetData>
    <row r="1" spans="1:14" ht="28.5" customHeight="1" x14ac:dyDescent="0.25">
      <c r="A1" s="142"/>
      <c r="B1" s="143"/>
      <c r="C1" s="152" t="s">
        <v>49</v>
      </c>
      <c r="D1" s="152"/>
      <c r="E1" s="153" t="s">
        <v>57</v>
      </c>
      <c r="F1" s="154"/>
      <c r="G1" s="154"/>
      <c r="H1" s="154"/>
      <c r="I1" s="154"/>
      <c r="J1" s="155"/>
      <c r="K1" s="159" t="s">
        <v>50</v>
      </c>
      <c r="L1" s="160"/>
      <c r="M1" s="138" t="s">
        <v>55</v>
      </c>
      <c r="N1" s="139"/>
    </row>
    <row r="2" spans="1:14" ht="28.5" customHeight="1" x14ac:dyDescent="0.25">
      <c r="A2" s="144"/>
      <c r="B2" s="145"/>
      <c r="C2" s="152" t="s">
        <v>51</v>
      </c>
      <c r="D2" s="152"/>
      <c r="E2" s="156" t="s">
        <v>58</v>
      </c>
      <c r="F2" s="157"/>
      <c r="G2" s="157"/>
      <c r="H2" s="157"/>
      <c r="I2" s="157"/>
      <c r="J2" s="158"/>
      <c r="K2" s="159" t="s">
        <v>52</v>
      </c>
      <c r="L2" s="160"/>
      <c r="M2" s="140" t="s">
        <v>56</v>
      </c>
      <c r="N2" s="141"/>
    </row>
    <row r="3" spans="1:14" ht="28.5" customHeight="1" x14ac:dyDescent="0.25">
      <c r="A3" s="146"/>
      <c r="B3" s="147"/>
      <c r="C3" s="152" t="s">
        <v>53</v>
      </c>
      <c r="D3" s="152"/>
      <c r="E3" s="156" t="s">
        <v>72</v>
      </c>
      <c r="F3" s="157"/>
      <c r="G3" s="157"/>
      <c r="H3" s="157"/>
      <c r="I3" s="157"/>
      <c r="J3" s="158"/>
      <c r="K3" s="159" t="s">
        <v>54</v>
      </c>
      <c r="L3" s="160"/>
      <c r="M3" s="138" t="s">
        <v>108</v>
      </c>
      <c r="N3" s="139"/>
    </row>
    <row r="4" spans="1:14" ht="21.75" customHeight="1" x14ac:dyDescent="0.25">
      <c r="A4" s="69"/>
      <c r="B4" s="69"/>
      <c r="C4" s="69"/>
      <c r="D4" s="69"/>
      <c r="E4" s="69"/>
      <c r="F4" s="69"/>
      <c r="G4" s="69"/>
      <c r="H4" s="69"/>
      <c r="I4" s="69"/>
      <c r="J4" s="69"/>
      <c r="K4" s="69"/>
      <c r="L4" s="69"/>
      <c r="M4" s="69"/>
      <c r="N4" s="69"/>
    </row>
    <row r="5" spans="1:14" ht="21.75" customHeight="1" x14ac:dyDescent="0.25">
      <c r="A5" s="150" t="s">
        <v>89</v>
      </c>
      <c r="B5" s="151"/>
      <c r="C5" s="148">
        <v>2025</v>
      </c>
      <c r="D5" s="149"/>
    </row>
    <row r="6" spans="1:14" ht="21.75" customHeight="1" x14ac:dyDescent="0.25"/>
    <row r="7" spans="1:14" ht="21.75" customHeight="1" x14ac:dyDescent="0.25"/>
    <row r="8" spans="1:14" ht="21.75" customHeight="1" x14ac:dyDescent="0.25"/>
    <row r="9" spans="1:14" x14ac:dyDescent="0.25"/>
    <row r="10" spans="1:14" x14ac:dyDescent="0.25"/>
    <row r="11" spans="1:14" x14ac:dyDescent="0.25"/>
    <row r="12" spans="1:14" x14ac:dyDescent="0.25"/>
    <row r="13" spans="1:14" x14ac:dyDescent="0.25"/>
    <row r="14" spans="1:14" x14ac:dyDescent="0.25"/>
    <row r="15" spans="1:14" x14ac:dyDescent="0.25"/>
    <row r="16" spans="1:14"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spans="1:14" x14ac:dyDescent="0.25"/>
    <row r="34" spans="1:14" x14ac:dyDescent="0.25"/>
    <row r="35" spans="1:14" x14ac:dyDescent="0.25"/>
    <row r="36" spans="1:14" x14ac:dyDescent="0.25"/>
    <row r="37" spans="1:14" ht="15.75" x14ac:dyDescent="0.25">
      <c r="A37" s="80" t="s">
        <v>226</v>
      </c>
      <c r="B37" s="133" t="s">
        <v>227</v>
      </c>
      <c r="C37" s="134"/>
      <c r="D37" s="135"/>
      <c r="E37" s="133" t="s">
        <v>228</v>
      </c>
      <c r="F37" s="134"/>
      <c r="G37" s="135"/>
      <c r="H37" s="133" t="s">
        <v>229</v>
      </c>
      <c r="I37" s="134"/>
      <c r="J37" s="135"/>
      <c r="K37" s="133" t="s">
        <v>230</v>
      </c>
      <c r="L37" s="134"/>
      <c r="M37" s="135"/>
      <c r="N37" s="136" t="s">
        <v>22</v>
      </c>
    </row>
    <row r="38" spans="1:14" ht="15.75" x14ac:dyDescent="0.25">
      <c r="A38" s="70" t="s">
        <v>23</v>
      </c>
      <c r="B38" s="70" t="s">
        <v>24</v>
      </c>
      <c r="C38" s="70" t="s">
        <v>25</v>
      </c>
      <c r="D38" s="70" t="s">
        <v>26</v>
      </c>
      <c r="E38" s="70" t="s">
        <v>27</v>
      </c>
      <c r="F38" s="70" t="s">
        <v>28</v>
      </c>
      <c r="G38" s="70" t="s">
        <v>29</v>
      </c>
      <c r="H38" s="70" t="s">
        <v>30</v>
      </c>
      <c r="I38" s="70" t="s">
        <v>31</v>
      </c>
      <c r="J38" s="70" t="s">
        <v>32</v>
      </c>
      <c r="K38" s="70" t="s">
        <v>33</v>
      </c>
      <c r="L38" s="70" t="s">
        <v>34</v>
      </c>
      <c r="M38" s="70" t="s">
        <v>35</v>
      </c>
      <c r="N38" s="137"/>
    </row>
    <row r="39" spans="1:14" ht="15.75" x14ac:dyDescent="0.25">
      <c r="A39" s="52" t="s">
        <v>36</v>
      </c>
      <c r="B39" s="1">
        <f>'Paa-PIGA'!E60</f>
        <v>10</v>
      </c>
      <c r="C39" s="1">
        <f>'Paa-PIGA'!H60</f>
        <v>7</v>
      </c>
      <c r="D39" s="1">
        <f>'Paa-PIGA'!K60</f>
        <v>9</v>
      </c>
      <c r="E39" s="1">
        <f>'Paa-PIGA'!N60</f>
        <v>14</v>
      </c>
      <c r="F39" s="1">
        <f>'Paa-PIGA'!Q60</f>
        <v>9</v>
      </c>
      <c r="G39" s="1">
        <f>'Paa-PIGA'!T60</f>
        <v>10</v>
      </c>
      <c r="H39" s="1">
        <f>'Paa-PIGA'!W60</f>
        <v>13</v>
      </c>
      <c r="I39" s="1">
        <f>'Paa-PIGA'!Z60</f>
        <v>9</v>
      </c>
      <c r="J39" s="1">
        <f>'Paa-PIGA'!AC60</f>
        <v>10</v>
      </c>
      <c r="K39" s="1">
        <f>'Paa-PIGA'!AF60</f>
        <v>13</v>
      </c>
      <c r="L39" s="1">
        <f>'Paa-PIGA'!AI60</f>
        <v>13</v>
      </c>
      <c r="M39" s="1">
        <f>'Paa-PIGA'!AL60</f>
        <v>11</v>
      </c>
      <c r="N39" s="2">
        <f>SUM(B39:M39)</f>
        <v>128</v>
      </c>
    </row>
    <row r="40" spans="1:14" ht="15.75" x14ac:dyDescent="0.25">
      <c r="A40" s="51" t="s">
        <v>37</v>
      </c>
      <c r="B40" s="1">
        <f>'Paa-PIGA'!F60</f>
        <v>10</v>
      </c>
      <c r="C40" s="1">
        <f>'Paa-PIGA'!I60</f>
        <v>7</v>
      </c>
      <c r="D40" s="1">
        <f>'Paa-PIGA'!L60</f>
        <v>9</v>
      </c>
      <c r="E40" s="1">
        <f>'Paa-PIGA'!O60</f>
        <v>14</v>
      </c>
      <c r="F40" s="1">
        <f>'Paa-PIGA'!R60</f>
        <v>9</v>
      </c>
      <c r="G40" s="1">
        <f>'Paa-PIGA'!U60</f>
        <v>10</v>
      </c>
      <c r="H40" s="1">
        <f>'Paa-PIGA'!X60</f>
        <v>0</v>
      </c>
      <c r="I40" s="1">
        <f>'Paa-PIGA'!AA60</f>
        <v>0</v>
      </c>
      <c r="J40" s="1">
        <f>'Paa-PIGA'!AD60</f>
        <v>0</v>
      </c>
      <c r="K40" s="1">
        <f>'Paa-PIGA'!AG60</f>
        <v>0</v>
      </c>
      <c r="L40" s="1">
        <f>'Paa-PIGA'!AJ60</f>
        <v>0</v>
      </c>
      <c r="M40" s="1">
        <f>'Paa-PIGA'!AM60</f>
        <v>0</v>
      </c>
      <c r="N40" s="2">
        <f>SUM(B40:M40)</f>
        <v>59</v>
      </c>
    </row>
    <row r="41" spans="1:14" x14ac:dyDescent="0.25"/>
    <row r="42" spans="1:14" x14ac:dyDescent="0.25"/>
    <row r="43" spans="1:14" x14ac:dyDescent="0.25"/>
    <row r="44" spans="1:14" x14ac:dyDescent="0.25"/>
    <row r="45" spans="1:14" x14ac:dyDescent="0.25"/>
    <row r="46" spans="1:14" x14ac:dyDescent="0.25"/>
    <row r="47" spans="1:14" x14ac:dyDescent="0.25"/>
    <row r="48" spans="1:14" x14ac:dyDescent="0.25"/>
    <row r="49" x14ac:dyDescent="0.25"/>
    <row r="50" x14ac:dyDescent="0.25"/>
    <row r="51" x14ac:dyDescent="0.25"/>
  </sheetData>
  <mergeCells count="20">
    <mergeCell ref="M1:N1"/>
    <mergeCell ref="M2:N2"/>
    <mergeCell ref="M3:N3"/>
    <mergeCell ref="A1:B3"/>
    <mergeCell ref="C5:D5"/>
    <mergeCell ref="A5:B5"/>
    <mergeCell ref="C1:D1"/>
    <mergeCell ref="C2:D2"/>
    <mergeCell ref="C3:D3"/>
    <mergeCell ref="E1:J1"/>
    <mergeCell ref="E2:J2"/>
    <mergeCell ref="E3:J3"/>
    <mergeCell ref="K1:L1"/>
    <mergeCell ref="K2:L2"/>
    <mergeCell ref="K3:L3"/>
    <mergeCell ref="B37:D37"/>
    <mergeCell ref="E37:G37"/>
    <mergeCell ref="H37:J37"/>
    <mergeCell ref="K37:M37"/>
    <mergeCell ref="N37:N38"/>
  </mergeCells>
  <conditionalFormatting sqref="C5">
    <cfRule type="containsBlanks" dxfId="1" priority="1">
      <formula>LEN(TRIM(C5))=0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headerFooter>
    <oddFooter>&amp;C&amp;G&amp;RPágina &amp;Pde &amp;N</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Listas!$B$4:$B$9</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D14"/>
  <sheetViews>
    <sheetView workbookViewId="0"/>
  </sheetViews>
  <sheetFormatPr baseColWidth="10" defaultColWidth="11.5703125" defaultRowHeight="15" x14ac:dyDescent="0.25"/>
  <cols>
    <col min="2" max="2" width="22.5703125" bestFit="1" customWidth="1"/>
    <col min="4" max="4" width="35.5703125" bestFit="1" customWidth="1"/>
  </cols>
  <sheetData>
    <row r="3" spans="2:4" x14ac:dyDescent="0.25">
      <c r="B3" s="66" t="s">
        <v>103</v>
      </c>
      <c r="D3" s="66" t="s">
        <v>104</v>
      </c>
    </row>
    <row r="4" spans="2:4" x14ac:dyDescent="0.25">
      <c r="B4" s="63"/>
      <c r="D4" s="65"/>
    </row>
    <row r="5" spans="2:4" x14ac:dyDescent="0.25">
      <c r="B5" s="64">
        <v>2024</v>
      </c>
      <c r="D5" s="65" t="s">
        <v>96</v>
      </c>
    </row>
    <row r="6" spans="2:4" x14ac:dyDescent="0.25">
      <c r="B6" s="64">
        <v>2025</v>
      </c>
      <c r="D6" s="65" t="s">
        <v>97</v>
      </c>
    </row>
    <row r="7" spans="2:4" x14ac:dyDescent="0.25">
      <c r="B7" s="64">
        <v>2026</v>
      </c>
      <c r="D7" s="65" t="s">
        <v>107</v>
      </c>
    </row>
    <row r="8" spans="2:4" x14ac:dyDescent="0.25">
      <c r="B8" s="64">
        <v>2027</v>
      </c>
      <c r="D8" s="65" t="s">
        <v>105</v>
      </c>
    </row>
    <row r="9" spans="2:4" x14ac:dyDescent="0.25">
      <c r="B9" s="67">
        <v>2028</v>
      </c>
      <c r="D9" s="65" t="s">
        <v>98</v>
      </c>
    </row>
    <row r="10" spans="2:4" x14ac:dyDescent="0.25">
      <c r="D10" s="65" t="s">
        <v>99</v>
      </c>
    </row>
    <row r="11" spans="2:4" x14ac:dyDescent="0.25">
      <c r="D11" s="65" t="s">
        <v>100</v>
      </c>
    </row>
    <row r="12" spans="2:4" x14ac:dyDescent="0.25">
      <c r="D12" s="65" t="s">
        <v>101</v>
      </c>
    </row>
    <row r="13" spans="2:4" x14ac:dyDescent="0.25">
      <c r="D13" s="65" t="s">
        <v>106</v>
      </c>
    </row>
    <row r="14" spans="2:4" x14ac:dyDescent="0.25">
      <c r="D14" s="68" t="s">
        <v>102</v>
      </c>
    </row>
  </sheetData>
  <conditionalFormatting sqref="B4:B9 D4:D14">
    <cfRule type="containsBlanks" dxfId="0" priority="2">
      <formula>LEN(TRIM(B4))=0</formula>
    </cfRule>
  </conditionalFormatting>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3516ae3-9557-4445-bba5-ae6224b8413a" xsi:nil="true"/>
    <lcf76f155ced4ddcb4097134ff3c332f xmlns="d2f8794f-5b03-4ca3-bdda-a4199b51cf6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5863C7421877148B43A32C171E3CF6F" ma:contentTypeVersion="14" ma:contentTypeDescription="Crear nuevo documento." ma:contentTypeScope="" ma:versionID="a3ea93230940f92cfa08f31af7a2631a">
  <xsd:schema xmlns:xsd="http://www.w3.org/2001/XMLSchema" xmlns:xs="http://www.w3.org/2001/XMLSchema" xmlns:p="http://schemas.microsoft.com/office/2006/metadata/properties" xmlns:ns2="d2f8794f-5b03-4ca3-bdda-a4199b51cf64" xmlns:ns3="f3516ae3-9557-4445-bba5-ae6224b8413a" targetNamespace="http://schemas.microsoft.com/office/2006/metadata/properties" ma:root="true" ma:fieldsID="001081a85db03d578df15918d5d0406e" ns2:_="" ns3:_="">
    <xsd:import namespace="d2f8794f-5b03-4ca3-bdda-a4199b51cf64"/>
    <xsd:import namespace="f3516ae3-9557-4445-bba5-ae6224b8413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f8794f-5b03-4ca3-bdda-a4199b51cf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c413805f-f5d2-4ef4-97c5-a2f01beebf8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3516ae3-9557-4445-bba5-ae6224b8413a"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b7d4c841-4248-4516-a36b-8ed16005a770}" ma:internalName="TaxCatchAll" ma:showField="CatchAllData" ma:web="f3516ae3-9557-4445-bba5-ae6224b841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2FB8DC-9970-4C14-A224-829BA9BB2B2D}">
  <ds:schemaRefs>
    <ds:schemaRef ds:uri="http://purl.org/dc/elements/1.1/"/>
    <ds:schemaRef ds:uri="d2f8794f-5b03-4ca3-bdda-a4199b51cf64"/>
    <ds:schemaRef ds:uri="http://schemas.microsoft.com/office/infopath/2007/PartnerControls"/>
    <ds:schemaRef ds:uri="http://purl.org/dc/terms/"/>
    <ds:schemaRef ds:uri="f3516ae3-9557-4445-bba5-ae6224b8413a"/>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39F175BD-6BF4-4416-B86B-658CFC58AE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f8794f-5b03-4ca3-bdda-a4199b51cf64"/>
    <ds:schemaRef ds:uri="f3516ae3-9557-4445-bba5-ae6224b841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35F658-3C07-4EF3-940E-362B1606A8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Paa-PIGA</vt:lpstr>
      <vt:lpstr>Gráfica</vt:lpstr>
      <vt:lpstr>Listas</vt:lpstr>
      <vt:lpstr>Gráfica!Área_de_impresión</vt:lpstr>
      <vt:lpstr>'Paa-PIGA'!Área_de_impresión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plan_accion_anual_piga_v4</dc:title>
  <dc:subject/>
  <dc:creator>Martin Julian Pedraza Galindo;Luisa Fernanda Suárez Barrera</dc:creator>
  <cp:keywords>Plan Institucional de Gestión Ambiental;PR-203;Seguimiento primer trimestre</cp:keywords>
  <dc:description/>
  <cp:lastModifiedBy>Martin Julian Pedraza Galindo</cp:lastModifiedBy>
  <cp:revision/>
  <cp:lastPrinted>2025-10-04T15:27:45Z</cp:lastPrinted>
  <dcterms:created xsi:type="dcterms:W3CDTF">2020-12-02T13:47:44Z</dcterms:created>
  <dcterms:modified xsi:type="dcterms:W3CDTF">2025-10-04T16:01:20Z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0x010100B5863C7421877148B43A32C171E3CF6F</vt:lpwstr>
  </property>
  <property fmtid="{D5CDD505-2E9C-101B-9397-08002B2CF9AE}" pid="3" name="MediaServiceImageTags">
    <vt:lpwstr/>
  </property>
</Properties>
</file>