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SECRETARÍA_GENERAL ALCALDIA_MAYOR_DE_BOGOTA\INDICADORES 2025\INDICADORES GESTIÓN\9. SEPTIEMBRE 2025\EVIDENCIAS GES_57\"/>
    </mc:Choice>
  </mc:AlternateContent>
  <xr:revisionPtr revIDLastSave="0" documentId="13_ncr:1_{3A77A51C-3A02-415A-A1D7-2660525B36F1}" xr6:coauthVersionLast="47" xr6:coauthVersionMax="47" xr10:uidLastSave="{00000000-0000-0000-0000-000000000000}"/>
  <bookViews>
    <workbookView xWindow="-120" yWindow="-120" windowWidth="29040" windowHeight="15840" tabRatio="739" xr2:uid="{00000000-000D-0000-FFFF-FFFF00000000}"/>
  </bookViews>
  <sheets>
    <sheet name="Eficiencia y colaboración " sheetId="5" r:id="rId1"/>
    <sheet name="Infraestructura tecnológica" sheetId="6" r:id="rId2"/>
    <sheet name="Uso estratégico de datos" sheetId="7" r:id="rId3"/>
    <sheet name="Adopción digital" sheetId="10" r:id="rId4"/>
    <sheet name="Fortalecimiento de la gestión " sheetId="8" r:id="rId5"/>
    <sheet name="Atención centrada en el ciudada" sheetId="9" r:id="rId6"/>
  </sheets>
  <definedNames>
    <definedName name="_xlnm.Print_Area" localSheetId="3">'Adopción digital'!$A$1:$R$36</definedName>
    <definedName name="_xlnm.Print_Area" localSheetId="5">'Atención centrada en el ciudada'!$A$1:$R$32</definedName>
    <definedName name="_xlnm.Print_Area" localSheetId="0">'Eficiencia y colaboración '!$A$1:$R$33</definedName>
    <definedName name="_xlnm.Print_Area" localSheetId="4">'Fortalecimiento de la gestión '!$A$1:$R$33</definedName>
    <definedName name="_xlnm.Print_Area" localSheetId="1">'Infraestructura tecnológica'!$A$1:$R$73</definedName>
    <definedName name="_xlnm.Print_Area" localSheetId="2">'Uso estratégico de datos'!$A$1:$R$42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9" l="1"/>
  <c r="J23" i="8"/>
  <c r="J16" i="7"/>
  <c r="J25" i="10"/>
  <c r="J24" i="10"/>
  <c r="J23" i="10"/>
  <c r="J22" i="7" l="1"/>
  <c r="K16" i="7"/>
  <c r="J41" i="6"/>
  <c r="J29" i="6"/>
  <c r="J23" i="6"/>
  <c r="J23" i="5"/>
  <c r="J17" i="5"/>
  <c r="J26" i="7" l="1"/>
  <c r="J28" i="7" l="1"/>
  <c r="J24" i="9"/>
  <c r="J23" i="9"/>
  <c r="J18" i="9"/>
  <c r="J24" i="8"/>
  <c r="J18" i="8"/>
  <c r="J17" i="8"/>
  <c r="J18" i="10"/>
  <c r="J17" i="10"/>
  <c r="J29" i="7"/>
  <c r="J23" i="7"/>
  <c r="L16" i="7"/>
  <c r="J48" i="6"/>
  <c r="J42" i="6"/>
  <c r="L42" i="6"/>
  <c r="J30" i="6"/>
  <c r="J17" i="6"/>
  <c r="J18" i="5"/>
  <c r="J24" i="5"/>
  <c r="L24" i="5"/>
  <c r="J24" i="6"/>
  <c r="L24" i="6"/>
  <c r="J21" i="8" l="1"/>
  <c r="J25" i="8"/>
  <c r="J25" i="9"/>
  <c r="J27" i="6"/>
  <c r="J19" i="5"/>
  <c r="J21" i="10" l="1"/>
  <c r="J19" i="10"/>
  <c r="J15" i="10"/>
  <c r="J21" i="9"/>
  <c r="J19" i="9"/>
  <c r="J15" i="9"/>
  <c r="J19" i="8"/>
  <c r="J15" i="8"/>
  <c r="J49" i="6"/>
  <c r="J45" i="6"/>
  <c r="J30" i="7"/>
  <c r="J15" i="7"/>
  <c r="J24" i="7"/>
  <c r="J20" i="7"/>
  <c r="J18" i="7"/>
  <c r="J14" i="7"/>
  <c r="J43" i="6"/>
  <c r="J39" i="6"/>
  <c r="J37" i="6"/>
  <c r="J33" i="6"/>
  <c r="J31" i="6"/>
  <c r="J25" i="6"/>
  <c r="J21" i="6"/>
  <c r="J19" i="6"/>
  <c r="J15" i="6"/>
  <c r="J25" i="5"/>
  <c r="J21" i="5"/>
  <c r="J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Alba Lucia Carrillo</author>
  </authors>
  <commentList>
    <comment ref="E26" authorId="0" shapeId="0" xr:uid="{B58C96CA-1E59-4ECD-A325-E38546402CEA}">
      <text>
        <r>
          <rPr>
            <sz val="9"/>
            <color indexed="81"/>
            <rFont val="Tahoma"/>
            <family val="2"/>
          </rPr>
          <t>1. Licencias Office, 2.Licencias Software
3. Oracle
4. Abby
5. Hiperconvergencia y Aruba</t>
        </r>
      </text>
    </comment>
    <comment ref="E38" authorId="0" shapeId="0" xr:uid="{2C781834-C5F1-4308-8939-2DD6FB037AF9}">
      <text>
        <r>
          <rPr>
            <sz val="9"/>
            <color indexed="81"/>
            <rFont val="Tahoma"/>
            <family val="2"/>
          </rPr>
          <t>1. Software de Vulnerabilidades
2. SSL
3. Antivirus
4. Seguridad Perimetral
5. Solución de Backups
6. Oficial de seguridad</t>
        </r>
      </text>
    </comment>
  </commentList>
</comments>
</file>

<file path=xl/sharedStrings.xml><?xml version="1.0" encoding="utf-8"?>
<sst xmlns="http://schemas.openxmlformats.org/spreadsheetml/2006/main" count="561" uniqueCount="199">
  <si>
    <t>PROCESO</t>
  </si>
  <si>
    <t>Direccionamiento estratégico</t>
  </si>
  <si>
    <t>CÓDIGO</t>
  </si>
  <si>
    <t>4204000-FT-1138</t>
  </si>
  <si>
    <t>PROCEDIMIENTO</t>
  </si>
  <si>
    <t>Elaboración y seguimiento del Plan estratégico de TI basado en la arquitectura empresarial de TI</t>
  </si>
  <si>
    <t>VERSIÓN</t>
  </si>
  <si>
    <t>FORMATO</t>
  </si>
  <si>
    <t>Seguimiento Trimestral PETI</t>
  </si>
  <si>
    <t>No</t>
  </si>
  <si>
    <t>Objetivo Estratégico al que aporta</t>
  </si>
  <si>
    <t xml:space="preserve">Meta Cuatrienio </t>
  </si>
  <si>
    <t>Fecha Inicio</t>
  </si>
  <si>
    <t>Fecha Fin</t>
  </si>
  <si>
    <t>1er Trim</t>
  </si>
  <si>
    <t>2do Trim</t>
  </si>
  <si>
    <t>3er Trim</t>
  </si>
  <si>
    <t>4to Trim</t>
  </si>
  <si>
    <t>Eficiencia y colaboración organizacional</t>
  </si>
  <si>
    <t>Fortalecer las capacidades institucionales para la 
implementación de las políticas de gestión y 
desempeño con el fin de generar valor público, 
contribuir a la solución de los retos de ciudad y 
promover la participación ciudadana.</t>
  </si>
  <si>
    <t>OFICINA DE TECNOLOGÍAS DE LA INFORMACIÓN Y LAS COMUNICACIONES</t>
  </si>
  <si>
    <t>Optimización de procesos para la generación de valor público (Implementación de ajustes y mejoras en Sistemas de Información y nuevos desarrollos)</t>
  </si>
  <si>
    <t xml:space="preserve">4
Procesos </t>
  </si>
  <si>
    <t>Programado</t>
  </si>
  <si>
    <t>1 proceso</t>
  </si>
  <si>
    <t>25%
Informe trimestral de ajustes, mejoras realizadas a los Sistemas de Información de la Entidad y nuevos desarrollos</t>
  </si>
  <si>
    <r>
      <t>Durante el primer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SEDE ELECTRÓNICA WEB SECRETARÍA GENERAL
- GLOBO (SIBI)
- GOBIERNO ABIERTO BOGOTA
SISTEMAS DE INFORMACIÓN
- SISTEMA DE ASIGNACIÓN DE TURNOS (Nuevo SAT WEB)
- SISTEMA SAI Y SISTEMA SAE 
- SISTEMA SIPRES - DE PRESUPUESTO
- SISTEMA DE NÓMINA - PERNO
- SISTEMA DE ARCHIVO DE BOGOTÁ - SIAB (EL COFRE)
Durante el primer trimestre se logró en forma general lo siguiente, con la </t>
    </r>
    <r>
      <rPr>
        <u/>
        <sz val="10"/>
        <rFont val="Arial"/>
        <family val="2"/>
      </rPr>
      <t xml:space="preserve">implementación de nuevas funcionalidades </t>
    </r>
    <r>
      <rPr>
        <sz val="10"/>
        <rFont val="Arial"/>
        <family val="2"/>
      </rPr>
      <t xml:space="preserve">a portales y/o sistemas de información.
PORTALES
PORTAL WEB DE GOBIERNO ABIERTO DE BOGOTÁ – GAB
PORTAL WEB DE LA CONSEJERÍA DISTRITAL DE PAZ, VÍCTIMAS Y RECONCILIACIÓN
SISTEMAS DE INFORMACIÓN
SISTEMA BOGOTA GLOBAL – GLOBO
SISTEMA BOGOTA INTERNACIONAL – SIBI
SISTEMA DE ASIGNACIÓN DE TURNOS (Nuevo SAT WEB)
SIVIC
</t>
    </r>
  </si>
  <si>
    <t>Ejecutado</t>
  </si>
  <si>
    <t>Presupuesto asociado</t>
  </si>
  <si>
    <t>Presupuesto Inicial</t>
  </si>
  <si>
    <t>Presupuesto Programado Actual</t>
  </si>
  <si>
    <t>Ejecutado / Comprometido</t>
  </si>
  <si>
    <t>Girado</t>
  </si>
  <si>
    <t>OFICINA DE TECNOLOGÍAS DE LA INFORMACIÓN Y LAS COMUNICACIONES / SUBSECRETARÍA DISTRITAL DE FORTALECIMIENTO INSTITUCIONAL</t>
  </si>
  <si>
    <t xml:space="preserve">Arquitectura Empresarial Institucional </t>
  </si>
  <si>
    <t>Ejercicio de Arquitectura Empresarial Implementado</t>
  </si>
  <si>
    <t>1 ejercicio de Arquitectura Empresarial implementado</t>
  </si>
  <si>
    <t>20% 
INFORME DEL DIAGNÓSTICO E IDENTIFICACIÓN DE NECESIDADES</t>
  </si>
  <si>
    <t>20% 
PLANEACIÓN DE RECURSOS QUE SE REQUIEREN PARA DESARROLLAR EL PROYECTO</t>
  </si>
  <si>
    <t>30%
INFORME DE AVANCE DEL  DESARROLLO E IMPLEMENTACIÓN DEL PROYECTO</t>
  </si>
  <si>
    <t>30%
INFORME FINAL DE  DESARROLLO E IMPLEMENTACIÓN DEL PROYECTO</t>
  </si>
  <si>
    <t>Se realizó el informe diagnóstico y la identificación de necesidades a través del documento denominado "Anexo Técnico", con el fin de adelantar la contratación de la consultoría para el ejercicio de Arquitectura Empresarial en la Entidad, en la vigencia 2025. Además, se realizó el estudio de mercado a partir del evento de cotización “SGA-SIP-02-OTIC-AE”, en el cual participaron 11 interesados</t>
  </si>
  <si>
    <t>Nombre Elaboró:</t>
  </si>
  <si>
    <t>Fecha:</t>
  </si>
  <si>
    <t>Infraestructura tecnológica ágil y adaptable</t>
  </si>
  <si>
    <t xml:space="preserve">Plan de Recuperación Ante Desastre (DRP) </t>
  </si>
  <si>
    <t>1
DRP Implementado</t>
  </si>
  <si>
    <t xml:space="preserve">Fase 1
 Plan de recuperación de TI Implementado
</t>
  </si>
  <si>
    <t xml:space="preserve">
0% 
</t>
  </si>
  <si>
    <t>20% 
INFORME DEL DIAGNÓSTICO E IDENTIFICACIÓN DE NECESIDADES PARA EL DRP</t>
  </si>
  <si>
    <t>40%
PLANEACIÓN DE RECURSOS E INFORME DE AVANCE DEL  DESARROLLO E IMPLEMENTACIÓN DEL DRP</t>
  </si>
  <si>
    <t>40%
INFORME FINAL DE  DESARROLLO E IMPLEMENTACIÓN DEL DRP</t>
  </si>
  <si>
    <t>N/A</t>
  </si>
  <si>
    <t>Mejoramiento y evolución de los servicios Tecnológicos en Nube</t>
  </si>
  <si>
    <t>Aumento de las capacidades tecnológicas en Nube</t>
  </si>
  <si>
    <t xml:space="preserve">166.586 CRÉDITOS CONTRATADOS EN EL 2024 </t>
  </si>
  <si>
    <t>170.000 CRÉDITOS PROGRAMADOS A CONTRATAR</t>
  </si>
  <si>
    <t>20% 
INFORME DEL DIAGNÓSTICO E IDENTIFICACIÓN DE NECESIDADES (RFI)</t>
  </si>
  <si>
    <t>20% 
SUSCRIPCIÓN DEL CONTRATO DE NUBE</t>
  </si>
  <si>
    <t>60%
DOCUMENTO CIERRE DE LA ORDEN DE COMPRA</t>
  </si>
  <si>
    <t>Modernización del Ecosistema de Soluciones TI</t>
  </si>
  <si>
    <t>Mantener actualizadas el 100% de las plataformas tecnológicas</t>
  </si>
  <si>
    <t>312/12/2027</t>
  </si>
  <si>
    <t>Informes de avances de las Plataformas (Cuando aplique para el período)</t>
  </si>
  <si>
    <t>25%
Informes de avances de las Plataformas</t>
  </si>
  <si>
    <t>Se renovó el servicio de soporte de la base de datos ORACLE, lo cual trae  beneficios como: Derecho a descargar y recibir actualizaciones, versiones de mantenimiento, parches, asistencia telefónica, y otros servicios de soporte técnico. Esto garantiza el acceso a versiones más recientes del programa que Oracle pone a disposición de sus clientes con soporte, sin costo adicional por licenciamiento.
Se realizó la renovación del soporte y la actualización de la licencia ABBYY. El proceso fue publicado en el SECOP II bajo el número de proceso SGA-MC-05-2025, en el cual se presentaron dos oferentes y se llevó a cabo la evaluación técnica correspondiente.</t>
  </si>
  <si>
    <t>Renovar 892 equipos</t>
  </si>
  <si>
    <t>190 equipos renovados (PC y portátiles)</t>
  </si>
  <si>
    <t>290 equipos renovados</t>
  </si>
  <si>
    <t xml:space="preserve">50% 
SUSCRIPCIÓN DEL CONTRATO </t>
  </si>
  <si>
    <t>50%
ENTRADA ALMACÉN DE ELEMENTOS</t>
  </si>
  <si>
    <t>Fortalecimiento de Seguridad Digital</t>
  </si>
  <si>
    <t>Mantener actualizadas el 100% de las plataformas de seguridad digital</t>
  </si>
  <si>
    <t>Fortalecimiento de la Arquitectura de Interoperabilidad</t>
  </si>
  <si>
    <t xml:space="preserve">Implementación  del Bus de Servicios para el proyecto de Portal Transaccional de Servicio a la Ciudadanía de la Alcaldía Mayor de Bogotá </t>
  </si>
  <si>
    <t>Bus de servicio en operación</t>
  </si>
  <si>
    <t>20%
Documento arquitectura del bus de servicios</t>
  </si>
  <si>
    <t xml:space="preserve">60%
Documento de implementación del bus de servicios </t>
  </si>
  <si>
    <t xml:space="preserve">10%
Documento de mantenimiento,  mejoras y operación del bus de servicios </t>
  </si>
  <si>
    <t xml:space="preserve">En el marco de la implementación del Bus de Servicios para el proyecto del Portal Transaccional de Servicio a la Ciudadanía de la Alcaldía Mayor De Bogotá , se ha realizado el documento de arquitectura, el cual constituye un hito clave para el desarrollo del proyecto. </t>
  </si>
  <si>
    <t>Uso estratégico de datos</t>
  </si>
  <si>
    <t xml:space="preserve">Portal de datos para la transparencia </t>
  </si>
  <si>
    <t>Portal implementado y con mejoras requeridas</t>
  </si>
  <si>
    <t>70%
Lanzamiento del portal</t>
  </si>
  <si>
    <t>10%
Mejoras y nuevos datos del Portal</t>
  </si>
  <si>
    <t>Se llevó a cabo el desarrollo y la actualización de contenidos y de la línea gráfica del sitio GAB para el Portal de Datos para la Transparencia (https://gobiernoabiertobogota.gov.co). Además, se desarrollaron nuevas funcionalidades y se implementaron diseños mejorados para los tableros disponibles en dicho portal.
Adicionalmente, se realizó el acompañamiento al lanzamiento del Portal de Datos para la Transparencia, llevado a cabo el 4 de marzo de 2025 en el Centro Cultural Gabriel García Márquez. El evento contó con la apertura del señor Secretario General, Miguel Silva, y la participación de panelistas de las universidades de los Andes, el Externado y otras instituciones.
El principal objetivo de esta plataforma es centralizar y facilitar el acceso a la información generada por los distintos observatorios del Distrito, poniendo estos datos al alcance de la ciudadanía. Asimismo, permitirá evaluar cómo estas tecnologías contribuyen a la democratización de la información, la eficiencia en la gestión de datos, la mejora de la interacción entre la ciudadanía y el gobierno, y la escalabilidad y robustez del sistema. Estos aspectos son fundamentales para avanzar en la transformación digital impulsada por la Cuarta Revolución Industrial (4RI).</t>
  </si>
  <si>
    <t>Presupuesto asociado}</t>
  </si>
  <si>
    <t xml:space="preserve">Modelo Operativo del Gobierno de Datos </t>
  </si>
  <si>
    <t>Definir el modelo operativo de Gobierno y de Datos y adoptarlo en el Sistema Integrado de Gestión de la Entidad</t>
  </si>
  <si>
    <t>Definir el modelo operativo y entregar documentación a la OPA para formalizar ante el SIG</t>
  </si>
  <si>
    <t>30% 
Informe de avance sobre la estructuración del Data Warehouse</t>
  </si>
  <si>
    <t>30%
Documento de identificación de datos maestros construido con las dependencias definidas</t>
  </si>
  <si>
    <t>20%
Documento institucional que establece el responsable de datos en la entidad</t>
  </si>
  <si>
    <t>20%
Procedimiento entregado a la OAP para la gestión de datos maestros, definición de roles y responsabilidades y actualización, creación y eliminación del dato</t>
  </si>
  <si>
    <t>Se elaboró ​​y presentó el avance en la estructuración del Data Warehouse , una solución diseñada para almacenar, integrar y analizar grandes volúmenes de datos provenientes de diversas fuentes. Durante el periodo se culminó la extracción, transformación y consolidación de los datos actualizados de  
las siguientes fuentes de información:  Bogotá Te Escucha, Sat Antiguo, Sat Web, Línea 195 y Guía de tramites, de acuerdo con las reglas de negocio definidas por Servicio a la Ciudadanía
Adicionalmente, se realizó el fortalecimiento de los datos maestros de servicios y entidades, a partir de un algoritmo en lenguaje Python de acuerdo con los requerimientos de la Subsecretaría de Servicio a la 
Ciudadanía.
Finalmente, como parte de este proceso, se entregó el diseño del Data Warehouse, componente clave del portal transaccional, el cual incorpora el uso estratégico de los datos, asegurando así su integración dentro del ecosistema digital institucional.</t>
  </si>
  <si>
    <t>Implementación de Capacidades Tecnológicas de Última Generación</t>
  </si>
  <si>
    <t>Implementación de Inteligencia artificial en los procesos que se requieran</t>
  </si>
  <si>
    <t>Informes de  implementación de Inteligencia Artificial y Gestión masiva de Datos</t>
  </si>
  <si>
    <t>25%
Informe trimestral de aplicación de Inteligencia artificial/Big Data</t>
  </si>
  <si>
    <t>La Secretaría General diseña e implementa tableros de control en Power BI, que se conectan a diversas fuentes de información para visualizar datos y monitorear en tiempo real el rendimiento de los procesos internos de la entidad y aquellos de alcance distrital, así mismo, se aplican algoritmos de inteligencia artificial que mejoran la gestión estratégica de estos, facilitando la toma de decisiones basadas en datos. 
Dentro de los avances del periodo se encuentran:
•Se actualizó la imagen institucional en todos los tableros existentes.
•En el marco de la estrategia de Datos para la Transparencia, nos encontramos desarrollando en conjunto con el Banco Interamericano de Desarrollo –BID, una herramienta interactiva para la ciudadanía que integra y visualiza datos públicos en lo que se refiere a la inversión pública en el desarrollo de los proyectos distritales y locales impulsando así la transparencia en el gasto, las inversiones y las contrataciones públicas
•Mejoras en el tablero de presupuesto de acuerdo con los requerimientos del área funcional.
•Actualización de cifras en tableros BTE de acuerdo a lo resultados de los estudios que realiza el área funciona y se compartieron para validación.
•Se desarrolló el tablero de control de quejas de Bogotá te escucha con el fin de facilitar el seguimiento de las PQR.
•Se da soporte en la creación de una nueva área de trabajo en Power Bi, con el fin de brindar el control parcial al área funcional sobre el tablero seguimiento y medición del servicio a la ciudadanía.</t>
  </si>
  <si>
    <t>Adopción digital</t>
  </si>
  <si>
    <t>OFICINA DE TECNOLOGÍAS DE LA INFORMACIÓN Y LAS COMUNICACIONES / DIRECCIÓN DE TALENTO HUMANO</t>
  </si>
  <si>
    <t>Capacidades en Analítica de Datos</t>
  </si>
  <si>
    <t>Implementación de capacidades en Analítica de Datos</t>
  </si>
  <si>
    <t>Informes de implementación de capacidades en Analítica de Datos</t>
  </si>
  <si>
    <t>25%
Informe trimestral de las capacidades generadas en analítica de datos</t>
  </si>
  <si>
    <t>La Oficina de Tecnologías de la Información y las Comunicaciones (OTIC) compartió con la Oficina de Talento Humano el anexo técnico de capacitaciones titulado “Temática cursos OTIC 1302_RevLMA”, en el cual se propone una oferta formativa enfocada en el fortalecimiento de capacidades en analítica de datos.
Esta propuesta incluye contenidos clave como:
* Introducción a la analítica de datos
* Fundamentos de Big Data
* Modelado de datos
* Visualización y generación de reportes con Power BI
* Administración de bases de datos con Oracle
Con el objetivo de promover estas temáticas entre los equipos de trabajo, y en coordinación con el equipo de Bienestar Integral – Talento Humano, se gestionó la difusión del curso virtual sincrónico Power BI certificado por el SENA. Esta formación, de 48 horas, está dirigida a servidores(as) públicos y contratistas interesados en desarrollar habilidades en herramientas de inteligencia de negocios.
El curso se llevará a cabo del 29 de abril al 5 de junio de 2025, con sesiones los martes y jueves de 1:00 p. m. a 4:00 p. m., a través de la plataforma Sofía Plus.</t>
  </si>
  <si>
    <t>Uso de Inteligencia Artificial en el quehacer</t>
  </si>
  <si>
    <t>Implementación de capacidades en el uso de Inteligencia Artificial</t>
  </si>
  <si>
    <t>Informes de implementación del uso de Inteligencia Artificial</t>
  </si>
  <si>
    <t>25%
Informe trimestral de las capacidades generadas en el uso de inteligencia artificial</t>
  </si>
  <si>
    <t>La Oficina de Tecnologías de la Información y las Comunicaciones (OTIC) compartió con la Oficina de Talento Humano el anexo técnico de capacitaciones titulado “Temática cursos OTIC 1302_RevLMA”, en el que se presenta una propuesta de formación enfocada en fortalecer las competencias relacionadas con el uso de inteligencia artificial.
Una de las principales apuestas incluidas en el documento es el curso sobre Microsoft Copilot, diseñado para capacitar a los servidores públicos en el uso de herramientas basadas en inteligencia artificial generativa y automatización de procesos.  
Esta formación contempla temas como:
* Fundamentos de la IA generativa, modelos de lenguaje (LLMs), deep learning y casos de uso prácticos.
* Introducción a Microsoft Copilot y desarrollo de copilotos personalizados.
* Integración de distintos tipos de datos (estructurados y no estructurados) desde Word, PDF, SharePoint o Dataverse.
* Automatización de procesos mediante Power Automate y gestión de acciones desde el Copilot.
* Seguridad de la información: privacidad, control de accesos y autenticación.
* Diseño conversacional, estilo y experiencia de usuario.
Esta iniciativa está completamente alineada con la Estrategia de Uso y Apropiación TIC 2025, realizada por la OTIC, que propone como uno de sus pilares estratégicos el fortalecimiento de habilidades digitales avanzadas, especialmente en temas como inteligencia artificial, análisis de datos y automatización.
En el marco de esta línea de trabajo, la OTIC también participó en la jornada presencial “AI para todas las áreas, Copilot, Agentes y mucho más – El futuro del trabajo ahora”, organizada por Microsoft en Bogotá. Durante el encuentro se abordaron experiencias reales de uso de IA en distintos contextos organizacionales, así como el diseño y aplicación de agentes inteligentes orientados a facilitar el trabajo en las entidades públicas.
Por otra parte, desde Talento Humano, el pasado 13 de marzo de 2025 se realizó la charla magistral “Inteligencia Artificial en la Administración Distrital: de la teoría a la práctica”, liderada por el Secretario General, Miguel Silva Moyano, junto con Laura Villa Escobar, directora del DASCD, y Andrés Waldraff, gerente de ÁGATA. Este espacio permitió reflexionar colectivamente sobre el papel de la inteligencia artificial en la transformación del servicio público y su potencial como herramienta ética y estratégica en la gestión distrital.</t>
  </si>
  <si>
    <t>Fortalecimiento de la gestión de proyectos</t>
  </si>
  <si>
    <t>OFICINA DE TECNOLOGÍAS DE LA INFORMACIÓN Y LAS COMUNICACIONES  / SUBDIRECCIÓN DE GESTIÓN DOCUMENTAL</t>
  </si>
  <si>
    <t xml:space="preserve">Fortalecimiento del Sistema de Gestión Documental </t>
  </si>
  <si>
    <t>Mantenimiento y mejora al Sistema de Gestión Documental de la Entidad</t>
  </si>
  <si>
    <t>Mejoras y nuevas funcionalidades del Sistema de Gestión Documental de la Entidad</t>
  </si>
  <si>
    <t>25%
Informe trimestral de mejoras y nuevas funcionalidades realizadas al Sistema de Gestión Documental de la Entidad</t>
  </si>
  <si>
    <t xml:space="preserve">Durante el primer trimestre de 2025 se logró en forma general lo siguiente, brindar soporte y mantenimiento al Sistema SIGA - Gestión Documental de la Secretaria General:
•	Se corrigió el error por el que no mostraba mensajes en el Historial que incluyeran fines de línea. Se modificaron los siguientes archivos:
•	Se reportó en producción fallos con correos que tienen  .@
•	El caso ocurría porque el InternetAddress los reporta como válidos pero falla al  .send.
•	Se agregó validación al método isValidEmailAddress
•	Se corrigió el error en los datos de las fechas de inicio y fin mostrados en las tablas de archivos de Gestión y Central.  Se verificó en ambiente de pruebas encontrando que el problema radicaba en el manejo de formato de fechas en el código.
Durante el primer trimestre se logró en forma general lo siguiente, con la implementación de nuevas funcionalidades a Sistema SIGA - Gestión Documental de la Secretaria General
•	Implementación del cambio en la integración con Firma Electrónica por el nuevo operador GSE
•	Se verificó el caso reportado por el que la firma digital de GSE aparecía como no válida en ambiente de Pruebas. El proveedor GSE confirmó que la implementación de la nueva integración es correcta y aclaró que, dado que se trata de un ambiente de pruebas, el PDF firmado muestra el mensaje indicando que no es un certificado de confianza.
</t>
  </si>
  <si>
    <t>OFICINA DE TECNOLOGÍAS DE LA INFORMACIÓN Y LAS COMUNICACIONES  / SUBDIRECCIÓN DE GESTIÓN DEL PATRIMONIO DOCUMENTAL DEL DISTRITO</t>
  </si>
  <si>
    <t>Preservación Digital</t>
  </si>
  <si>
    <t>Proyecto de preservación digital implementado</t>
  </si>
  <si>
    <t>Implementación de la fase definida para el 2025 de preservación digital</t>
  </si>
  <si>
    <t>40%
INFORME DE AVANCE DEL  DESARROLLO E IMPLEMENTACIÓN DEL PROYECTO</t>
  </si>
  <si>
    <t>40%
INFORME FINAL DE  DESARROLLO E IMPLEMENTACIÓN DEL PROYECTO</t>
  </si>
  <si>
    <t>Atención centrada en el ciudadano</t>
  </si>
  <si>
    <t>OFICINA DE TECNOLOGÍAS DE LA INFORMACIÓN Y LAS COMUNICACIONES / SUBSECRETARÍA DE SERVICIO A LA CIUDADANÍA</t>
  </si>
  <si>
    <t xml:space="preserve">Integrador de Servicios Ciudadanos - PORTAL TRANSACCIONAL DE SERVICIO A LA CIUDADANÍA DE LA ALCALDÍA MAYOR DE BOGOTÁ 
 </t>
  </si>
  <si>
    <t>Despliegue, mantenimiento y mejora del Portal transaccional de servicio a la ciudadanía de la Alcaldía Mayor de Bogotá</t>
  </si>
  <si>
    <t>20% 
Informe del diagnósticos e identificación de necesidades</t>
  </si>
  <si>
    <t>40%
Implementación del mínimo viable del Portal transaccional de servicio a la ciudadanía de la Alcaldía Mayor de Bogotá</t>
  </si>
  <si>
    <t>20%
Informe de avance de la implementación del Portal transaccional</t>
  </si>
  <si>
    <t>Se llevó a cabo la revisión y actualización del anexo técnico y del formato de cotización correspondiente al portal transaccional de servicio a la ciudadanía de la Alcaldía Mayor de Bogotá. Esta actividad permite garantizar la alineación técnica y administrativa del proyecto con los requerimientos institucionales vigentes.
Actualmente, se avanza en el desarrollo del producto mínimo viable (MVP) para el funcionamiento del portal transaccional. Esta fase tiene como objetivo asegurar la operatividad básica del sistema, permitiendo la validación temprana de funcionalidades clave y facilitando ajustes iterativos para su evolución.</t>
  </si>
  <si>
    <t>Mantenimiento y mejora a los canales digitales</t>
  </si>
  <si>
    <t>Mejoras a los canales digitales</t>
  </si>
  <si>
    <t xml:space="preserve">25%
Informe trimestral de mejoras realizadas a los canales digitales </t>
  </si>
  <si>
    <r>
      <t xml:space="preserve">Durante el primer trimestre de 2025 se logró en forma general lo siguiente, </t>
    </r>
    <r>
      <rPr>
        <u/>
        <sz val="10"/>
        <rFont val="Arial"/>
        <family val="2"/>
      </rPr>
      <t>brindar soporte y mantenimiento al Sistema BOGOTA TE ESCUCHA - BT</t>
    </r>
    <r>
      <rPr>
        <sz val="10"/>
        <rFont val="Arial"/>
        <family val="2"/>
      </rPr>
      <t>E de la Secretaria General:
•	Se actualizó la presentación del sistema de acuerdo a los requerimientos del área usuaria para que los colores, encabezados y pies de página coincidan con la imagen institucional del Portal Bogotá.
•	Se implementaron los cambios solicitados en la paleta de colores, se modificaron encabezado y pie de página de la aplicación, a la vez que se incluyó favicon para la página</t>
    </r>
  </si>
  <si>
    <t>Responsable /
Dependencia</t>
  </si>
  <si>
    <t>Proyectos de TI / Hitos Importantes a Desarrollar</t>
  </si>
  <si>
    <t>Avances de cada Proyecto de TI/ Hito / Observaciones</t>
  </si>
  <si>
    <t>03</t>
  </si>
  <si>
    <t>Dependencia:</t>
  </si>
  <si>
    <t>Nombre del Jefe Dependencia:</t>
  </si>
  <si>
    <t>Programación / Ejecución</t>
  </si>
  <si>
    <t>Avances de cada Proyecto de TI / Hito / Observaciones</t>
  </si>
  <si>
    <t>Ejecución Acumulada a Dic. 2024</t>
  </si>
  <si>
    <t>Se adelantó la estructuración del RFI (Anexo Técnico) para la adquisición de servicios de nube pública Azure y se realizó la publicación del evento RFI No. 186532 en la Tienda Virtual del Estado Colombiano (TVEC),  el cual cerro el 6 de marzo a las 18:00 horas.
Asimismo, se elaboraron los documentos de Estudios Previos y las simulaciones correspondientes para la nube pública de Azure. Se realizó la solicitud de elaboración del contrato No. 641 a la Dirección de Contratación, mediante el radicado 3-2025-8012. Posteriormente, se recibieron observaciones a través de  radicado y actualmente se están ajustando los Estudios Previos conforme a las observaciones recibidas.
Nota: Se recibió de Subsecretaria Servicio a la Ciudadanía un CDP por valor de $80,000,000</t>
  </si>
  <si>
    <t>Durante el primer trimestre de 2025 se logró adelantar la etapa precontractuales de:
* CERTIFICADOS DIGITALES DE SITIO SEGURO – SSL: Para este proceso se han realizado las siguientes etapas: análisis de necesidad,  definición de objeto y valor del proceso contractual,  elaboración del anexo técnico, revisión del catálogo del Acuerdo Marco para la adquisición de productos y servicios electrónicos y digitales de confianza,  justificación del proceso, elaboración de estudio de mercado, elaboración de matriz de riesgos, publicación del proceso, designación del comité evaluador del proceso, y respuesta a la observaciones presentadas durante etapa de publicación.
El proceso fue declarado desierto, dado que el único proponente superó el valor estimado en el presupuesto. Posteriormente, se realizó una nueva publicación del proceso, ajustándolo para permitir la participación de MIPYMES. Se designó nuevamente el comité evaluador y se recibieron cuatro (4) propuestas. Al evaluar la propuesta de menor valor, se identificó que no cumplía con el requisito de certificación ONAC, por lo que se realizó un requerimiento al proveedor para subsanar dicha observación.
* ADQUIRIR SISTEMA DE BACKUPS Y LIBRERÍAS ROBOT: Se adelantó la elaboración del anexo técnico con la descripción de los requerimientos técnicos necesarios para la adquisición del sistema de backups y librerías robot de la Secretaría General. Para validar su contenido, se realizaron mesas de trabajo técnicas, a partir de las cuales se efectuaron los ajustes necesarios al documento, el cuales encuentra en revisión y validación final.</t>
  </si>
  <si>
    <t>* Se elabora y se ajusta el anexo técnico de acuerdo con indicaciones dadas en revisión interna de la Oficina de TIC y la revisión de la Consejería de TIC.
* Se remite anexo  técnico para inicio del proceso cotización 
* Se realiza mesa de trabajo para dar respuesta a las observaciones realizadas por los interesados 
* Se elaboran los estudios previos y estudio de mercado y se envía a la dirección de contratación y la subdirección financiera para su revisión y aprobación
* Se realiza mesa de trabajo para ajustar estudio previo (donde se encuentra el diagnostico o estado actual y se identifica la necesidad de la primera fase del DRP) y se realiza la revisión de ponderables</t>
  </si>
  <si>
    <r>
      <rPr>
        <b/>
        <sz val="10"/>
        <rFont val="Arial"/>
        <family val="2"/>
      </rPr>
      <t xml:space="preserve">Renovación de Soporte y Actualización de Licencia ABBYY:
</t>
    </r>
    <r>
      <rPr>
        <sz val="10"/>
        <rFont val="Arial"/>
        <family val="2"/>
      </rPr>
      <t xml:space="preserve">El proceso fue publicado en el SECOP II bajo el número SGA-MC-05-2025 y, tras su adjudicación, se suscribió el contrato No. 4204000-591-2025. El acta de inicio del contrato se firmó el 2 de abril. En coordinación con la Dirección Distrital de Archivo de Bogotá, se programó la instalación de la actualización del software para el día 30 de abril. Conforme a lo establecido, se llevó a cabo la actualización en las instalaciones del Archivo de Bogotá. Posteriormente, se recibió la documentación correspondiente para el trámite de pago y se remitió el respectivo memorando al área financiera.
</t>
    </r>
    <r>
      <rPr>
        <b/>
        <sz val="10"/>
        <rFont val="Arial"/>
        <family val="2"/>
      </rPr>
      <t xml:space="preserve">
Licencias Microsoft:
</t>
    </r>
    <r>
      <rPr>
        <sz val="10"/>
        <rFont val="Arial"/>
        <family val="2"/>
      </rPr>
      <t xml:space="preserve">Se avanzó en la consolidación de necesidades y se inició el estudio de mercado mediante la generación del simulador de tienda virtual. Asimismo, se enviaron solicitudes de cotización a diferentes proveedores. La documentación correspondiente a los estudios previos y el estudio de mercado fue remitida a la Dirección de Contratación a través del memorando No. 3-2025-13208, con el fin de dar inicio al trámite contractual para la adquisición de las siguientes licencias: 630 licencias de Microsoft 365 E1, 670 licencias de Microsoft 365 E3,150 licencias de Exchange, 6 licencias de Copilot, 20 licencias de Power BI Pro, 96 licencias de Windows Server Datacenter, 6 licencias de Planner &amp; Project
Se recibieron tres (3) propuestas, las cuales fueron evaluadas por el comité correspondiente. El proveedor seleccionado fue Controles Empresariales. Posteriormente, se suscribió el contrato con Microsoft y se recibió el memorando para la elaboración del acta de inicio del contrato No. 712-2025. Finalmente, se tramitó el acta de requerimiento para la entrega de la orden de compra No. 147579, correspondiente al mencionado contrato.
</t>
    </r>
    <r>
      <rPr>
        <b/>
        <sz val="10"/>
        <rFont val="Arial"/>
        <family val="2"/>
      </rPr>
      <t xml:space="preserve">Software Comercial para la Entidad:
</t>
    </r>
    <r>
      <rPr>
        <sz val="10"/>
        <rFont val="Arial"/>
        <family val="2"/>
      </rPr>
      <t>En respuesta al memorando No. 3-2025-9755, se recibieron requerimientos por parte de algunas dependencias. A partir de dicha información, se elaboró la consolidación preliminar de las necesidades de software comercial, que incluye las siguientes solicitudes: 1 licencia de Foxit PDF o PDF Pro, 7 licencias de Adobe Acrobat Pro, 28 licencias anuales de Adobe Creative Suite, 1 licencia de Infogram Business, 1 licencia de Spreaker
Esta consolidación se encuentra en proceso para revisión y validación por parte de la jefe de la Oficina de Tecnologías de la Información y las Comunicaciones (OTIC).
Soporte o Extensión de Garantía para Equipos de Hiperconvergencia, Switches de Core y de WiFi:
Se elaboró el anexo técnico y el formato de solicitud de cotización para la renovación del soporte y la extensión de garantía de los equipos de hiperconvergencia, switches de core y de WiFi. Estos documentos fueron revisados internamente por la Oficina TIC.
Posteriormente, se enviaron solicitudes de cotización a varios proveedores del servicio. Una vez recibidas las cotizaciones, se estructuró y elaboró el estudio de mercado correspondiente, el cual fue remitido al área financiera para su respectivo aval.
Finalmente, se prepararon los documentos anexo técnico, estudio de mercado y cotizaciones para su envío al área de contratación, con el fin de dar continuidad al proceso.</t>
    </r>
  </si>
  <si>
    <r>
      <rPr>
        <b/>
        <sz val="10"/>
        <rFont val="Arial"/>
        <family val="2"/>
      </rPr>
      <t xml:space="preserve">Certificados Digitales:
</t>
    </r>
    <r>
      <rPr>
        <sz val="10"/>
        <rFont val="Arial"/>
        <family val="2"/>
      </rPr>
      <t xml:space="preserve">* Se realizó la evaluación de las propuestas presentadas en el marco del proceso de adquisición.
* Se publicó el informe de evaluación correspondiente.
* Como resultado del proceso, se celebró el contrato No. 597-2025 con la firma Camerfirma, y se suscribió el acta de requerimiento.
* Se llevó a cabo la reunión de inicio del contrato, en la cual se socializó con el proveedor la política de seguridad y el acuerdo de confidencialidad para su conocimiento y firma.
* Se implementaron los certificados SSL en los servicios de la Entidad, conforme a las indicaciones técnicas proporcionadas por el proveedor.
* Se realizó una reunión con el proveedor para verificar el documento de custodia y administración del cupo de certificados SSL.
</t>
    </r>
    <r>
      <rPr>
        <b/>
        <sz val="10"/>
        <rFont val="Arial"/>
        <family val="2"/>
      </rPr>
      <t xml:space="preserve">
Adquirir Sistema de Backups
</t>
    </r>
    <r>
      <rPr>
        <sz val="10"/>
        <rFont val="Arial"/>
        <family val="2"/>
      </rPr>
      <t xml:space="preserve">* Se realizan ajustes al anexo técnico y al formato de cotización para iniciar proceso de estudio del sector.  
* Se envía correos para iniciar proceso de cotización 
</t>
    </r>
    <r>
      <rPr>
        <b/>
        <sz val="10"/>
        <rFont val="Arial"/>
        <family val="2"/>
      </rPr>
      <t xml:space="preserve">Renovación del Soporte y Garantía del Sistema de Seguridad Perimetral:
</t>
    </r>
    <r>
      <rPr>
        <sz val="10"/>
        <rFont val="Arial"/>
        <family val="2"/>
      </rPr>
      <t xml:space="preserve">* Se efectuó la designación formal del comité evaluador del proceso SGA-SASI-007-2025, en cumplimiento de los principios de transparencia, mérito y competencia técnica requeridos para este tipo de procedimientos.
* El comité de contratación realizó la revisión integral del proceso y otorgó el aval para la publicación de los pliegos definitivos, conforme a los lineamientos del marco normativo vigente.
*Se realizó la publicación oficial de los estudios previos correspondientes al proceso de selección No. SGA-SASI-007-2025, cumpliendo con los plazos establecidos en el cronograma del proceso.
* No se recibieron observaciones frente a los documentos publicados.
</t>
    </r>
    <r>
      <rPr>
        <b/>
        <sz val="10"/>
        <rFont val="Arial"/>
        <family val="2"/>
      </rPr>
      <t xml:space="preserve">
Proceso de Vulnerabilidades
</t>
    </r>
    <r>
      <rPr>
        <sz val="10"/>
        <rFont val="Arial"/>
        <family val="2"/>
      </rPr>
      <t xml:space="preserve">* Se realizan ajustes al anexo técnico y al formato de cotización para iniciar proceso de estudio del sector.  
* Se realizó publicación del evento de cotización en plataforma Secop II.
 * Se da respuesta a las observaciones enviadas por los interesados. 
* Se remitió justificación para no hacer uso del Acuerdo Marco en la adquisición de Nube Privada - Renovación de herramienta de gestión de vulnerabilidades. 
* Se realiza mesa de trabajo para revisión de estudio previo, matriz de riesgos e inclusión de las clausulas ambientales.  
</t>
    </r>
    <r>
      <rPr>
        <b/>
        <sz val="10"/>
        <rFont val="Arial"/>
        <family val="2"/>
      </rPr>
      <t xml:space="preserve">Proceso de Antivirus
</t>
    </r>
    <r>
      <rPr>
        <sz val="10"/>
        <rFont val="Arial"/>
        <family val="2"/>
      </rPr>
      <t>* Se realiza mesa de trabajo para ajustar anexo técnico.
* Se realizó publicación del evento de cotización en plataforma SECOP II. 
* Se realizó mesa de trabajo para dar respuesta a observaciones del proceso de antivirus.
* Se ajusta anexo técnico de acuerdo con las observaciones aceptadas y se remite justificación de porque se va a realizar cambio de la plataforma de antivirus.</t>
    </r>
  </si>
  <si>
    <r>
      <t>Durante el segundo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GLOBO (SIBI)
- PORTAL DE SERVICIOS CIUDADANOS (TRAMITES Y SERVICIOS)
SISTEMAS DE INFORMACIÓN
- SISTEMA SIGA - GESTIÓN DOCUMENTAL
- Bogotá Te Escucha - BTE
- SISTEMA SAT WEB
- SISTEMA GESTION CONTRACTUAL
- SISTEMA REGISTRO DISTRITAL
Durante el segundo trimestre se logró en forma general lo siguiente, con la </t>
    </r>
    <r>
      <rPr>
        <u/>
        <sz val="10"/>
        <rFont val="Arial"/>
        <family val="2"/>
      </rPr>
      <t xml:space="preserve">implementación de nuevas funcionalidades </t>
    </r>
    <r>
      <rPr>
        <sz val="10"/>
        <rFont val="Arial"/>
        <family val="2"/>
      </rPr>
      <t>a portales y/o sistemas de información.
PORTALES
- NUEVO PORTAL WEB OFICINA CONSEJERÍA DISTRITAL TIC - Portal Bogotá Capital Digital 
- Mejoras al portal de datos para la transparencia
SISTEMAS DE INFORMACIÓN
- SISTEMA DE ASIGNACIÓN DE TURNOS (Nuevo SAT WEB)
- BTE Bogotá Te Escucha
- Sistema para el seguimiento estratégico al cumplimiento de la normativa archivística en la entidades del Distrito.​
Sistema para el registro y control de iniciativas que adelantan las entidades para la reducción de la brecha digital​</t>
    </r>
  </si>
  <si>
    <r>
      <rPr>
        <b/>
        <sz val="10"/>
        <rFont val="Arial"/>
        <family val="2"/>
      </rPr>
      <t xml:space="preserve">Proceso de Contratación – Contrato No. 697 de 2025:
</t>
    </r>
    <r>
      <rPr>
        <sz val="10"/>
        <rFont val="Arial"/>
        <family val="2"/>
      </rPr>
      <t>* Se envió la solicitud de contratación mediante el memorando No. 3-2025-10355.
* Se realiza la publicación del proceso bajo el número SGA-CM-001-2025.
* Se atendieron y respondieron las observaciones presentadas por los interesados al pliego definitivo.
* Se llevó a cabo la reunión del comité evaluador técnico, en la cual se consolidó la evaluación de las ofertas recibidas. Dicha evaluación fue remitida al área de Contratación.
* Se recibieron observaciones a la evaluación preliminar, las cuales fueron atendidas oportunamente. Una vez finalizado este proceso, se dejó en firme la evaluación definitiva y el proceso fue adjudicado.
* El área de Contratación remitió el memorando No. 3-2025-14815 para la elaboración del acta de inicio. Previo a la firma del acta de inicio, y conforme a lo establecido en los estudios previos, se solicitó la validación de las hojas de vida del equipo de trabajo propuesto por el proveedor. Una vez recibidas, se realizó la respectiva evaluación y se consolidó la evaluación definitiva.
* Se firmó el acta de inicio y se programó la reunión oficial de inicio del contrato No. 697 de 2025. En esta reunión se socializaron los siguientes aspectos clave: Generalidades del contrato: plazo de ejecución y valor, Organización del proyecto: fases, actividades y entregables, Línea de tiempo: cronograma general del proyecto, Distribución del equipo de trabajo: talento humano designado por el proveedor y la entidad.
* Se da inicio a la primera fase del proyecto, correspondiente a la Definición de la Estrategia, durante la cual se recolectan y documentan los insumos necesarios para realizar el análisis de contexto de la entidad y evaluar el nivel de madurez en Arquitectura Empresarial de la Secretaría General.</t>
    </r>
  </si>
  <si>
    <t>La Secretaría General diseña e implementa tableros de control en Power BI, que se conectan a diversas fuentes de información para visualizar datos y monitorear en tiempo real el rendimiento de los procesos internos de la entidad y aquellos de alcance distrital, así mismo, se aplican algoritmos de inteligencia artificial que mejoran la gestión estratégica de estos, facilitando la toma de decisiones basadas en datos. 
Entre los tableros que se han trabajado en el periodo se encuentran los siguientes:
- DATOS POR LA TRANSPARENCIA – SATI 
- TABLERO PARA EL SEGUIMIENTO DE PQRS
- TABLERO DE INFRAESTRUCTURA TRANSPARENTE
- TABLERO DE COST BOGOTÁ
- TABLERO DE GESTIÓN DISTRITAL DE MUJERES EN RIESGO DE FEMINICIDIO
- TABLERO DE LA EJECUCIÓN PRESUPUESTAL
- Tablero para visualizar datos públicos en lo que se refiere a la inversión pública en el desarrollo de los proyectos distritales y locales impulsando así la transparencia en el gasto, las inversiones y las contrataciones públicas.
Adicionalmente, se puso en producción un agente de inteligencia artificial que permite la validación y asignación del 40% de las PQRSD recibidas a través de Bogotá Te escucha.
Por otro parte, se inicia el trabajo para el desarrollando e implementación de un agente conversacional basado en modelos de lenguaje LLM o Modelo de Lenguaje Grande (Large Language Model en inglés), es un tipo de programa de inteligencia artificial (IA) diseñado para entender y generar lenguaje natural, en la nube de Azure, que brinde respuestas contextualizadas sobre el Modelo Integrado de Planeación y Gestión (MIPG) y temas institucionales, apoyado en documentación oficial y fuentes validadas. Este agente estará embebido en el micrositio de la SGAMB y será desarrollado completamente con talento humano e infraestructura tecnológica institucional.</t>
  </si>
  <si>
    <t xml:space="preserve">Durante el Segundo Trimestre se realizaron:
Se realizó la actualización de contenidos conforme a las solicitudes del área funcional. Asimismo, se incluyó una nueva categoría denominada “Desarrollo Económico” y se publicó internamente el reporte de métricas, con el fin de facilitar el control por parte del administrador, el análisis de información por el área funcional y la toma de decisiones orientadas a mejorar el portal de datos para la transparencia.
Adicionalmente, en el marco de la estrategia de Datos para la Transparencia, nos encontramos desarrollando en conjunto con el Banco Interamericano de Desarrollo –BID, una herramienta interactiva para la ciudadanía que integra y visualiza datos públicos en lo que se refiere a la inversión pública en el desarrollo de los proyectos distritales y locales impulsando así la transparencia en el gasto, las inversiones y las contrataciones públicas. </t>
  </si>
  <si>
    <t>Durante el segundo trimestre se adelantaron actividades clave que coadyuvan a la implementación del modelo operativo de gobierno de datos. Estas acciones permitirán establecer una base sólida para la toma de decisiones informadas, promoviendo una gestión institucional eficiente, transparente y centrada en el ciudadano
Una de las actividades más relevantes fue la elaboración del documento de Identificación de Datos Maestros para la Secretaría General de la Alcaldía Mayor de Bogotá. La identificación de datos maestros es un paso fundamental para garantizar la calidad, consistencia e integridad de la información a través de todos los sistemas y procesos institucionales. Esta actividad permite establecer una única fuente confiable de datos, lo que facilita la toma de decisiones, mejora la eficiencia operativa y contribuye a la reducción de errores y duplicidades.</t>
  </si>
  <si>
    <t>* Se realiza la publicación de RFI del proceso de Nube Pública, identificado bajo el numero SGA-SIP-03-OTIC.
* Se da respuesta a las observaciones recibidas por parte de la dirección de contratación, por medio del radicado 3-2025-10109   	
*Se realiza la designación y aval para el comité evaluador técnico del proceso de nube pública
*Se realiza la publicación del evento de cotización RFQ No 21608 del proceso de nube pública con fecha de cierre 05/05/2025
*Se dio cierre al Evento de Cotización No 21608 del proceso, cuyo objeto es: “Adquirir Servicios De Nube Pública En El Segmento Microsoft A Través Del Acuerdo Marco De Precios, Para La Secretaría General De La Alcaldía Mayor De Bogotá D.C.”.  
* Se realiza la evaluación e informe correspondiente a las propuestas recibidas. 
* Se realiza la solicitud garantías para la legalización del contrato 
* Se realiza la suscripción del contrato Microsoft  Enterprise Azure
* Se recibe memorando para elaboración de acta de inicio al contrato 658-2025
* Se firma el documento de acta de requerimiento de entrega - Contrato 4204000-658-2025
* Se firmo en contrato con Microsoft como fabricante,  y se realiza reunión con el administrador de la plataforma de Azure y el proveedor seleccionado COEM para validar la asignación de los créditos adquiridos.</t>
  </si>
  <si>
    <r>
      <t xml:space="preserve">
</t>
    </r>
    <r>
      <rPr>
        <b/>
        <sz val="10"/>
        <rFont val="Arial"/>
        <family val="2"/>
      </rPr>
      <t>Renovación de Equipos:</t>
    </r>
    <r>
      <rPr>
        <sz val="10"/>
        <rFont val="Arial"/>
        <family val="2"/>
      </rPr>
      <t xml:space="preserve">
*Se elaboró el anexo técnico para la adquisición de equipos, estructurado por lotes de la siguiente manera: Lote 1: Equipos de cómputo, Lote 2: Solución de videoconferencia, Lote 3: Monitores industriales y video Wall, Lote 4: Escáneres especializados, Lote 5: Soluciones tecnológicas para puntos de atención presencial
*De manera simultánea, se publicó la solicitud de cotización a través de la plataforma SECOP II y el formato RFI (Request for Information) en la Tienda Virtual del Estado Colombiano – CCE. El objetivo de esta publicación fue consultar las especificaciones técnicas requeridas por la Entidad, debido a que no se encuentran claramente definidas dentro del Acuerdo Marco de Precios (AMP).
*Se recibieron y atendieron las observaciones realizadas por los proveedores a través de la Tienda Virtual del Estado Colombiano – CCE.
*Se llevó a cabo una sesión de trabajo con la Dirección de Contratación, en la que se acordaron las siguientes actividades a desarrollar: Solicitud de cotización en SECOP II, Consulta en la Bolsa Mercantil, Análisis del sector, Elaboración del estudio de mercado
*Se ejecutaron las acciones solicitadas por la Dirección de Contratación. Posteriormente, en una nueva mesa de trabajo, se revisaron recomendaciones relacionadas con el análisis en la Bolsa Mercantil y se indicó el agendamiento de una reunión para definir la modalidad de contratación y continuar con el proceso.</t>
    </r>
  </si>
  <si>
    <t>La Oficina de Tecnologías de la Información y las Comunicaciones (OTIC) llevó a cabo una jornada de sensibilización de gran importancia dirigida a los servidores públicos y contratistas de la Secretaría General de la Alcaldía Mayor de Bogotá. La sesión, titulada “Usemos la IA de manera segura”, tuvo como objetivo brindar recomendaciones clave para el uso seguro y responsable de herramientas basadas en inteligencia artificial.
Adicionalmente, se desarrolló una presentación en la que se consolidó un top de herramientas de inteligencia artificial clasificadas por temáticas, con el fin de orientar a los funcionarios sobre las opciones más pertinentes según sus necesidades y contextos de uso.</t>
  </si>
  <si>
    <t>La Oficina de Tecnologías de la Información y las Comunicaciones (OTIC) llevó a cabo una jornada de sensibilización dirigida a los servidores públicos y contratistas de la Secretaría General de la Alcaldía Mayor de Bogotá, abordando temas fundamentales para el fortalecimiento de la cultura digital institucional. Los temas tratados fueron los siguientes:
* Recordatorio de la Política de Seguridad Digital vigente.
* Socialización de la Ley 1712 de 2014 sobre Transparencia y Acceso a la Información Pública.
* Lineamientos sobre la Protección de Datos Personales.
* Consideraciones sobre el uso de fotografías como datos personales.
* Importancia de proteger nuestros datos durante procesos de apertura de información.
* Principios y beneficios de los Datos Abiertos.
Estas actividades tienen como propósito fomentar el uso responsable de los datos y la información, promover la transparencia institucional y garantizar el cumplimiento del marco normativo vigente.</t>
  </si>
  <si>
    <t>Durante el segundo trimestre de 2025 se brinda soporte y mantenimiento al Sistema SIGA - Gestión Documental de la Secretaria General:
* Se ajustó el módulo de Correspondencia, en la v2.1.0.3 * Se incluyó el cambio solicitado por la Subdirección de  Gestión Documental para que en el llamado al servicio Certimail  de 4/72 se agreguen los correos copiados. 
* Se corrigió la presentación del correo origen, cuando incluía fines de línea no se mostraban los botones del radicado. Con la nueva versión, el envío a los correos copiados será más rápido dado que se incluirán desde el primer intento de envío a Certimail.
* se realiza la corrección correo origen. Antes del cambio no se mostraban los botones para el radicado y generaba error en la consola
* Se corrige el remitente origen con fines de línea para que no genere error, para lo anterior se hicieron cambios y se implementó la v2.1.0.4 del módulo de Correspondencia corrigiendo los siguientes archivos.</t>
  </si>
  <si>
    <t xml:space="preserve">Durante el segundo trimestre de 2025 se brinda soporte, mantenimiento y realizar mejoras al Sistema BOGOTA TE ESCUCHA - BTE de la Secretaria General:
* Se completa el producto mínimo viable para la Dirección de Servicio a la Ciudadanía y se autorizó la actualización del sistema BTE a la v2.1.0.8 incluyendo el proyecto de clasificación automática de peticiones mediante Inteligencia Artificial.
* Se desbloquea peticiones entidad, mostrar Entidad
Se ajusta el menú con fondo blanco quedaba letra blanca y no se veía
En la v2.1.0.9 de BTE se incluyeron las siguientes funcionalidades solicitadas por la Dirección de Servicio a la Ciudadanía:
*Se agregaron bloqueos FOR UPDATE en la transacción de BTE, de tal forma que, aunque el servicio externo llame 3 veces, BTE las encolará y las atenderá en orden, esto evita el problema de concurrencia presentado. 
En la v2.1.1.0 de BTE se incluyeron las siguientes funcionalidades solicitadas por la Dirección de Servicio a la Ciudadanía:
* Ajuste al login para que identifique los usuarios autenticados con Keycloak del portal integrador
* Ajuste a la página de registro de peticionario para que autocomplete los datos recibidos del portal integrador en caso de nuevos usuarios
Adicionalmente, se puso en producción un agente de inteligencia artificial que permite la validación y asignación del 40% de las PQRSD recibidas a través de Bogotá Te escucha.
 </t>
  </si>
  <si>
    <t>Portal Transaccional de Servicio a la Ciudadanía:
* Se desarrolló el producto mínimo viable (MVP) del Portal Transaccional de Servicio a la Ciudadanía de la Alcaldía Mayor de Bogotá, el cual incluye componentes clave de autenticación e interoperabilidad. Este fue lanzado el 18 de junio de 2025 a todas las entidades del Distrito. Dentro de su alcance actual se encuentran los siguientes servicios: Pagos Bogotá, Agendamiento web para atención en la Red CADE, Integración con el sistema BTE para la gestión de PQRSD por parte de la ciudadanía, Uso de tablas maestras para estandarización de datos
* La Oficina TIC adelantó la revisión y actualización de los estudios previos y el análisis del sector como parte del acompañamiento técnico brindado a la Subsecretaría de Servicio a la Ciudadanía en el marco del proyecto.
* Se actualizó la documentación precontractual del portal, incorporando las observaciones emitidas por el Comité de Contratación.</t>
  </si>
  <si>
    <t>Despliegue y mantenimiento al mínimo viable del el Portal transaccional de servicio a la ciudadanía de la Alcaldía Mayor de Bogotá</t>
  </si>
  <si>
    <t>20%
Informe de avance del diseño de la solución y arquitectura del Portal transaccional</t>
  </si>
  <si>
    <t>Fortalecimiento de canales Digitales (Bogotá Te Escucha, Chatico, etc.)</t>
  </si>
  <si>
    <t>Oficina de Tecnologías de la Información
 y las Comunicaciones</t>
  </si>
  <si>
    <r>
      <rPr>
        <b/>
        <sz val="10"/>
        <rFont val="Arial"/>
        <family val="2"/>
      </rPr>
      <t>Portal Transaccional de Servicio a la Ciudadanía:</t>
    </r>
    <r>
      <rPr>
        <sz val="10"/>
        <rFont val="Arial"/>
        <family val="2"/>
      </rPr>
      <t xml:space="preserve">
* Se desarrolló el producto mínimo viable (MVP) del Portal Transaccional de Servicio a la Ciudadanía de la Alcaldía Mayor de Bogotá, el cual incluye componentes clave de autenticación e interoperabilidad (Bus de Servicios). Este fue lanzado el 18 de junio de 2025 a todas las entidades del Distrito. Dentro de su alcance actual se encuentran los siguientes servicios: Pagos Bogotá, Agendamiento web para atención en la Red CADE, Integración con el sistema BTE para la gestión de PQRSD por parte de la ciudadanía, Uso de tablas maestras para estandarización de datos
* La Oficina TIC adelantó la revisión y actualización de los estudios previos y el análisis del sector como parte del acompañamiento técnico brindado a la Subsecretaría de Servicio a la Ciudadanía en el marco del proyecto.
* Se actualizó la documentación precontractual del portal, incorporando las observaciones emitidas por el Comité de Contratación.</t>
    </r>
  </si>
  <si>
    <t>Implementación del Portal de Datos para la Transparencia y mejoras requeridas</t>
  </si>
  <si>
    <t>En coordinación con la Subdirección de Gestión del Patrimonio Documental del Distrito, se adelantó la elaboración de los anexos técnicos y la atención de observaciones asociadas a los siguientes procesos de contratación, en el marco del proyecto de Fortalecimiento del acceso y difusión de la memoria histórica y del patrimonio documental de Bogotá, D.C.:
* Consultoría especializada para el análisis, evaluación y aplicación de IA en la gestión del patrimonio documental del fondo documental "Concejo de Bogotá"​
* Realizar el diagnóstico de los Fondos y Colecciones Documentales Digitales, y sus medios de almacenamiento en el Archivo General de Bogotá; el diagnóstico de la producción electrónica de documentos históricos en 12 entidades del Distrito, y la definición de la Arquitectura Tecnológica para soportar el proyecto de preservación digital, en el marco del proyecto de Fortalecimiento del acceso y difusión de la memoria histórica y del patrimonio documental de Bogotá, D.C.  
* Consultoría especializada para el diseño, desarrollo, implementación de software que automatice los procesos de 4 líneas de operación de la Subdirección de Sistema Distrital de Archivos de Bogotá –SSDA</t>
  </si>
  <si>
    <t>PLAN ESTRATÉGICO DE TECNOLOGÍA DE INFORMACIÓN  PETI 2025-2027
VIGENCIA 2025
PROGRAMACIÓN / EJECUCIÓN 
SEGUIMIENTO TERCER TRIMESTRE</t>
  </si>
  <si>
    <r>
      <t xml:space="preserve">PLAN ESTRATÉGICO DE TECNOLOGÍA DE INFORMACIÓN  PETI </t>
    </r>
    <r>
      <rPr>
        <b/>
        <u/>
        <sz val="14"/>
        <rFont val="Arial"/>
        <family val="2"/>
      </rPr>
      <t>2025 - 2027</t>
    </r>
    <r>
      <rPr>
        <b/>
        <sz val="14"/>
        <rFont val="Arial"/>
        <family val="2"/>
      </rPr>
      <t xml:space="preserve">
VIGENCIA 2025
PROGRAMACIÓN / EJECUCIÓN 
SEGUIMIENTO TERCER TRIMESTRE</t>
    </r>
  </si>
  <si>
    <t>PLAN ESTRATÉGICO DE TECNOLOGÍA DE INFORMACIÓN  PETI 2025 - 2027
VIGENCIA 2025
PROGRAMACIÓN / EJECUCIÓN 
SEGUIMIENTO TERCER TRIMESTRE</t>
  </si>
  <si>
    <t>PLAN ESTRATÉGICO DE TECNOLOGÍA DE INFORMACIÓN  PETI 2025 2027
VIGENCIA 2025
PROGRAMACIÓN / EJECUCIÓN 
SEGUIMIENTO TERCER TRIMESTRE</t>
  </si>
  <si>
    <t>PLAN ESTRATÉGICO DE TECNOLOGÍA DE INFORMACIÓN  PETI 2025 -2027
VIGENCIA 2025
PROGRAMACIÓN / EJECUCIÓN 
SEGUIMIENTO TERCER TRIMESTRE</t>
  </si>
  <si>
    <t>En el marco del proyecto de Arquitectura Empresarial de la Secretaría General, el consultor INGENIUM durante el periodo alcanzo los siguientes avances, en concordancia con el Plan de Trabajo y los entregables establecidos en el contrato 697-2025:
Consolidación de la Declaración del Ejercicio de Arquitectura Empresarial:
• Se desarrolló el 11 de agosto el taller de declaración de la Arquitectura Empresarial con la participación de los directivos de la Secretaría General.
• Se definió la visión compartida de AE, orientada a transformar la Entidad en un modelo de eficiencia, coordinación y confianza ciudadana.
• Se identificaron focos estratégicos.
Aprobación del Plan de Trabajo:
• Se ajustaron las versiones del plan de proyecto conforme a observaciones de los supervisores del contrato.
• Se formalizó el cronograma definitivo y se documentó el plan de gestión de riesgos, calidad y comunicaciones.
Levantamiento de Información y Reuniones Técnicas:
• Se avanzó en la caracterización de procesos estratégicos.
• Se trabajó en la fase de levantamiento de información sobre aplicaciones institucionales.
• Se realizaron varias sesiones con diferentes equipos de la secretaria General para revisión y toma de fotografía de los procesos.
Entrega y Revisión de Entregables:
• Se efectuaron reuniones presenciales de validación de entregables parciales con la supervisión del contrato.
• Se documentaron los ajustes en repositorio.
Consolidación y Seguimiento del Ejercicio de Arquitectura Empresarial:
OFICINA DE TECNOLOGIAS DE LA
INFORMACIÓN Y LAS COMUNICACIONES
OTIC
• Se avanzó en la transferencia de conocimiento en el uso de la herramienta de Arquitectura Empresarial (MEGAHOPEX), fortaleciendo las capacidades del equipo interno.
• Se realizó la validación de la estrategia de datos, articulando lineamientos con las dependencias responsables.
• Se llevaron a cabo reuniones de seguimiento operativo con la supervisión del contrato para garantizar la trazabilidad de los compromisos y pendientes.
Levantamiento de Información y Validación de Servicios:
• Se desarrollaron sesiones de validación de servicios con la Dirección de Paz y Reconciliación, Proyección Internacional, Dirección de Innovación Pública y Estado Abierto, Consejería de Paz, Víctimas y Reconciliación, Subsecretaría de Fortalecimiento Institucional, Dirección del Sistema Distrital del Servicio a la Ciudadanía, Dirección Administrativa y Financiera y Subsecretaría Corporativa.
• Se avanzó en el levantamiento de información de infraestructura (ciclo 4) y en la revisión de sistemas de información (ciclos 2 y 3).
• Se efectuaron ejercicios de levantamiento AS-IS con aplicaciones como Chatico, así como sesiones de revisión del catálogo de seguridad.
Gestión de Comunicación y Material de Apoyo:
• Se diseñaron y entregaron piezas gráficas (wallpapers, carteleras digitales y material gráfico institucional) para el lanzamiento y socialización del ejercicio de AE en la Secretaría General.
• Se elaboraron plantillas, videos y piezas de apoyo solicitadas por la Oficina de Comunicaciones (OCC), con el fin de fortalecer la divulgación del proyecto.
Organización y Planeación de Reuniones Técnicas:
• Se gestionó la agenda de reuniones de transferencia de conocimiento con diferentes equipos, incluyendo validaciones técnicas solicitadas a expertos de la entidad.
• Se mantuvo la coordinación logística para la planeación de sesiones presenciales de presentación de metodologías adaptadas y de trabajo colaborativo con las dependencias.</t>
  </si>
  <si>
    <t>Se dio respuesta a las observaciones al prepliego del proceso del concurso SGA-CM-005-2025. Fue publicado el pliego definitivo del concurso de méritos para la implementación del Plan de recuperación ante desastres TI, Se realizó revisión técnica de propuestas presentadas en el proceso. Se realizo el proceso de subsanaciones y observaciones del proceso del concurso SGA-CM-005-2025 el 4 de agosto. Se expidió el acto administrativo de adjudicación el 8 de agosto. El proveedor firma en secop el contrato 849-2025, el 11 de agosto. Las garantías fueron aprobadas el 13 de agosto, según los estudios previos en el periodo del 15 al 26 de agosto se realizó revisión de las hojas de vida remitidas por el contratista que forman parte del grupo en la ejecución del contrato, antes del inicio de ejecución del contrato. se da inicio al contrato el 27 de agosto. En la etapa de ejecución del contrato 849 de 2025 se han realizado las siguientes reuniones:
- Se realizó reunión inicial para revisión de cronograma de trabajo
- Se realizó primera sesión para implementación de la primera fase DRP
- Se realizó reunión para el levantamiento de información de bases de datos
- Se realizó reunión para presentación inicial por parte del proveedor del inventario de información obtenida.
- Se realizó reunión para levantamiento de información de la Nube de Azure
- Se participó en reuniones de seguimiento
- Se realizo reunión para levantamiento de información (interno) de sistemas de información, servicios
- Se realizó reunión para levantamiento de información requerida por el proveedor
- Se realizaron 4 sesiones para socialización del formato BIA al interior de OTIC, para cada grupo de sistemas de información y sitios web
- Se realizó reunión con equipo de la Subsecretaría de Servicio a la Ciudadanía – Formato BIA
- Se realizó reunión con las siguientes dependencias: Dirección del Sistema Distrital de Servicio a la Ciudadanía, Subdirección de Gestión Documental, Dirección Distrital de Relaciones Internacionales, Dirección de Talento Humano. Nota. La información de la gestión del contrato se carga en el repositorio del contrato. La información de requerimientos se envía por correo electrónico</t>
  </si>
  <si>
    <t>PORTAL “DATOS PARA LA TRANSPARENCIA”
Se realizo la Integración de Bogotá te escucha – Sat web y autenticador:
- Ajustes en el servicio de la base maestra y el buscador funcionalidad es clave para garantizar una experiencia de búsqueda contextualizada y orientada al usuario, facilitando el acceso efectivo a la oferta institucional
- el buscador de trámites y servicios reconozca y procese correctamente palabras con tildes. Actualmente, al ingresar términos acentuados (por ejemplo, “educación” o “autorización”).
Se trabajó en el desarrollo e implementación de una sección de votación. Esta nueva sección se enfocó en las siguientes temáticas clave, siguiendo los compromisos establecidos en el II Plan de Gobierno Abierto de Bogotá:
Seguridad y Tranquilidad : Compromiso para construir confianza institucional y transformar comportamientos contrarios a la convivencia mediante acciones de gobierno abierto, que incluyen acceso a información, innovación tecnológica, participación y procesos pedagógicos.
- Bogotaneidad : Compromiso de fortalecer la participación ciudadana a través de una herramienta tecnológica integrada al Laboratorio de Innovación – GoLab, que usará la plataforma Chatico y se articulará con la Oficina Consejería Distrital de TIC para impulsar la coordinación de los presupuestos participativos.
- Educación: Implementación de la estrategia de entornos escolares inspiradores para transformar las áreas externas de los colegios en espacios seguros, acogedores y protectores, lo cual incluye la identificación y mitigación de riesgos de seguridad y convivencia.
- Salud y Bienestar : Diseño e implementación de una estrategia distrital para fortalecer el acceso, la equidad y la participación efectiva en salud mental en Bogotá.
- Transporte Público y Movilidad : Esta temática incluye varios compromisos como el desarrollo de una estrategia de diálogos ciudadanos , la implementación de un asistente inteligente en la web de la Empresa Metro , la publicación periódica y accesible de conjuntos de datos sobre la operación del SITP , la implementación de un modelo de cultura ciudadana en el SITP , y la disposición de mecanismos incluyentes para la participación de grupos como personas con discapacidad, personas mayores y población rural.
El objetivo de este desarrollo es promover los pilares de transparencia, participación ciudadana, rendición de cuentas e innovación que sustentan el Plan de Gobierno Abierto de Bogotá.
Además de la sección de votación que desarrollaron, la página de Participación fue modificada para destacar la siguiente información y funcionalidades clave.
- Decide, cocrea y fórmate: Este es el encabezado principal que orienta a la ciudadanía sobre el propósito de la sección.
- Presupuestos participativos: Permite a la ciudadanía decidir cuáles propuestas ciudadanas se ejecutarán en su localidad. Se incluye un botón para Participar.
- Plan Distrital de Desarrollo: Muestra la Estrategia de participación para el Plan de Desarrollo Distrital en Bogotá, con un botón para Participar.
- iVotec - Elige: Se destaca que Bogotá cuenta con herramientas para llevar a cabo de manera segura, rápida y con calidad, procesos electorales en las instancias locales. Se incluye un botón para Proponer.</t>
  </si>
  <si>
    <t>Durante el tercer trimestre se genera el documento que establece el responsable de datos en la Secretaría General de la Alcaldía Mayor de Bogotá. 
Aquí un apartado de su contenido
Responsables de Datos en la Secretaría General de la Alcaldía Mayor de Bogotá
Septiembre 2025
1. Introducción
La gestión adecuada de los datos institucionales es fundamental para garantizar la calidad, seguridad, disponibilidad y uso estratégico de la información en la toma de decisiones. En este contexto, es necesario establecer claramente los roles y responsabilidades de los actores involucrados en el ciclo de vida de los datos dentro de la Secretaría General de la Alcaldía Mayor de Bogotá. Este documento define los responsables de datos, sus funciones principales y los perfiles sugeridos para cada rol, con el fin de fortalecer la gobernanza de datos en la entidad.
2. Definición de Roles Responsables de Datos
2.1 Responsable de Gobierno de Datos
Funciones: Liderar la estrategia de gestión de datos, definir políticas de calidad, seguridad y privacidad, coordinar la implementación de estándares y supervisar el cumplimiento normativo.
Perfil sugerido: Científico de datos senior o Profesional en BI con experiencia en gestión de proyectos y gobierno de datos.
2.2 Responsable de Calidad de Datos
Funciones: Supervisar la integridad, exactitud y consistencia de los datos; definir y aplicar controles de calidad; coordinar auditorías y reportes de calidad.
Perfil sugerido: Analista de datos o Analista QA con experiencia en documentación y pruebas de calidad.
2.3 Responsable de Seguridad y Privacidad de Datos
Funciones: Garantizar la protección de datos personales y sensibles, implementar medidas de seguridad, gestionar incidentes y riesgos, asegurar el cumplimiento de la normativa de protección de datos.
Perfil sugerido: Desarrollador de software o full-stack con formación en seguridad informática.
2.4 Responsable de Integración y Disponibilidad de Datos
Funciones: Administrar bases de datos, asegurar la disponibilidad y accesibilidad de la información, coordinar la integración de fuentes de datos internas y externas.
Perfil sugerido: Desarrollador full-stack o Profesional en BI con experiencia en administración de bases de datos.
2.5 Responsable de Analítica y Uso de Datos
Funciones: Promover el uso estratégico de los datos para la toma de decisiones, desarrollar modelos analíticos y visualizaciones, capacitar a los usuarios internos.
Perfil sugerido: Científico de datos junior o Profesional en BI.</t>
  </si>
  <si>
    <t>Se realizaron ajustes en el tablero de gestión distrital de mujeres en riesgo de feminicidio incorporando nuevas fuentes de información con las estructuras que provee integración social y secretaria de la mujer. - Se apoyo en la actualización del tablero de infraestructura transparente con datos entregados por las entidades del distrito en el mes de julio 2025. - Se apoyo en la actualización en producción del tablero de Cost Bogotá con datos entregados por las entidades del distrito para el mes de julio 2025. - Se apoyo en la implementación de nuevas funcionalidades que permiten filtrar datos y visualizarlos desde cada una de las etiquetas con cifras establecidas en la hoja de resumen del tablero de feminicidio. Al hacer clic sobre la etiqueta podrá visualizar el detalle de los casos al que se hace referencia y muestra el detalle de la etiqueta. - Se desarrollaron ajustes en la ETL para cargar más datos de las bases de feminicidio, atenciones, llamadas al 123, integración social y secretaria de la mujer a la base de datos de DWH con el fin de construir los servicios para compartir datos consolidados. - Se apoyo creación y actualizaciones en el desarrollo de los procesos que consolidan datos a través de flujos construidos en Power Automate y ETL en SSIS para cargar los datos consolidados para los tableros de infraestructura transparente y Cost Bogotá; así como la automatización de procesos para consolidación de datos en único documento xlsm.
- Se apoyo en el desarrollo de nuevas funcionalidades y construcción de nuevos indicadores para tablero de infraestructura transparente, de acuerdo a los requerimientos presentados por el área funcional. - Se apoyo en el desarrollo del tablero de inscripciones al programa Bogotá Capital Digital, conectado a la base de datos en tiempo real.
En lo recorrido de la vigencia 2025 lo más representativo en la implementación de visores ha sido:
- DATOS POR LA TRANSPARENCIA – SATI
https://app.powerbi.com/view?r=eyJrIjoiYzI5NzNmZGYtOGQ1NC00N2I0LWJlMTgtYzIzM2MzZmQ5YmMxIiwidCI6ImYzNTFhN2NiLWY5NGEtNGRmMC05NjI3LWFlMDMwY2NlZjdjNCIsImMiOjR9
- TABLERO PARA EL SEGUIMIENTO DE PQRS
https://app.powerbi.com/view?r=eyJrIjoiMmE5ZDk4MmItZGE3Zi00YWZlLWFhNTctNjdlNTJkMDQ2YzM1IiwidCI6ImYzNTFhN2NiLWY5NGEtNGRmMC05NjI3LWFlMDMwY2NlZjdjNCIsImMiOjR9
- TABLERO DE INFRAESTRUCTURA TRANSPARENTE
https://app.powerbi.com/view?r=eyJrIjoiZTU3NzYzMTctMjJmYy00Y2U1LTk2NGEtYzNhZmIwZGY0NzQxIiwidCI6ImYzNTFhN2NiLWY5NGEtNGRmMC05NjI3LWFlMDMwY2NlZjdjNCIsImMiOjR9
- TABLERO DE COST BOGOTÁ
https://app.powerbi.com/view?r=eyJrIjoiNDVjMjNjOTItNjdhNS00ZmViLTg2YTAtMTYxMzgxZmJlMzBjIiwidCI6ImYzNTFhN2NiLWY5NGEtNGRmMC05NjI3LWFlMDMwY2NlZjdjNCIsImMiOjR9
- TABLERO DE GESTIÓN DISTRITAL DE MUJERES EN RIESGO DE FEMINICIDIO
https://app.powerbi.com/view?r=eyJrIjoiZDQ1Nzk0MjctYjNjZS00N2MzLTlkNjgtMzUzMzBiM2VlMDJmIiwidCI6ImYzNTFhN2NiLWY5NGEtNGRmMC05NjI3LWFlMDMwY2NlZjdjNCIsImMiOjR9
- TABLERO DE LA EJECUCIÓN PRESUPUESTAL
https://app.powerbi.com/view?r=eyJrIjoiN2ZlNDYwNmUtMGRlNy00MTE2LTljMzMtMjZhN2FkNjM4M2FkIiwidCI6ImYzNTFhN2NiLWY5NGEtNGRmMC05NjI3LWFlMDMwY2NlZjdjNCIsImMiOjR9</t>
  </si>
  <si>
    <t>Durante el tercer trimestre de 2025 se brinda soporte, mantenimiento y realizar mejoras al Sistema BOGOTA TE ESCUCHA - BTE de la Secretaria General:
En la v2.1.1.2 de BTE se solucionan problemas con peticionarios que se creaban sin identificación y que generaban confusión debido a que posteriormente los usuarios modificaban el nombre si contar con la identificación.
Se entregó un script con el propósito de permitir los formatos de audio .m4a solicitados por el usuario.
En la v2.1.1.0 de BTE se incluyeron las siguientes funcionalidades solicitadas por la Dirección de Servicio a la Ciudadanía: a. Ajuste al login para que identifique los usuarios autenticados con Keycloak del portal integrador b. Ajuste a la página de registro de peticionario para que autocomplete los datos recibidos del portal integrador en caso de nuevos usuarios
Ajuste al login para que identifique los usuarios autenticados con Keycloak del portal integrador
Ajuste a la página de registro de peticionario para que autocomplete los datos recibidos del portal integrador en caso de nuevos usuarios</t>
  </si>
  <si>
    <t>Durante el tercer trimestre de 2025, se realizó la implementación del bus de servicios basado en Apache Camel, el cual actúa como capa de integración del Portal Transaccional de Servicio a la Ciudadanía.
A la fecha, a través de este bus se exponen servicios que permiten:
Permitir la consulta de trámites y servicios desde el portal.
Soportar el proceso de agendamiento de turnos para la ciudadanía.
Integrar funcionalidades de apoyo a pagos no tributarios.
Facilitar la homologación de trámites y servicios con el Sistema de Asignación de Turnos.</t>
  </si>
  <si>
    <t>14 de octubre de 2025</t>
  </si>
  <si>
    <r>
      <t>NOTA:</t>
    </r>
    <r>
      <rPr>
        <sz val="11"/>
        <color theme="1"/>
        <rFont val="Calibri"/>
        <family val="2"/>
        <scheme val="minor"/>
      </rPr>
      <t xml:space="preserve"> Durante el tercer trimestre de 2025 con ocasión de la suscripción de contratos de prestación de servicios profesionales con recursos de vigencias futuras se realizó el ajuste al valor del compromiso del 1er. trimestre por anulación parcial del registro presupuestal- RP.</t>
    </r>
  </si>
  <si>
    <r>
      <rPr>
        <b/>
        <sz val="10"/>
        <rFont val="Arial"/>
        <family val="2"/>
      </rPr>
      <t>NOTA</t>
    </r>
    <r>
      <rPr>
        <sz val="10"/>
        <rFont val="Arial"/>
        <family val="2"/>
      </rPr>
      <t>: Durante el tercer trimestre de 2025 con ocasión de la suscripción de contratos de prestación de servicios profesionales con recursos de vigencias futuras se realizó el ajuste al valor del compromiso del 1er. trimestre por anulación parcial del registro presupuestal- RP.</t>
    </r>
  </si>
  <si>
    <r>
      <rPr>
        <b/>
        <sz val="10"/>
        <rFont val="Arial"/>
        <family val="2"/>
      </rPr>
      <t>NOTA:</t>
    </r>
    <r>
      <rPr>
        <sz val="10"/>
        <rFont val="Arial"/>
        <family val="2"/>
      </rPr>
      <t xml:space="preserve"> Durante el tercer trimestre de 2025 con ocasión de la suscripción de contratos de prestación de servicios profesionales con recursos de vigencias futuras se realizó el ajuste al valor del compromiso del 1er. trimestre por anulación parcial del registro presupuestal- RP.</t>
    </r>
  </si>
  <si>
    <t>FANNY GONZÁLEZ RODRÍGUEZ</t>
  </si>
  <si>
    <r>
      <t xml:space="preserve">Durante el tercer trimestre de 2025, se adelantaron las siguientes actividades en los proyectos:
</t>
    </r>
    <r>
      <rPr>
        <b/>
        <sz val="10"/>
        <rFont val="Arial"/>
        <family val="2"/>
      </rPr>
      <t>1. Aplicación de IA en la gestión del patrimonio documental:</t>
    </r>
    <r>
      <rPr>
        <sz val="10"/>
        <rFont val="Arial"/>
        <family val="2"/>
      </rPr>
      <t xml:space="preserve">
- Se prepararon insumos como la matriz de estudio de mercado, análisis del sector, anexo técnico, matriz de riesgo y cláusulas ambientales, para garantizar la viabilidad técnica, jurídica y financiera del proceso.
- Se publicó la convocatoria y los estudios previos, permitiendo la participación de interesados y la recepción de observaciones sobre los pliegos de condiciones.
- El comité evaluador revisó y respondió oportunamente todas las observaciones presentadas por los interesados, asegurando transparencia y cumplimiento normativo.
- Se recibieron ocho ofertas de consultoría, las cuales fueron evaluadas por el comité designado, considerando criterios técnicos, jurídicos y financieros.
</t>
    </r>
    <r>
      <rPr>
        <b/>
        <sz val="10"/>
        <rFont val="Arial"/>
        <family val="2"/>
      </rPr>
      <t xml:space="preserve">2. Diagnóstico de fondos y colecciones digitales
</t>
    </r>
    <r>
      <rPr>
        <sz val="10"/>
        <rFont val="Arial"/>
        <family val="2"/>
      </rPr>
      <t xml:space="preserve">- Se definieron los lineamientos generales, el cronograma y el plan de trabajo, estableciendo la metodología y la comunicación entre las entidades participantes.
- Se realizó la actividad de lanzamiento oficial, socializando el alcance y los objetivos con representantes de las 12 entidades distritales involucradas.
- Se extrajo y analizó una muestra representativa de diferentes formatos (Betacam, VHS, U-Matic, LP, microfilm, etc.) para evaluar el estado de conservación de los documentos históricos.
- Se identificaron y analizaron los acervos documentales digitales, evaluando su estado de preservación y organización.
- Se caracterizó la producción documental electrónica en las 12 entidades del Distrito, mediante encuestas y revisión de información institucional.
- Se revisaron y ajustaron los protocolos de transferencia documental y se avanzó en el componente tecnológico para la preservación digital a largo plazo.
- Se realizaron reuniones semanales de seguimiento entre la Universidad Distrital y el Archivo General de Bogotá para validar avances, revisar entregables y coordinar actividades.
</t>
    </r>
    <r>
      <rPr>
        <b/>
        <sz val="10"/>
        <rFont val="Arial"/>
        <family val="2"/>
      </rPr>
      <t>3. Software de operación SSDA</t>
    </r>
    <r>
      <rPr>
        <sz val="10"/>
        <rFont val="Arial"/>
        <family val="2"/>
      </rPr>
      <t xml:space="preserve">
-Se dio inicio formal al contrato 910 de 2025 con la firma del acta de inicio entre la SSDA y la empresa Consultoría Integral Profesional SAS
 -Se realizaron diversas mesas de trabajo entre el contratista, la SSDA y la Oficina de Tecnologías de la Información y las Comunicaciones (OTIC), para gestionar insumos, recursos y lineamientos técnicos, administrativos y operativos necesarios para la ejecución del contrato
- Se avanzó en la formalización, levantamiento de requerimientos, coordinación técnica y administrativa, y cumplimiento de la primera fase del proyecto, sentando las bases para el desarrollo e implementación del software que automatizará procesos en la SSDA. 
</t>
    </r>
  </si>
  <si>
    <t>Durante el tercer trimestre de 2025, se llevó acabo el Taller “El futuro del trabajo con Copilot”, evento presencial en las oficinas de Microsoft Bogotá, dirigido a directivos y profesionales de la Secretaría General, enfocado en el uso de Copilot, agentes y otras herramientas de IA para mejorar la productividad y creatividad, reducir costos y proteger datos.
De igual manera, la OTIC participó en BigView | Sesión #1: Taller Foundry + Copilot Studio.</t>
  </si>
  <si>
    <t xml:space="preserve">Durante el 3er. Trimestre de 2025, se actualizó la sección “Términos y Condiciones” de la Sede Electrónica de la Secretaría General, incorporando la adopción de la Licencia de Datos Abiertos de la entidad.
De igual manera y acorde con lo programado en Plan de Apertura de Apertura y mejora de Datos abiertos 2025, en concordancia con los lineamientos establecidos por la Consejería Distrital de TIC y IDECA en su Plan Piloto Distrital de Datos Abiertos, se realizaron reuniones con las dependencias de la Entidad donde la Oficina TIC dio conocer los lineamientos para la identificación de los nuevos conjuntos de datos abiertos, ejercicio que  permitió validar la pertinencia de los datos que se tenían publicados en los años 2024 y anteriores, para lo cuales se determinó según su pertinencia y oportunidad la opción de archivar, eliminar. </t>
  </si>
  <si>
    <t>Se cargaron los créditos adquiridos bajo el contrato numero 658-2025, y por ende se realiza el pago total de con el radicado 3-2025-17661 del 15 de julio. Teniendo en cuenta que los créditos se viene consumiendo acorde a lo planeado, y que en el ultimo trimestre entra en funcionamiento el prototipo del sistema de gestores territoriales, se comienza a trabajar en una adición al contrato 658-2025 acorde a las necesidades de la entidad, por ello se envía correo al contratista y se prepara la justificación, y se espera que el contratista nos indique cuantos créditos nos asignara en la adición, para enviar documentos a contratación
Adicionalmente, se realizaron las siguientes actividades:
- Se implementaron los recursos requeridos por el proyecto de Mapa de Inversiones que se viene adelantando encooperación con el BID y que ya se encuentra en su fase fi nal. Las aplicaciones ya se encuentran funcionando demanera parcial en nuestra infraestructura y en la siguiente semana se espera dar cierre a la implementación parainiciar las pruebas.
- Se creó un ambiente de desarrollo para el proyecto de Clasifi cación de Peticiones de Bogotá te Escucha en una segundafase que se viene adelantando con el proveedor PI Consulting.
- Se ejecutó la prueba de activación del DRP para los portales web de la Secretaría General que funcionan desde Azure,este proceso crear varios recursos en la zona alterna o de DRP que se ha confi gurado para permitir el funcionamientonormal de los servicios de los Portales ante la presentación de un evento catastrófi co en la zona actual o deproducción.
- Se han realizado actualizaciones de servicios y se han aplicado confi guraciones de seguridad sobre los mismos, como,por ejemplo, la integración del Entra ID en los permisos sobre los servicios de Kubernetes y el uso de RBAC.</t>
  </si>
  <si>
    <r>
      <t>Durante el tercer trimestre de 2025 se logró en forma general lo siguiente,</t>
    </r>
    <r>
      <rPr>
        <u/>
        <sz val="10"/>
        <rFont val="Arial"/>
        <family val="2"/>
      </rPr>
      <t xml:space="preserve"> brindar soporte y mantenimiento</t>
    </r>
    <r>
      <rPr>
        <sz val="10"/>
        <rFont val="Arial"/>
        <family val="2"/>
      </rPr>
      <t xml:space="preserve"> a las siguientes páginas web y sistemas de información de la secretaria general:
PORTALES
•	Portal Sede Electrónica
•	Portal Oficina Consejería de Victimas 
•	Portal web IBO
SISTEMAS DE INFORMACIÓN
•              Sistema SAT WEB (incluyendo agendamiento para las entidades SENA y Colpensiones)
•	Sistema de Información de registro distrital
•	Sistema personal y nomina - perno
•	Sistema siga - de gestión documental
•	Bogotá te escucha - BTE
•	Sistema ERP – Imprenta Distrital
•	Sistema contabilidad – limay
•	Sistema de almacén e inventarios SAI/SAE
Durante el tercer trimestre se logró en forma general lo siguiente, con la </t>
    </r>
    <r>
      <rPr>
        <u/>
        <sz val="10"/>
        <rFont val="Arial"/>
        <family val="2"/>
      </rPr>
      <t xml:space="preserve">implementación de nuevas funcionalidades </t>
    </r>
    <r>
      <rPr>
        <sz val="10"/>
        <rFont val="Arial"/>
        <family val="2"/>
      </rPr>
      <t>a portales y/o sistemas de información.
PORTALES
- SEDE ELECTRÓNICA WEB SECRETARÍA GENERAL
SISTEMAS DE INFORMACIÓN
- SISTEMA DE ASIGNACIÓN DE TURNOS (NUEVO SAT WEB)
- SISTEMA GLOBO (SIBI)
-SISTEMA DE INFORMACIÓN DE REGISTRO DISTRITAL
- SISTEMA DE NÓMINA - PERNO
- SISTEMA BOGOTÁ TE ESCUCHA
- SISTEMA DE GESTION DOCUMENTAL -  SIGA
- SISTEMA EMLAZE – IMPRENTA DISTRITAL
- SISTEMA LIMAY  
- INVENTARIOS SAI Y SAE
- SISTEMA DE INFORMACIÓN DE GESTIÓN CONTRACTUAL Y SIPRES</t>
    </r>
  </si>
  <si>
    <r>
      <rPr>
        <b/>
        <sz val="10"/>
        <rFont val="Arial"/>
        <family val="2"/>
      </rPr>
      <t>LICENCIAS MICROSOFT</t>
    </r>
    <r>
      <rPr>
        <sz val="10"/>
        <rFont val="Arial"/>
        <family val="2"/>
      </rPr>
      <t xml:space="preserve"> 
Se realizó solicitud de una adición al contrato 712-2025 (orden de compra 147579) de 150 licencias Exchange y 20 de Project por 11 meses, mediante memorando 3-2025-18659, del 24 de julio. Se realiza el tramite de pago del valor del contrato principal, mediante el memorando 3-2025-17654, del 15 de julio y de la adición realizada al contrato 712-2025 (orden de compra 147579), mediante memorando 3-2025-20946 del 20 de agosto. Las licencias se están asignado y reasignado de acuerdo con las necesidades de los usuarios.
</t>
    </r>
    <r>
      <rPr>
        <b/>
        <sz val="10"/>
        <rFont val="Arial"/>
        <family val="2"/>
      </rPr>
      <t>SOFTWARE COMERCIAL PARA LA ENTIDAD</t>
    </r>
    <r>
      <rPr>
        <sz val="10"/>
        <rFont val="Arial"/>
        <family val="2"/>
      </rPr>
      <t xml:space="preserve">.
Se realiza consolidación definitiva a las necesidades reportadas por las dependencias según respuestas al memorando 3-2025-9755 de abril 10, y se inicia a la elaboración de fichas técnicas de las siguientes licencias: - una licencia Foxit PDF o PDF Pro, - Siete licencias Adobe Premium pdf, - 37 licencias Suit Adobe Anual, - una licencia Infogram Bussines y – una licencia Spreaker, se evaluara la pertinencia de realizar la renovación de estas licencias por 2 años, esa decisión se tomara al momento de tener resultado del estudio de mercado. Se envían ficha técnica y formato de cotización para la publicación en la página de Secop. El evento de cotización en Secop Proceso SGA-SP-14-Otic-Software quedo abiertas hasta el viernes 26 de septiembre, solo se presentó 1 cotización. Se envían cotización por correo electrónico a diferentes empresas.
</t>
    </r>
    <r>
      <rPr>
        <b/>
        <sz val="10"/>
        <rFont val="Arial"/>
        <family val="2"/>
      </rPr>
      <t>SOPORTE O EXTENSIÓN DE GARANTÍA PARA EQUIPOS HIPERCONVERGENCIA, SWITCHES DE CORE Y DE WIFI.</t>
    </r>
    <r>
      <rPr>
        <sz val="10"/>
        <rFont val="Arial"/>
        <family val="2"/>
      </rPr>
      <t xml:space="preserve">
El proceso fue publicado proyecto de pliegos bajo el proceso SGA-SASI-013-2025 el 24 de julio, se realiza la conformación del comité de evaluación y el proceso se encuentra en la etapa de observaciones al pliego preliminar, de las cuales se ha remitido las respuestas técnicas respectivas. Se publican las respuestas a observaciones al proyecto de pliego el 5 de agosto del proceso SGA-SASI-013-2025, se publican los pliegos de condiciones definitivo el 8 de agosto, se reciben observaciones al pliego definitivo hasta 13 de agosto, y se da respuesta a observaciones el 15 de agosto, se reciben ofertas el 20 de agosto, se evalúan técnicamente las ofertas y se publica informe de verificación el 22 de agosto, se reciben observaciones a la evaluación y se da respuesta el 27 de agosto, se realiza la apertura de sobre económico y se realiza la subasta el 28 de agosto. Una vez se adjudica el proceso se solicitan documentos de creación de usuario de la entidad por parte del proveedor, y se celebra el contrato 916 – 2025, se solicita firma acta de inicio o requerimiento y se recibe acta firmada.
</t>
    </r>
  </si>
  <si>
    <r>
      <rPr>
        <b/>
        <sz val="10"/>
        <rFont val="Arial"/>
        <family val="2"/>
      </rPr>
      <t>RENOVACIÓN EQUIPOS</t>
    </r>
    <r>
      <rPr>
        <sz val="10"/>
        <rFont val="Arial"/>
        <family val="2"/>
      </rPr>
      <t xml:space="preserve">
Una vez se tuvo el aval de la dirección de contratación, se decidió que el proceso se trabajara como una subasta inversa, y de acuerdo a cotizaciones se solicitó a las dependencias que cuentan con presupuesto para este proceso él envió de los certificados de disponibilidad presupuestal respectivos, se realizó ajustes a documentos de fichas técnicas, ya que algunos elementos no serán adquiridos en este proceso,
Se envió estudio de mercado a la subdirección financiera quien realizo algunos ajustes en formula usadas y se revisaron cantidades de los elementos a adquirir en cinco (5) lotes así: Lote 1 – Computadores (167 computadores de escritorio, 8 portátiles, 6 computadores de diseño, 1 computador para transmisión en vivo), - Lote 2 - Solución de Video Conferencia, - Lote 3 – Monitores industriales (se proyectan adquirir 14), - Lote 4 – Scanner (un para libros y otro para formato ancho) y Lote 5 – Otros Elementos (8 calificadores de servicio y 7 Kioscos de auto consulta). Definidas las cantidades se tramito la inexistencia o insuficiencia de bienes a administrativa y la aprobación de cláusulas ambientales, y se trabaja en terminar los estudios de sector y previo para poder enviar documentación a la dirección de contratación.
Se envío solicitud de contratación mediante memorando 3-2025-20152 del 4 de agosto a la Dirección de Contratación. Se publica el proceso SGA-SASI-014-2025 en el Secop, el 8 de agosto. Se recibieron observaciones al proyecto de pliego hasta el 20 de agosto, las cuales fueron respondidas en su totalidad, el 26 de agosto; y acorde con las observaciones se definió abrir un nuevo lote con el ítem 5 del lote 1, teniendo en cuenta que sus características técnicas son especiales. Los elementos a adquirir se distribuyeron en seis (65) lotes así: Lote 1 – Computadores (169 computadores de escritorio, 8 portátiles, 6 computadores de diseño,), - Lote 2 - Solución de Video Conferencia, - Lote 3 – Monitores industriales (se proyectan adquirir 14), - Lote 4 – Scanner (un para libros y otro para formato ancho), Lote 5 – Otros Elementos (8 calificadores de servicio y 7 Kioscos de auto consulta) y Lote 6 - Computador para transmisión en vivo (uno). Se publica pliego definitivo el 29 de agosto.
Se recibieron observaciones al pliego definitivo fueron contestadas según lo solicitado, Se recibieron 21 oferentes que se presentaron a diferentes Lotes. Se realiza subasta del proceso y se adjudicaron 4 lotes de los 6, así:
Lote 1 Computadores por valor de $970.511.039
Item 1 – Computadores de escritorio 168
Item 2 – Computadores de escritorio 1
Item 3 – Computador portátil 8
Item 4 – Computador de diseño 6
Lote 2 solución de Video Conferencia 2 por valor de $ 51.586.200
Lote 3 Item 1 – Monitor industrial 14, por valor de $ 84.036.024
Lote 4 Item 1 – Scanner digitalización de libros 1
Item 2 – scanner digitalización ccd formato ancho 1
por valor de $ 446.178.977
Los lotes 5 y 6 se declararon desiertos
Se comienza a trabajar para la elaboración de los respectivos contratos</t>
    </r>
  </si>
  <si>
    <r>
      <rPr>
        <b/>
        <sz val="10"/>
        <rFont val="Arial"/>
        <family val="2"/>
      </rPr>
      <t>CERTIFICADOS DIGITALES DE SITIO SEGURO – SSL</t>
    </r>
    <r>
      <rPr>
        <sz val="10"/>
        <rFont val="Arial"/>
        <family val="2"/>
      </rPr>
      <t xml:space="preserve">
Se realizó gestión de pago del contrato 597-2025 de certificados digitales conforme se tenía programado. No sin antes recibir la documentación respectiva para tramitar el pago.
</t>
    </r>
    <r>
      <rPr>
        <b/>
        <sz val="10"/>
        <rFont val="Arial"/>
        <family val="2"/>
      </rPr>
      <t>ADQUIRIR SISTEMA DE BACKUPS</t>
    </r>
    <r>
      <rPr>
        <sz val="10"/>
        <rFont val="Arial"/>
        <family val="2"/>
      </rPr>
      <t xml:space="preserve">
Para el proceso de Backup se solicitó información a Colombia compra para la compra de licencias de Backup. Se solicito cotizacion por la pagina y llego 1 cotizacion, adicionalmente se solita cotizacion para el harware con que se esta trabajando en el momento, se recibio cotizacion para los equipos Dell. Y se encuentra en espera la respuesta de la cotización para los equipos HP. Se solicitó a los 2 proveedores que están inscritos en la plataforma Secop las respectivas cotizaciones, y con ello se elaboró estudio de mercado el 15 de agosto. Se elaboro el estudio previo y se solicitó el formato ambiental para el trámite de la contratación el 21 de agosto, una vez recibido el aval de financiera (estudio de mercado) y de servicios administrativos (clausulas ambientales, el proceso se remite a la Dirección de Contratación mediante el memorando 3-2025-21991 del 29 de agosto de 2025.
</t>
    </r>
    <r>
      <rPr>
        <b/>
        <sz val="10"/>
        <rFont val="Arial"/>
        <family val="2"/>
      </rPr>
      <t xml:space="preserve">RENOVACIÓN DEL SOPORTE Y GARANTÍA DEL SISTEMA DE SEGURIDAD PERIMETRAL
</t>
    </r>
    <r>
      <rPr>
        <sz val="10"/>
        <rFont val="Arial"/>
        <family val="2"/>
      </rPr>
      <t xml:space="preserve">Se realizaron las evaluaciones correspondientes por parte de los equipos técnico y financiero. Ambos equipos concluyeron que los proponentes cumplían con los requisitos establecidos, permitiendo así la continuidad del proceso. Como parte del cronograma, se programó la subasta para el día 9 de julio de 2025. En el desarrollo de este evento, se identificó que uno de los proponentes WEXLER SAS. excedió el presupuesto oficial establecido por la Entidad, así como los precios techo fijados para los ítems 2 y 4. Esta situación configuró la causal de rechazo descrita en el numeral 2 del punto 12 del Anexo Explicativo. En consecuencia, la propuesta presentada por DATA SEC S.A.S. por un valor de $690.433.240 no superó ni el presupuesto oficial ni los precios techo definidos por la Entidad. Adicionalmente, el descuento aplicado en su oferta no excede el 20% del presupuesto oficial, motivo por el cual no se considera que contenga precios artificialmente bajos, por lo tanto su oferta fue considerada válida y se procedió con la adjudicación del contrato a dicha empresa. Posteriormente, se celebra el contrato 775 – 2025, se programó y llevó a cabo la reunión de kick-off para el inicio del contrato. En esta sesión se definieron compromisos por parte del proveedor, entre ellos: el envío del cronograma de actividades, el plan de trabajo, las hojas de vida del personal asignado, certificaciones y los compromisos de confidencialidad, los cuales deberán ser entregados a la Entidad para dar cumplimiento a lo pactado. Las actividades importantes dentro de la ejecución del contrato fueron: activación, optimización y migración de equipos clave. Se activaron y registraron las licencias de los dispositivos FortiGate, FortiWeb, FortiSandbox y FortiAnalyzer, con la entrega de los reportes y licencias de forma digital. Un hito importante fue el reemplazo por garantía del FortiAnalyzer 150G por el modelo 300G, instalando el nuevo equipo en rack y migrando los datos del dispositivo anterior para asegurar su correcto funcionamiento. Se recibieron los documentos técnicos de QA para los dispositivos FortiGate, FortiWeb, FortiSandbox y FortiAnalyzer. También se entregaron los reportes digitales de la activación de licencias y el informe de migración y reemplazo del FortiAnalyzer. En conclusión, se consolido la fase de activación, diagnóstico técnico y afinamiento inicial de la infraestructura de seguridad perimetral, así como la migración del equipo FortiAnalyzer y la recepción de los documentos de QA. La infraestructura se encuentra en estado operativo y con un nivel de seguridad óptimo, quedando únicamente por atender los puntos en gestión para su cierre definitivo. Radicación de documentos para pago, cumpliendo con los requisitos contractuales y administrativos establecidos por la Entidad. Elaboración y firma de las actas de certificados de cumplimiento, dejando constancia del avance del contrato y de la ejecución de las actividades técnicas previamente desarrolladas. Emisión de la orden de pago, en concordancia con las obligaciones adquiridas y con base en la validación de los entregables presentados.
</t>
    </r>
    <r>
      <rPr>
        <b/>
        <sz val="10"/>
        <rFont val="Arial"/>
        <family val="2"/>
      </rPr>
      <t>VULNERABIIDADES</t>
    </r>
    <r>
      <rPr>
        <sz val="10"/>
        <rFont val="Arial"/>
        <family val="2"/>
      </rPr>
      <t xml:space="preserve">
Se publica proceso SGA-SASI-010-2025. Se realiza designación de comité evaluador. Se hace la evaluación preliminar del proceso, donde se evidencia que algunos proponentes deben subsanar y se solicita documentos para ello. Al recibir los documentos para subsanar por parte del proponente, se procede a evaluar la parte técnica del proceso y al realizar la apertura del sobre económico, quedo habilitado solo un proponente. Se suscribe el contrato 825-2025 producto del proceso SGA-SASI-010-2025, el 5 de agosto, se aprueban pólizas el 13 de agosto, se da inicio a la ejecución el 20 de agosto, con la realización de reunión de inicio y se entrega al proveedor información de política de seguridad y acuerdos de confidencialidad al contratista el 27 de agosto, se recibe y se hace reunión de retroalimentación del plan de trabajo presentado por el contratista el 28 de agosto. Se realizaron sesiones de afinamiento de la plataforma. Se realizaron sesiones de gestión de vulnerabilidades. Se realizaron sesiones de seguimiento. Se realizaron sesiones de transferencia de conocimiento
</t>
    </r>
    <r>
      <rPr>
        <b/>
        <sz val="10"/>
        <rFont val="Arial"/>
        <family val="2"/>
      </rPr>
      <t>ANTIVIRUS</t>
    </r>
    <r>
      <rPr>
        <sz val="10"/>
        <rFont val="Arial"/>
        <family val="2"/>
      </rPr>
      <t xml:space="preserve">
Se publica proceso SGA-SASI-012-2025 en plataforma. Se designa comité evaluador
Se reciben, evalúan y se da respuesta a observaciones al prepliego del proceso Se publica el pliego definitivo del proceso contractual Se reciben, estudian y se da respuesta a observaciones a pliego definitivo de proceso contractual. se realizó la revisión de las ofertas allegadas por la plataforma secop el 1 de agosto, se publico el informe de verificación de ofertas y se solicita subsanaciones el 8 de agosto, se reciben observaciones y se presenta informe de verificación final el 13 de agosto, se realiza el evento de apertura del sobre económico el 19 de agosto, se publica el acto administrativo de adjudicación el 27 de agosto, el contrato 914-2025 fue suscrito el 28 de agosto. Se realizó reunión de kickoff o inicio del contrato 914 de 2025. Se realizó verificación de información referente a la cantidad de equipos de escritorio Windows, MAC y servidores Linux y Windows. Se realizó reunión inicial de configuración. Se realizó reunión técnica para revisión de la plataforma. Se realizaron reuniones de seguimiento. Se realizó reunión de configuración de la herramienta Sophos
</t>
    </r>
  </si>
  <si>
    <t>Durante el periodo se brindó soporte y mantenimiento al sistema SIGA 
En la v2.1.0.5 de SIGA Correspondencia se ajustan los pies de página de las plantillas conforme a lo requerido en el memorando 3-2025-17246
En la v2.1.0.6 de SIGA Correspondencia se corrigió la funcionalidad de recuperar imágenes de Memorando Electrónico con el propósito de que los usuarios no dependan de OTIC en el momento de usar esta funcionalidad. La versión se instaló en ambiente de Producción el 13 de agosto.
se realizaron todas las actividades de ajustes y actualziación a software para migración tanto del sistema de procesamiento MX-1000 a MX-7000</t>
  </si>
  <si>
    <t>Durante el período de seguimiento, se atendieron las observaciones presentadas por los posibles oferentes al proyectode pliego y a los pliegos defi nitivos. Posteriormente, se evaluaron las seis propuestas recibidas, resultandoadjudicataria la UT Portal Transaccional 2025
mediante resolución del 20 de agosto de 2025.
En el marco del proceso de formalización, entre el 8 y el 15 de septiembre se revisaron y aprobaron lashojas de vida del equipo, solicitando las respectivas subsanaciones cuando fue necesario. Como resultado,el 15 de septiembre se suscribió el acta de inicio del contrato.
A partir de esa fecha y hasta el 30 de septiembre, se recibieron los compromisos de confi dencialidadfi rmados por el equipo base defi nido en el anexo técnico, así como por el equipo alterno conformado porla UT para tareas especializadas. Según comunicación ofi cial de la representante legal, este equipoadicional opera bajo responsabilidad exclusiva del contratista, sin generar costos para la entidad.
De manera complementaria, se consolidó la matriz de roles y se organizaron células de trabajo parafacilitar el cumplimiento oportuno de los objetivos propuestos. También se llevaron a cabo sesiones deentendimiento relacionadas con el Producto Mínimo Viable (PMV) y la Data Warehouse (DWH), así comoreuniones con la Secretaría de Hacienda Distrital, la Secretaría de Planeación y la Secretaría de DesarrolloEconómico, enfocadas en la construcción de
building blocks-
.
Finalmente, se recibió el plan de trabajo, el cronograma y sus anexos correspondientes, frente a los cualesla Secretaría General emitió observaciones. Los ajustes respectivos deberán ser entregados el 3 de octubre de 2025 para continuar con la ejecución del contrato.</t>
  </si>
  <si>
    <t>ERIKA TATIANA QUINTERO QUINTERO
FANNY GONZÁLEZ RODRÍGUEZ
ALBA LUCÍA CARRILLO SALINAS</t>
  </si>
  <si>
    <t>Jefe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</si>
</sst>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240A]\ #,##0.00"/>
    <numFmt numFmtId="166" formatCode="[$$-240A]\ #,##0"/>
    <numFmt numFmtId="167" formatCode="_-* #,##0_-;\-* #,##0_-;_-* &quot;-&quot;??_-;_-@_-"/>
  </numFmts>
  <fonts count="27" x14ac:knownFonts="1">
    <font>
      <sz val="11"/>
      <color theme="1"/>
      <name val="Calibri"/>
      <family val="2"/>
      <scheme val="minor"/>
    </font>
    <font>
      <sz val="11"/>
      <color theme="1"/>
      <name val="Calibri"/>
      <family val="2"/>
      <scheme val="minor"/>
    </font>
    <font>
      <b/>
      <sz val="14"/>
      <name val="Arial"/>
      <family val="2"/>
    </font>
    <font>
      <b/>
      <sz val="10"/>
      <name val="Arial"/>
      <family val="2"/>
    </font>
    <font>
      <b/>
      <sz val="9"/>
      <name val="Arial"/>
      <family val="2"/>
    </font>
    <font>
      <b/>
      <sz val="8"/>
      <name val="Arial"/>
      <family val="2"/>
    </font>
    <font>
      <sz val="9"/>
      <name val="Arial"/>
      <family val="2"/>
    </font>
    <font>
      <sz val="10"/>
      <name val="Arial"/>
      <family val="2"/>
    </font>
    <font>
      <sz val="8"/>
      <name val="Arial"/>
      <family val="2"/>
    </font>
    <font>
      <sz val="9"/>
      <color theme="0" tint="-0.34998626667073579"/>
      <name val="Arial"/>
      <family val="2"/>
    </font>
    <font>
      <sz val="10"/>
      <color theme="0" tint="-0.34998626667073579"/>
      <name val="Arial"/>
      <family val="2"/>
    </font>
    <font>
      <sz val="12"/>
      <name val="Arial"/>
      <family val="2"/>
    </font>
    <font>
      <sz val="14"/>
      <name val="Arial"/>
      <family val="2"/>
    </font>
    <font>
      <b/>
      <u/>
      <sz val="10"/>
      <name val="Arial"/>
      <family val="2"/>
    </font>
    <font>
      <b/>
      <u/>
      <sz val="14"/>
      <name val="Arial"/>
      <family val="2"/>
    </font>
    <font>
      <sz val="9"/>
      <color indexed="81"/>
      <name val="Tahoma"/>
      <family val="2"/>
    </font>
    <font>
      <b/>
      <i/>
      <u/>
      <sz val="10"/>
      <name val="Arial"/>
      <family val="2"/>
    </font>
    <font>
      <sz val="11"/>
      <name val="Arial"/>
      <family val="2"/>
    </font>
    <font>
      <b/>
      <sz val="10"/>
      <color theme="1"/>
      <name val="Arial"/>
      <family val="2"/>
    </font>
    <font>
      <sz val="10"/>
      <color rgb="FF00B050"/>
      <name val="Arial"/>
      <family val="2"/>
    </font>
    <font>
      <u/>
      <sz val="10"/>
      <name val="Arial"/>
      <family val="2"/>
    </font>
    <font>
      <sz val="8"/>
      <color theme="0" tint="-0.34998626667073579"/>
      <name val="Arial"/>
      <family val="2"/>
    </font>
    <font>
      <sz val="9"/>
      <name val="Calibri"/>
      <family val="2"/>
      <scheme val="minor"/>
    </font>
    <font>
      <b/>
      <sz val="9"/>
      <name val="Calibri"/>
      <family val="2"/>
      <scheme val="minor"/>
    </font>
    <font>
      <sz val="9"/>
      <color theme="0"/>
      <name val="Arial"/>
      <family val="2"/>
    </font>
    <font>
      <sz val="9"/>
      <color rgb="FF242424"/>
      <name val="Aptos Narrow"/>
      <family val="2"/>
    </font>
    <font>
      <b/>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xf numFmtId="0" fontId="8" fillId="0" borderId="0" xfId="0" applyFont="1"/>
    <xf numFmtId="0" fontId="7" fillId="0" borderId="0" xfId="0" applyFont="1"/>
    <xf numFmtId="0" fontId="4" fillId="0" borderId="0" xfId="0" applyFont="1" applyAlignment="1">
      <alignment horizontal="center"/>
    </xf>
    <xf numFmtId="0" fontId="6" fillId="0" borderId="0" xfId="0" applyFont="1" applyAlignment="1">
      <alignment horizontal="center"/>
    </xf>
    <xf numFmtId="0" fontId="11" fillId="0" borderId="0" xfId="0" applyFont="1"/>
    <xf numFmtId="0" fontId="3" fillId="0" borderId="0" xfId="0" applyFont="1" applyAlignment="1">
      <alignment horizontal="center"/>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xf numFmtId="0" fontId="17"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164"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164" fontId="4" fillId="0" borderId="0" xfId="1" applyNumberFormat="1" applyFont="1" applyFill="1" applyBorder="1" applyAlignment="1">
      <alignment horizontal="left" vertical="center"/>
    </xf>
    <xf numFmtId="165" fontId="4" fillId="0" borderId="0" xfId="0" applyNumberFormat="1" applyFont="1" applyAlignment="1">
      <alignment horizontal="center" vertical="center"/>
    </xf>
    <xf numFmtId="9" fontId="9" fillId="0" borderId="0" xfId="0" applyNumberFormat="1" applyFont="1" applyAlignment="1">
      <alignment horizontal="center" vertical="center" wrapText="1"/>
    </xf>
    <xf numFmtId="0" fontId="8" fillId="0" borderId="0" xfId="0" applyFont="1" applyAlignment="1">
      <alignment horizontal="center" vertical="top" wrapText="1"/>
    </xf>
    <xf numFmtId="0" fontId="6" fillId="2" borderId="0" xfId="0" applyFont="1" applyFill="1" applyAlignment="1">
      <alignment horizontal="center"/>
    </xf>
    <xf numFmtId="0" fontId="7" fillId="2" borderId="1" xfId="0" applyFont="1" applyFill="1" applyBorder="1" applyAlignment="1">
      <alignment horizontal="center" vertical="center" wrapText="1"/>
    </xf>
    <xf numFmtId="0" fontId="18"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9" fontId="7"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4" fontId="3" fillId="0" borderId="1" xfId="1" applyNumberFormat="1" applyFont="1" applyFill="1" applyBorder="1" applyAlignment="1">
      <alignment horizontal="left" vertical="center"/>
    </xf>
    <xf numFmtId="165" fontId="3"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7" fillId="0" borderId="0" xfId="0" applyFont="1" applyAlignment="1">
      <alignment horizontal="center"/>
    </xf>
    <xf numFmtId="165"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6" fontId="7" fillId="0" borderId="1" xfId="0" applyNumberFormat="1" applyFont="1" applyBorder="1" applyAlignment="1">
      <alignment horizontal="center" vertical="center"/>
    </xf>
    <xf numFmtId="9" fontId="7" fillId="0" borderId="1" xfId="2" applyFont="1" applyBorder="1" applyAlignment="1">
      <alignment horizontal="center" vertical="center"/>
    </xf>
    <xf numFmtId="167" fontId="7" fillId="0" borderId="1" xfId="1" applyNumberFormat="1" applyFont="1" applyBorder="1" applyAlignment="1">
      <alignment horizontal="center" vertical="center" wrapText="1"/>
    </xf>
    <xf numFmtId="9" fontId="3" fillId="0" borderId="1" xfId="2" applyFont="1" applyBorder="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9" fontId="8" fillId="0" borderId="0" xfId="2"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top" wrapText="1"/>
    </xf>
    <xf numFmtId="0" fontId="16" fillId="0" borderId="0" xfId="0" applyFont="1" applyAlignment="1">
      <alignment horizontal="center" vertical="center" wrapText="1"/>
    </xf>
    <xf numFmtId="16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164" fontId="3" fillId="0" borderId="0" xfId="1" applyNumberFormat="1" applyFont="1" applyFill="1" applyBorder="1" applyAlignment="1">
      <alignment horizontal="left" vertical="center"/>
    </xf>
    <xf numFmtId="166" fontId="7"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top" wrapText="1"/>
    </xf>
    <xf numFmtId="166" fontId="3" fillId="0" borderId="0" xfId="0" applyNumberFormat="1" applyFont="1" applyAlignment="1">
      <alignment horizontal="center" vertical="center" wrapText="1"/>
    </xf>
    <xf numFmtId="0" fontId="13" fillId="0" borderId="0" xfId="0" applyFont="1" applyAlignment="1">
      <alignment horizontal="center" vertical="center" wrapText="1"/>
    </xf>
    <xf numFmtId="9" fontId="10"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66" fontId="7" fillId="0" borderId="0" xfId="0" applyNumberFormat="1" applyFont="1" applyAlignment="1">
      <alignment horizontal="center" vertical="center"/>
    </xf>
    <xf numFmtId="166" fontId="3" fillId="0" borderId="0" xfId="0" applyNumberFormat="1" applyFont="1" applyAlignment="1">
      <alignment horizontal="center" vertical="center"/>
    </xf>
    <xf numFmtId="0" fontId="4" fillId="0" borderId="0" xfId="0" applyFont="1" applyAlignment="1">
      <alignment vertical="center"/>
    </xf>
    <xf numFmtId="0" fontId="22" fillId="0" borderId="0" xfId="0" applyFont="1"/>
    <xf numFmtId="0" fontId="23" fillId="0" borderId="0" xfId="0" applyFont="1" applyAlignment="1">
      <alignment vertical="center"/>
    </xf>
    <xf numFmtId="0" fontId="24" fillId="0" borderId="0" xfId="0" applyFont="1" applyAlignment="1">
      <alignment horizontal="left" vertical="top" wrapText="1"/>
    </xf>
    <xf numFmtId="0" fontId="4" fillId="0" borderId="0" xfId="0" applyFont="1" applyAlignment="1">
      <alignment horizontal="left"/>
    </xf>
    <xf numFmtId="0" fontId="4" fillId="0" borderId="2" xfId="0" applyFont="1" applyBorder="1"/>
    <xf numFmtId="0" fontId="6" fillId="0" borderId="2" xfId="0" applyFont="1" applyBorder="1"/>
    <xf numFmtId="0" fontId="6" fillId="0" borderId="0" xfId="0" applyFont="1" applyAlignment="1">
      <alignment horizontal="right"/>
    </xf>
    <xf numFmtId="0" fontId="7" fillId="0" borderId="0" xfId="0" applyFont="1" applyAlignment="1">
      <alignment horizontal="justify" vertical="center" wrapText="1"/>
    </xf>
    <xf numFmtId="0" fontId="6" fillId="3" borderId="0" xfId="0" applyFont="1" applyFill="1" applyAlignment="1">
      <alignment horizontal="center"/>
    </xf>
    <xf numFmtId="0" fontId="0" fillId="0" borderId="0" xfId="0" applyAlignment="1">
      <alignment vertical="center" wrapText="1"/>
    </xf>
    <xf numFmtId="9" fontId="7" fillId="0" borderId="1" xfId="2"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 fontId="4" fillId="0" borderId="0" xfId="0" applyNumberFormat="1" applyFont="1" applyAlignment="1">
      <alignment horizontal="center" vertical="center" wrapText="1"/>
    </xf>
    <xf numFmtId="17" fontId="4" fillId="0" borderId="0" xfId="0" applyNumberFormat="1"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9" fontId="3" fillId="0" borderId="1" xfId="2"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0" xfId="0" applyFont="1" applyAlignment="1">
      <alignment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justify" vertical="top" wrapText="1"/>
    </xf>
    <xf numFmtId="0" fontId="7" fillId="0" borderId="8" xfId="0" applyFont="1" applyBorder="1" applyAlignment="1">
      <alignment horizontal="center" vertical="top"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1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10" fillId="0" borderId="8" xfId="0" applyFont="1" applyBorder="1" applyAlignment="1">
      <alignment horizontal="center" vertical="center" wrapText="1"/>
    </xf>
    <xf numFmtId="1" fontId="3" fillId="0" borderId="1" xfId="2"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23" fillId="0" borderId="9"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justify"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9" fontId="3" fillId="0" borderId="1" xfId="2" applyFont="1" applyFill="1" applyBorder="1" applyAlignment="1">
      <alignment horizontal="center" vertical="center" wrapText="1"/>
    </xf>
    <xf numFmtId="9" fontId="7" fillId="0" borderId="1" xfId="2" applyFont="1" applyBorder="1" applyAlignment="1">
      <alignment horizontal="center" vertical="center" wrapText="1"/>
    </xf>
    <xf numFmtId="1" fontId="3" fillId="0" borderId="1" xfId="2" applyNumberFormat="1" applyFont="1" applyFill="1" applyBorder="1" applyAlignment="1">
      <alignment horizontal="center" vertical="center" wrapText="1"/>
    </xf>
    <xf numFmtId="0" fontId="7" fillId="0" borderId="0" xfId="0" applyFont="1" applyAlignment="1">
      <alignment horizontal="justify" vertical="center" wrapText="1"/>
    </xf>
    <xf numFmtId="0" fontId="0" fillId="0" borderId="0" xfId="0" applyAlignment="1">
      <alignment horizontal="justify" vertical="center" wrapText="1"/>
    </xf>
    <xf numFmtId="14"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26"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3" fillId="0" borderId="9" xfId="0" applyFont="1" applyBorder="1" applyAlignment="1">
      <alignment horizontal="center"/>
    </xf>
    <xf numFmtId="0" fontId="7" fillId="0" borderId="0" xfId="0" applyFont="1" applyAlignment="1">
      <alignment horizontal="center" vertical="center" wrapText="1"/>
    </xf>
    <xf numFmtId="0" fontId="25" fillId="0" borderId="0" xfId="0" applyFont="1" applyAlignment="1">
      <alignment horizontal="center"/>
    </xf>
    <xf numFmtId="0" fontId="10" fillId="0" borderId="1" xfId="0" applyFont="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4" name="Imagen 3">
          <a:extLst>
            <a:ext uri="{FF2B5EF4-FFF2-40B4-BE49-F238E27FC236}">
              <a16:creationId xmlns:a16="http://schemas.microsoft.com/office/drawing/2014/main" id="{5A16D0B8-9336-4A7D-B65C-34BA6CFC7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86643" cy="1079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3</xdr:row>
      <xdr:rowOff>6244</xdr:rowOff>
    </xdr:to>
    <xdr:pic>
      <xdr:nvPicPr>
        <xdr:cNvPr id="2" name="Imagen 1">
          <a:extLst>
            <a:ext uri="{FF2B5EF4-FFF2-40B4-BE49-F238E27FC236}">
              <a16:creationId xmlns:a16="http://schemas.microsoft.com/office/drawing/2014/main" id="{9629A462-01B4-43E3-B296-1E1F26C2CF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EDEEBF53-6513-4021-BE0B-081A70B20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C2619D21-F3B8-4634-BB99-B74AFBB0A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41E47B5C-4C01-4A93-BACC-558D2FE5BC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2</xdr:col>
      <xdr:colOff>748393</xdr:colOff>
      <xdr:row>2</xdr:row>
      <xdr:rowOff>344911</xdr:rowOff>
    </xdr:to>
    <xdr:pic>
      <xdr:nvPicPr>
        <xdr:cNvPr id="2" name="Imagen 1">
          <a:extLst>
            <a:ext uri="{FF2B5EF4-FFF2-40B4-BE49-F238E27FC236}">
              <a16:creationId xmlns:a16="http://schemas.microsoft.com/office/drawing/2014/main" id="{EF65AEA8-091A-414B-9AED-EB9723E47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7" y="0"/>
          <a:ext cx="1992086" cy="108786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tabSelected="1" zoomScale="85" zoomScaleNormal="85" zoomScaleSheetLayoutView="40" workbookViewId="0">
      <selection activeCell="B10" sqref="B10:B11"/>
    </sheetView>
  </sheetViews>
  <sheetFormatPr baseColWidth="10" defaultColWidth="11.42578125" defaultRowHeight="14.25" x14ac:dyDescent="0.2"/>
  <cols>
    <col min="1" max="1" width="5.7109375" style="5" customWidth="1"/>
    <col min="2" max="2" width="21.7109375" style="6" customWidth="1"/>
    <col min="3" max="3" width="20.28515625" style="7" customWidth="1"/>
    <col min="4" max="4" width="28.42578125" style="8" customWidth="1"/>
    <col min="5" max="5" width="14.28515625" style="8" customWidth="1"/>
    <col min="6" max="6" width="16.140625" style="8" customWidth="1"/>
    <col min="7" max="7" width="14.85546875" style="8" customWidth="1"/>
    <col min="8" max="8" width="13" style="8" customWidth="1"/>
    <col min="9" max="9" width="15.7109375" style="6" customWidth="1"/>
    <col min="10" max="10" width="21" style="9" customWidth="1"/>
    <col min="11" max="12" width="25.5703125" style="10" customWidth="1"/>
    <col min="13" max="14" width="25.5703125" style="28" customWidth="1"/>
    <col min="15" max="16" width="47.7109375" style="28" customWidth="1"/>
    <col min="17" max="17" width="69.42578125" style="28" customWidth="1"/>
    <col min="18" max="18" width="30.7109375" style="8" customWidth="1"/>
    <col min="19" max="19" width="13.42578125" style="17" bestFit="1" customWidth="1"/>
    <col min="20" max="16384" width="11.42578125" style="17"/>
  </cols>
  <sheetData>
    <row r="1" spans="1:18" ht="29.2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9.2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9.2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170</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x14ac:dyDescent="0.2">
      <c r="A9" s="100"/>
      <c r="B9" s="100"/>
      <c r="C9" s="100"/>
      <c r="D9" s="100"/>
      <c r="E9" s="100"/>
      <c r="F9" s="100"/>
      <c r="G9" s="100"/>
      <c r="H9" s="100"/>
      <c r="I9" s="100"/>
      <c r="J9" s="100"/>
      <c r="K9" s="100"/>
      <c r="L9" s="100"/>
      <c r="M9" s="100"/>
      <c r="N9" s="100"/>
      <c r="O9" s="100"/>
      <c r="P9" s="100"/>
      <c r="Q9" s="100"/>
      <c r="R9" s="100"/>
    </row>
    <row r="10" spans="1:18" s="5" customFormat="1" ht="25.5"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12.75"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s="5" customFormat="1" ht="29.25" hidden="1" customHeight="1" x14ac:dyDescent="0.25">
      <c r="A12" s="14"/>
      <c r="B12" s="14"/>
      <c r="C12" s="14"/>
      <c r="D12" s="14"/>
      <c r="E12" s="14"/>
      <c r="F12" s="14"/>
      <c r="G12" s="14"/>
      <c r="H12" s="14"/>
      <c r="I12" s="14"/>
      <c r="J12" s="14"/>
      <c r="K12" s="16"/>
      <c r="L12" s="16"/>
      <c r="M12" s="29"/>
      <c r="N12" s="29"/>
      <c r="O12" s="29"/>
      <c r="P12" s="29"/>
      <c r="Q12" s="29"/>
      <c r="R12" s="14"/>
    </row>
    <row r="13" spans="1:18" s="8" customFormat="1" ht="29.25" customHeight="1" x14ac:dyDescent="0.2">
      <c r="A13" s="116" t="s">
        <v>18</v>
      </c>
      <c r="B13" s="116"/>
      <c r="C13" s="116"/>
      <c r="D13" s="116"/>
      <c r="E13" s="116"/>
      <c r="F13" s="116"/>
      <c r="G13" s="116"/>
      <c r="H13" s="116"/>
      <c r="I13" s="116"/>
      <c r="J13" s="116"/>
      <c r="K13" s="116"/>
      <c r="L13" s="116"/>
      <c r="M13" s="116"/>
      <c r="N13" s="116"/>
      <c r="O13" s="116"/>
      <c r="P13" s="116"/>
      <c r="Q13" s="116"/>
      <c r="R13" s="117"/>
    </row>
    <row r="14" spans="1:18" s="8" customFormat="1" ht="81" customHeight="1" x14ac:dyDescent="0.2">
      <c r="A14" s="85">
        <v>1</v>
      </c>
      <c r="B14" s="85" t="s">
        <v>19</v>
      </c>
      <c r="C14" s="85" t="s">
        <v>20</v>
      </c>
      <c r="D14" s="89" t="s">
        <v>21</v>
      </c>
      <c r="E14" s="109" t="s">
        <v>22</v>
      </c>
      <c r="F14" s="87">
        <v>0</v>
      </c>
      <c r="G14" s="106">
        <v>45688</v>
      </c>
      <c r="H14" s="106">
        <v>46752</v>
      </c>
      <c r="I14" s="30" t="s">
        <v>23</v>
      </c>
      <c r="J14" s="31" t="s">
        <v>24</v>
      </c>
      <c r="K14" s="64" t="s">
        <v>25</v>
      </c>
      <c r="L14" s="64" t="s">
        <v>25</v>
      </c>
      <c r="M14" s="64" t="s">
        <v>25</v>
      </c>
      <c r="N14" s="64" t="s">
        <v>25</v>
      </c>
      <c r="O14" s="111" t="s">
        <v>26</v>
      </c>
      <c r="P14" s="92" t="s">
        <v>151</v>
      </c>
      <c r="Q14" s="92" t="s">
        <v>191</v>
      </c>
      <c r="R14" s="108"/>
    </row>
    <row r="15" spans="1:18" s="8" customFormat="1" ht="75" customHeight="1" x14ac:dyDescent="0.2">
      <c r="A15" s="85"/>
      <c r="B15" s="85"/>
      <c r="C15" s="85"/>
      <c r="D15" s="89"/>
      <c r="E15" s="109"/>
      <c r="F15" s="87"/>
      <c r="G15" s="107"/>
      <c r="H15" s="107"/>
      <c r="I15" s="30" t="s">
        <v>27</v>
      </c>
      <c r="J15" s="33">
        <f>K15+L15+M15+N15</f>
        <v>0.75</v>
      </c>
      <c r="K15" s="34">
        <v>0.25</v>
      </c>
      <c r="L15" s="34">
        <v>0.25</v>
      </c>
      <c r="M15" s="34">
        <v>0.25</v>
      </c>
      <c r="N15" s="35"/>
      <c r="O15" s="111"/>
      <c r="P15" s="92"/>
      <c r="Q15" s="92"/>
      <c r="R15" s="108"/>
    </row>
    <row r="16" spans="1:18" s="8" customFormat="1" ht="87.75" customHeight="1" x14ac:dyDescent="0.2">
      <c r="A16" s="85"/>
      <c r="B16" s="85"/>
      <c r="C16" s="85"/>
      <c r="D16" s="89"/>
      <c r="E16" s="110" t="s">
        <v>28</v>
      </c>
      <c r="F16" s="110"/>
      <c r="G16" s="107"/>
      <c r="H16" s="107"/>
      <c r="I16" s="30" t="s">
        <v>29</v>
      </c>
      <c r="J16" s="36">
        <v>939987993</v>
      </c>
      <c r="K16" s="41"/>
      <c r="L16" s="41"/>
      <c r="M16" s="41"/>
      <c r="N16" s="41"/>
      <c r="O16" s="111"/>
      <c r="P16" s="92"/>
      <c r="Q16" s="92"/>
      <c r="R16" s="108"/>
    </row>
    <row r="17" spans="1:18" s="8" customFormat="1" ht="63.75" customHeight="1" x14ac:dyDescent="0.2">
      <c r="A17" s="85"/>
      <c r="B17" s="85"/>
      <c r="C17" s="85"/>
      <c r="D17" s="89"/>
      <c r="E17" s="110"/>
      <c r="F17" s="110"/>
      <c r="G17" s="107"/>
      <c r="H17" s="107"/>
      <c r="I17" s="30" t="s">
        <v>30</v>
      </c>
      <c r="J17" s="36">
        <f>M17</f>
        <v>784800773</v>
      </c>
      <c r="K17" s="42">
        <v>939987993</v>
      </c>
      <c r="L17" s="42">
        <v>938723223</v>
      </c>
      <c r="M17" s="42">
        <v>784800773</v>
      </c>
      <c r="N17" s="42"/>
      <c r="O17" s="111"/>
      <c r="P17" s="92"/>
      <c r="Q17" s="92"/>
      <c r="R17" s="108"/>
    </row>
    <row r="18" spans="1:18" s="8" customFormat="1" ht="72.75" customHeight="1" x14ac:dyDescent="0.2">
      <c r="A18" s="85"/>
      <c r="B18" s="85"/>
      <c r="C18" s="85"/>
      <c r="D18" s="89"/>
      <c r="E18" s="110"/>
      <c r="F18" s="110"/>
      <c r="G18" s="107"/>
      <c r="H18" s="107"/>
      <c r="I18" s="30" t="s">
        <v>31</v>
      </c>
      <c r="J18" s="36">
        <f>K18+L18+M18+N18</f>
        <v>692559158</v>
      </c>
      <c r="K18" s="42">
        <v>653730948</v>
      </c>
      <c r="L18" s="42">
        <v>5944190</v>
      </c>
      <c r="M18" s="42">
        <v>32884020</v>
      </c>
      <c r="N18" s="42"/>
      <c r="O18" s="111"/>
      <c r="P18" s="92"/>
      <c r="Q18" s="92"/>
      <c r="R18" s="108"/>
    </row>
    <row r="19" spans="1:18" s="8" customFormat="1" ht="98.25" customHeight="1" x14ac:dyDescent="0.2">
      <c r="A19" s="85"/>
      <c r="B19" s="85"/>
      <c r="C19" s="85"/>
      <c r="D19" s="89"/>
      <c r="E19" s="110"/>
      <c r="F19" s="110"/>
      <c r="G19" s="107"/>
      <c r="H19" s="107"/>
      <c r="I19" s="37" t="s">
        <v>32</v>
      </c>
      <c r="J19" s="38">
        <f>K19+L19+M19+N19</f>
        <v>485368426</v>
      </c>
      <c r="K19" s="41">
        <v>67550244</v>
      </c>
      <c r="L19" s="41">
        <v>209358787</v>
      </c>
      <c r="M19" s="41">
        <v>208459395</v>
      </c>
      <c r="N19" s="41"/>
      <c r="O19" s="111"/>
      <c r="P19" s="92"/>
      <c r="Q19" s="92"/>
      <c r="R19" s="108"/>
    </row>
    <row r="20" spans="1:18" s="8" customFormat="1" ht="67.5" customHeight="1" x14ac:dyDescent="0.2">
      <c r="A20" s="85">
        <v>2</v>
      </c>
      <c r="B20" s="85"/>
      <c r="C20" s="85" t="s">
        <v>33</v>
      </c>
      <c r="D20" s="89" t="s">
        <v>34</v>
      </c>
      <c r="E20" s="86" t="s">
        <v>35</v>
      </c>
      <c r="F20" s="87">
        <v>0</v>
      </c>
      <c r="G20" s="106">
        <v>45688</v>
      </c>
      <c r="H20" s="106">
        <v>46752</v>
      </c>
      <c r="I20" s="30" t="s">
        <v>23</v>
      </c>
      <c r="J20" s="32" t="s">
        <v>36</v>
      </c>
      <c r="K20" s="64" t="s">
        <v>37</v>
      </c>
      <c r="L20" s="64" t="s">
        <v>38</v>
      </c>
      <c r="M20" s="64" t="s">
        <v>39</v>
      </c>
      <c r="N20" s="64" t="s">
        <v>40</v>
      </c>
      <c r="O20" s="94" t="s">
        <v>41</v>
      </c>
      <c r="P20" s="92" t="s">
        <v>152</v>
      </c>
      <c r="Q20" s="92" t="s">
        <v>175</v>
      </c>
      <c r="R20" s="93"/>
    </row>
    <row r="21" spans="1:18" s="8" customFormat="1" ht="39.950000000000003" customHeight="1" x14ac:dyDescent="0.2">
      <c r="A21" s="85"/>
      <c r="B21" s="85"/>
      <c r="C21" s="85"/>
      <c r="D21" s="89"/>
      <c r="E21" s="86"/>
      <c r="F21" s="87"/>
      <c r="G21" s="107"/>
      <c r="H21" s="107"/>
      <c r="I21" s="30" t="s">
        <v>27</v>
      </c>
      <c r="J21" s="33">
        <f>K21+L21+M21+N21</f>
        <v>0.7</v>
      </c>
      <c r="K21" s="39">
        <v>0.2</v>
      </c>
      <c r="L21" s="39">
        <v>0.2</v>
      </c>
      <c r="M21" s="39">
        <v>0.3</v>
      </c>
      <c r="N21" s="39"/>
      <c r="O21" s="94"/>
      <c r="P21" s="92"/>
      <c r="Q21" s="92"/>
      <c r="R21" s="93"/>
    </row>
    <row r="22" spans="1:18" s="8" customFormat="1" ht="39.950000000000003" customHeight="1" x14ac:dyDescent="0.2">
      <c r="A22" s="85"/>
      <c r="B22" s="85"/>
      <c r="C22" s="85"/>
      <c r="D22" s="89"/>
      <c r="E22" s="110" t="s">
        <v>28</v>
      </c>
      <c r="F22" s="110"/>
      <c r="G22" s="107"/>
      <c r="H22" s="107"/>
      <c r="I22" s="30" t="s">
        <v>29</v>
      </c>
      <c r="J22" s="36">
        <v>2328054296</v>
      </c>
      <c r="K22" s="41"/>
      <c r="L22" s="41"/>
      <c r="M22" s="41"/>
      <c r="N22" s="41"/>
      <c r="O22" s="94"/>
      <c r="P22" s="92"/>
      <c r="Q22" s="92"/>
      <c r="R22" s="93"/>
    </row>
    <row r="23" spans="1:18" s="8" customFormat="1" ht="39.950000000000003" customHeight="1" x14ac:dyDescent="0.2">
      <c r="A23" s="85"/>
      <c r="B23" s="85"/>
      <c r="C23" s="85"/>
      <c r="D23" s="89"/>
      <c r="E23" s="110"/>
      <c r="F23" s="110"/>
      <c r="G23" s="107"/>
      <c r="H23" s="107"/>
      <c r="I23" s="30" t="s">
        <v>30</v>
      </c>
      <c r="J23" s="36">
        <f>M23</f>
        <v>2086452583</v>
      </c>
      <c r="K23" s="42">
        <v>2328054296</v>
      </c>
      <c r="L23" s="42">
        <v>2183088196</v>
      </c>
      <c r="M23" s="42">
        <v>2086452583</v>
      </c>
      <c r="N23" s="41"/>
      <c r="O23" s="94"/>
      <c r="P23" s="92"/>
      <c r="Q23" s="92"/>
      <c r="R23" s="93"/>
    </row>
    <row r="24" spans="1:18" s="8" customFormat="1" ht="65.25" customHeight="1" x14ac:dyDescent="0.2">
      <c r="A24" s="85"/>
      <c r="B24" s="85"/>
      <c r="C24" s="85"/>
      <c r="D24" s="89"/>
      <c r="E24" s="110"/>
      <c r="F24" s="110"/>
      <c r="G24" s="107"/>
      <c r="H24" s="107"/>
      <c r="I24" s="30" t="s">
        <v>31</v>
      </c>
      <c r="J24" s="36">
        <f>K24+L24+N24</f>
        <v>2010313429</v>
      </c>
      <c r="K24" s="42">
        <v>243847656</v>
      </c>
      <c r="L24" s="42">
        <f>1766465773</f>
        <v>1766465773</v>
      </c>
      <c r="M24" s="42">
        <v>30354480</v>
      </c>
      <c r="N24" s="42"/>
      <c r="O24" s="94"/>
      <c r="P24" s="92"/>
      <c r="Q24" s="92"/>
      <c r="R24" s="93"/>
    </row>
    <row r="25" spans="1:18" s="8" customFormat="1" ht="76.5" customHeight="1" x14ac:dyDescent="0.2">
      <c r="A25" s="85"/>
      <c r="B25" s="85"/>
      <c r="C25" s="85"/>
      <c r="D25" s="89"/>
      <c r="E25" s="110"/>
      <c r="F25" s="110"/>
      <c r="G25" s="107"/>
      <c r="H25" s="107"/>
      <c r="I25" s="37" t="s">
        <v>32</v>
      </c>
      <c r="J25" s="36">
        <f>K25+L25+M25+N25</f>
        <v>555234765</v>
      </c>
      <c r="K25" s="42">
        <v>29679936</v>
      </c>
      <c r="L25" s="42">
        <v>83727774</v>
      </c>
      <c r="M25" s="42">
        <v>441827055</v>
      </c>
      <c r="N25" s="42"/>
      <c r="O25" s="94"/>
      <c r="P25" s="92"/>
      <c r="Q25" s="92"/>
      <c r="R25" s="93"/>
    </row>
    <row r="26" spans="1:18" s="8" customFormat="1" ht="12.75" x14ac:dyDescent="0.2">
      <c r="A26" s="19"/>
      <c r="B26" s="19"/>
      <c r="C26" s="19"/>
      <c r="D26" s="54"/>
      <c r="E26" s="55"/>
      <c r="F26" s="55"/>
      <c r="G26" s="56"/>
      <c r="H26" s="56"/>
      <c r="I26" s="57"/>
      <c r="J26" s="61"/>
      <c r="K26" s="58"/>
      <c r="L26" s="58"/>
      <c r="M26" s="58"/>
      <c r="N26" s="58"/>
      <c r="O26" s="59"/>
      <c r="P26" s="60"/>
      <c r="Q26" s="60"/>
      <c r="R26" s="60"/>
    </row>
    <row r="27" spans="1:18" s="8" customFormat="1" ht="12.75" customHeight="1" x14ac:dyDescent="0.2">
      <c r="A27" s="88" t="s">
        <v>185</v>
      </c>
      <c r="B27" s="88"/>
      <c r="C27" s="88"/>
      <c r="D27" s="88"/>
      <c r="E27" s="88"/>
      <c r="F27" s="88"/>
      <c r="G27" s="56"/>
      <c r="H27" s="56"/>
      <c r="I27" s="57"/>
      <c r="J27" s="61"/>
      <c r="K27" s="58"/>
      <c r="L27" s="58"/>
      <c r="M27" s="58"/>
      <c r="N27" s="58"/>
      <c r="O27" s="59"/>
      <c r="P27" s="60"/>
      <c r="Q27" s="60"/>
      <c r="R27" s="60"/>
    </row>
    <row r="28" spans="1:18" s="8" customFormat="1" ht="31.5" customHeight="1" x14ac:dyDescent="0.2">
      <c r="A28" s="88"/>
      <c r="B28" s="88"/>
      <c r="C28" s="88"/>
      <c r="D28" s="88"/>
      <c r="E28" s="88"/>
      <c r="F28" s="88"/>
      <c r="G28" s="56"/>
      <c r="H28" s="56"/>
      <c r="I28" s="57"/>
      <c r="J28" s="61"/>
      <c r="K28" s="58"/>
      <c r="L28" s="58"/>
      <c r="M28" s="58"/>
      <c r="N28" s="58"/>
      <c r="O28" s="59"/>
      <c r="P28" s="60"/>
      <c r="Q28" s="60"/>
      <c r="R28" s="60"/>
    </row>
    <row r="29" spans="1:18" s="8" customFormat="1" ht="12.75" x14ac:dyDescent="0.2">
      <c r="A29" s="19"/>
      <c r="B29" s="19"/>
      <c r="C29" s="19"/>
      <c r="D29" s="54"/>
      <c r="E29" s="55"/>
      <c r="F29" s="55"/>
      <c r="G29" s="56"/>
      <c r="H29" s="56"/>
      <c r="I29" s="57"/>
      <c r="J29" s="61"/>
      <c r="K29" s="58"/>
      <c r="L29" s="58"/>
      <c r="M29" s="58"/>
      <c r="N29" s="58"/>
      <c r="O29" s="59"/>
      <c r="P29" s="60"/>
      <c r="Q29" s="60"/>
      <c r="R29" s="60"/>
    </row>
    <row r="30" spans="1:18" s="8" customFormat="1" ht="12.75" x14ac:dyDescent="0.2">
      <c r="A30" s="5"/>
      <c r="J30" s="12"/>
      <c r="K30" s="40"/>
      <c r="L30" s="40"/>
      <c r="M30" s="40"/>
      <c r="N30" s="40"/>
      <c r="O30" s="40"/>
      <c r="P30" s="40"/>
      <c r="Q30" s="40"/>
    </row>
    <row r="31" spans="1:18" s="8" customFormat="1" ht="12.75" x14ac:dyDescent="0.2">
      <c r="A31" s="5"/>
      <c r="J31" s="12"/>
      <c r="K31" s="40"/>
      <c r="L31" s="40"/>
      <c r="M31" s="40"/>
      <c r="N31" s="40"/>
      <c r="O31" s="40"/>
      <c r="P31" s="40"/>
      <c r="Q31" s="40"/>
    </row>
    <row r="32" spans="1:18" x14ac:dyDescent="0.2">
      <c r="C32" s="6"/>
      <c r="D32" s="6"/>
      <c r="E32" s="6"/>
      <c r="F32" s="6"/>
      <c r="G32" s="6"/>
      <c r="H32" s="6"/>
      <c r="M32" s="10"/>
      <c r="N32" s="10"/>
      <c r="O32" s="10"/>
      <c r="P32" s="10"/>
      <c r="Q32" s="10"/>
    </row>
    <row r="33" spans="2:18" ht="57.75" customHeight="1" x14ac:dyDescent="0.2">
      <c r="B33" s="68" t="s">
        <v>42</v>
      </c>
      <c r="C33" s="81" t="s">
        <v>197</v>
      </c>
      <c r="D33" s="81"/>
      <c r="E33" s="69"/>
      <c r="F33" s="70" t="s">
        <v>141</v>
      </c>
      <c r="G33" s="82" t="s">
        <v>166</v>
      </c>
      <c r="H33" s="83"/>
      <c r="I33" s="83"/>
      <c r="J33" s="83"/>
      <c r="K33" s="84" t="s">
        <v>142</v>
      </c>
      <c r="L33" s="84"/>
      <c r="M33" s="80" t="s">
        <v>186</v>
      </c>
      <c r="N33" s="80"/>
      <c r="O33" s="77"/>
      <c r="P33" s="10"/>
      <c r="Q33" s="10"/>
    </row>
    <row r="34" spans="2:18" ht="15" x14ac:dyDescent="0.2">
      <c r="C34" s="6"/>
      <c r="D34" s="6"/>
      <c r="E34" s="6"/>
      <c r="F34" s="6"/>
      <c r="G34" s="6"/>
      <c r="H34" s="6"/>
      <c r="J34" s="71"/>
      <c r="K34" s="69"/>
      <c r="L34" s="69"/>
      <c r="M34" s="112" t="s">
        <v>198</v>
      </c>
      <c r="N34" s="112"/>
      <c r="O34" s="77"/>
      <c r="P34" s="11"/>
      <c r="Q34" s="11"/>
      <c r="R34" s="11"/>
    </row>
    <row r="35" spans="2:18" ht="15" x14ac:dyDescent="0.2">
      <c r="B35" s="72" t="s">
        <v>43</v>
      </c>
      <c r="C35" s="73" t="s">
        <v>182</v>
      </c>
      <c r="D35" s="74"/>
      <c r="E35" s="69"/>
      <c r="F35" s="69"/>
      <c r="G35" s="69"/>
      <c r="H35" s="69"/>
      <c r="I35" s="69"/>
      <c r="J35" s="6"/>
      <c r="K35" s="6"/>
      <c r="L35" s="6"/>
      <c r="M35" s="6"/>
      <c r="N35" s="6"/>
      <c r="O35" s="6"/>
      <c r="P35" s="11"/>
      <c r="Q35" s="11"/>
      <c r="R35" s="11"/>
    </row>
    <row r="36" spans="2:18" ht="15" x14ac:dyDescent="0.2">
      <c r="C36" s="6"/>
      <c r="D36" s="6"/>
      <c r="E36" s="6"/>
      <c r="F36" s="6"/>
      <c r="G36" s="6"/>
      <c r="H36" s="6"/>
      <c r="K36" s="6"/>
      <c r="L36" s="6"/>
      <c r="M36" s="6"/>
      <c r="N36" s="6"/>
      <c r="O36" s="6"/>
      <c r="P36" s="11"/>
      <c r="Q36" s="11"/>
      <c r="R36" s="11"/>
    </row>
    <row r="37" spans="2:18" x14ac:dyDescent="0.2">
      <c r="C37" s="6"/>
      <c r="D37" s="6"/>
      <c r="E37" s="6"/>
      <c r="F37" s="6"/>
      <c r="G37" s="6"/>
      <c r="H37" s="6"/>
      <c r="K37" s="6"/>
      <c r="L37" s="6"/>
      <c r="M37" s="6"/>
      <c r="N37" s="6"/>
      <c r="O37" s="6"/>
      <c r="P37" s="6"/>
      <c r="Q37" s="6"/>
      <c r="R37" s="6"/>
    </row>
    <row r="38" spans="2:18" x14ac:dyDescent="0.2">
      <c r="C38" s="6"/>
      <c r="D38" s="6"/>
      <c r="E38" s="6"/>
      <c r="F38" s="6"/>
      <c r="G38" s="6"/>
      <c r="H38" s="6"/>
      <c r="K38" s="6"/>
      <c r="L38" s="6"/>
      <c r="M38" s="6"/>
      <c r="N38" s="6"/>
      <c r="O38" s="6"/>
      <c r="P38" s="6"/>
      <c r="Q38" s="6"/>
      <c r="R38" s="6"/>
    </row>
    <row r="39" spans="2:18" x14ac:dyDescent="0.2">
      <c r="C39" s="6"/>
      <c r="D39" s="6"/>
      <c r="E39" s="6"/>
      <c r="F39" s="6"/>
      <c r="G39" s="6"/>
      <c r="H39" s="6"/>
      <c r="K39" s="6"/>
      <c r="L39" s="6"/>
      <c r="M39" s="6"/>
      <c r="N39" s="6"/>
      <c r="O39" s="6"/>
      <c r="P39" s="6"/>
      <c r="Q39" s="6"/>
      <c r="R39" s="6"/>
    </row>
    <row r="40" spans="2:18" x14ac:dyDescent="0.2">
      <c r="C40" s="6"/>
      <c r="D40" s="6"/>
      <c r="E40" s="6"/>
      <c r="F40" s="6"/>
      <c r="G40" s="6"/>
      <c r="H40" s="6"/>
      <c r="M40" s="10"/>
      <c r="N40" s="10"/>
      <c r="O40" s="10"/>
      <c r="P40" s="10"/>
      <c r="Q40" s="10"/>
    </row>
    <row r="41" spans="2:18" x14ac:dyDescent="0.2">
      <c r="M41" s="10"/>
      <c r="N41" s="10"/>
      <c r="O41" s="10"/>
      <c r="P41" s="10"/>
      <c r="Q41" s="10"/>
    </row>
    <row r="42" spans="2:18" x14ac:dyDescent="0.2">
      <c r="M42" s="10"/>
      <c r="N42" s="10"/>
      <c r="O42" s="10"/>
      <c r="P42" s="10"/>
      <c r="Q42" s="10"/>
    </row>
    <row r="43" spans="2:18" x14ac:dyDescent="0.2">
      <c r="M43" s="10"/>
      <c r="N43" s="10"/>
      <c r="O43" s="10"/>
      <c r="P43" s="10"/>
      <c r="Q43" s="10"/>
    </row>
    <row r="44" spans="2:18" x14ac:dyDescent="0.2">
      <c r="M44" s="10"/>
      <c r="N44" s="10"/>
      <c r="O44" s="10"/>
      <c r="P44" s="10"/>
      <c r="Q44" s="10"/>
    </row>
    <row r="45" spans="2:18" x14ac:dyDescent="0.2">
      <c r="M45" s="10"/>
      <c r="N45" s="10"/>
      <c r="O45" s="10"/>
      <c r="P45" s="10"/>
      <c r="Q45" s="10"/>
    </row>
    <row r="46" spans="2:18" x14ac:dyDescent="0.2">
      <c r="M46" s="10"/>
      <c r="N46" s="10"/>
      <c r="O46" s="10"/>
      <c r="P46" s="10"/>
      <c r="Q46" s="10"/>
    </row>
    <row r="47" spans="2:18" x14ac:dyDescent="0.2">
      <c r="M47" s="10"/>
      <c r="N47" s="10"/>
      <c r="O47" s="10"/>
      <c r="P47" s="10"/>
      <c r="Q47" s="10"/>
    </row>
    <row r="48" spans="2:18" x14ac:dyDescent="0.2">
      <c r="M48" s="10"/>
      <c r="N48" s="10"/>
      <c r="O48" s="10"/>
      <c r="P48" s="10"/>
      <c r="Q48" s="10"/>
    </row>
    <row r="49" spans="13:17" x14ac:dyDescent="0.2">
      <c r="M49" s="10"/>
      <c r="N49" s="10"/>
      <c r="O49" s="10"/>
      <c r="P49" s="10"/>
      <c r="Q49" s="10"/>
    </row>
    <row r="50" spans="13:17" x14ac:dyDescent="0.2">
      <c r="M50" s="10"/>
      <c r="N50" s="10"/>
      <c r="O50" s="10"/>
      <c r="P50" s="10"/>
      <c r="Q50" s="10"/>
    </row>
    <row r="51" spans="13:17" x14ac:dyDescent="0.2">
      <c r="M51" s="10"/>
      <c r="N51" s="10"/>
      <c r="O51" s="10"/>
      <c r="P51" s="10"/>
      <c r="Q51" s="10"/>
    </row>
    <row r="52" spans="13:17" x14ac:dyDescent="0.2">
      <c r="M52" s="10"/>
      <c r="N52" s="10"/>
      <c r="O52" s="10"/>
      <c r="P52" s="10"/>
      <c r="Q52" s="10"/>
    </row>
    <row r="53" spans="13:17" x14ac:dyDescent="0.2">
      <c r="M53" s="10"/>
      <c r="N53" s="10"/>
      <c r="O53" s="10"/>
      <c r="P53" s="10"/>
      <c r="Q53" s="10"/>
    </row>
    <row r="54" spans="13:17" x14ac:dyDescent="0.2">
      <c r="M54" s="10"/>
      <c r="N54" s="10"/>
      <c r="O54" s="10"/>
      <c r="P54" s="10"/>
      <c r="Q54" s="10"/>
    </row>
    <row r="55" spans="13:17" x14ac:dyDescent="0.2">
      <c r="M55" s="10"/>
      <c r="N55" s="10"/>
      <c r="O55" s="10"/>
      <c r="P55" s="10"/>
      <c r="Q55" s="10"/>
    </row>
    <row r="56" spans="13:17" x14ac:dyDescent="0.2">
      <c r="M56" s="10"/>
      <c r="N56" s="10"/>
      <c r="O56" s="10"/>
      <c r="P56" s="10"/>
      <c r="Q56" s="10"/>
    </row>
    <row r="57" spans="13:17" x14ac:dyDescent="0.2">
      <c r="M57" s="10"/>
      <c r="N57" s="10"/>
      <c r="O57" s="10"/>
      <c r="P57" s="10"/>
      <c r="Q57" s="10"/>
    </row>
    <row r="58" spans="13:17" x14ac:dyDescent="0.2">
      <c r="M58" s="10"/>
      <c r="N58" s="10"/>
      <c r="O58" s="10"/>
      <c r="P58" s="10"/>
      <c r="Q58" s="10"/>
    </row>
    <row r="59" spans="13:17" x14ac:dyDescent="0.2">
      <c r="M59" s="10"/>
      <c r="N59" s="10"/>
      <c r="O59" s="10"/>
      <c r="P59" s="10"/>
      <c r="Q59" s="10"/>
    </row>
    <row r="60" spans="13:17" x14ac:dyDescent="0.2">
      <c r="M60" s="10"/>
      <c r="N60" s="10"/>
      <c r="O60" s="10"/>
      <c r="P60" s="10"/>
      <c r="Q60" s="10"/>
    </row>
  </sheetData>
  <mergeCells count="50">
    <mergeCell ref="P20:P25"/>
    <mergeCell ref="M34:N34"/>
    <mergeCell ref="A10:A11"/>
    <mergeCell ref="B10:B11"/>
    <mergeCell ref="C10:C11"/>
    <mergeCell ref="G14:G19"/>
    <mergeCell ref="H14:H19"/>
    <mergeCell ref="F10:F11"/>
    <mergeCell ref="A14:A19"/>
    <mergeCell ref="C14:C19"/>
    <mergeCell ref="D10:D11"/>
    <mergeCell ref="E10:E11"/>
    <mergeCell ref="G10:N10"/>
    <mergeCell ref="A13:R13"/>
    <mergeCell ref="B14:B25"/>
    <mergeCell ref="E22:F25"/>
    <mergeCell ref="A1:C3"/>
    <mergeCell ref="A4:R9"/>
    <mergeCell ref="G1:P1"/>
    <mergeCell ref="G2:P2"/>
    <mergeCell ref="G3:P3"/>
    <mergeCell ref="Q2:Q3"/>
    <mergeCell ref="R2:R3"/>
    <mergeCell ref="I11:J11"/>
    <mergeCell ref="Q20:Q25"/>
    <mergeCell ref="R20:R25"/>
    <mergeCell ref="O20:O25"/>
    <mergeCell ref="D1:F1"/>
    <mergeCell ref="D2:F2"/>
    <mergeCell ref="D3:F3"/>
    <mergeCell ref="H20:H25"/>
    <mergeCell ref="R14:R19"/>
    <mergeCell ref="P14:P19"/>
    <mergeCell ref="Q14:Q19"/>
    <mergeCell ref="D14:D19"/>
    <mergeCell ref="E14:E15"/>
    <mergeCell ref="F14:F15"/>
    <mergeCell ref="E16:F19"/>
    <mergeCell ref="O14:O19"/>
    <mergeCell ref="M33:N33"/>
    <mergeCell ref="C33:D33"/>
    <mergeCell ref="G33:J33"/>
    <mergeCell ref="K33:L33"/>
    <mergeCell ref="A20:A25"/>
    <mergeCell ref="E20:E21"/>
    <mergeCell ref="F20:F21"/>
    <mergeCell ref="A27:F28"/>
    <mergeCell ref="C20:C25"/>
    <mergeCell ref="D20:D25"/>
    <mergeCell ref="G20:G25"/>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3" max="17" man="1"/>
  </rowBreaks>
  <ignoredErrors>
    <ignoredError sqref="R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921-A78A-48D0-A0E6-C52272C61902}">
  <dimension ref="A1:S100"/>
  <sheetViews>
    <sheetView topLeftCell="A43" zoomScale="85" zoomScaleNormal="85" zoomScaleSheetLayoutView="40" workbookViewId="0">
      <selection activeCell="M33" sqref="M33"/>
    </sheetView>
  </sheetViews>
  <sheetFormatPr baseColWidth="10" defaultColWidth="11.42578125" defaultRowHeight="14.25" x14ac:dyDescent="0.2"/>
  <cols>
    <col min="1" max="1" width="5.7109375" style="5" customWidth="1"/>
    <col min="2" max="2" width="21.7109375" style="6" customWidth="1"/>
    <col min="3" max="3" width="19.7109375" style="7" bestFit="1" customWidth="1"/>
    <col min="4" max="4" width="33.5703125" style="8" customWidth="1"/>
    <col min="5" max="5" width="15.85546875" style="8" customWidth="1"/>
    <col min="6" max="6" width="14.7109375" style="8" customWidth="1"/>
    <col min="7" max="7" width="11.5703125" style="8" bestFit="1" customWidth="1"/>
    <col min="8" max="8" width="14.42578125" style="8" customWidth="1"/>
    <col min="9" max="9" width="16.7109375" style="6" customWidth="1"/>
    <col min="10" max="10" width="20.42578125" style="9" customWidth="1"/>
    <col min="11" max="11" width="21" style="10" customWidth="1"/>
    <col min="12" max="12" width="16" style="10" customWidth="1"/>
    <col min="13" max="13" width="16.5703125" style="28" customWidth="1"/>
    <col min="14" max="14" width="18.7109375" style="28" customWidth="1"/>
    <col min="15" max="15" width="59.28515625" style="28" customWidth="1"/>
    <col min="16" max="16" width="90" style="28" customWidth="1"/>
    <col min="17" max="17" width="83.140625" style="28" customWidth="1"/>
    <col min="18" max="18" width="30.7109375" style="8" customWidth="1"/>
    <col min="19" max="19" width="13.42578125" style="17" bestFit="1" customWidth="1"/>
    <col min="20" max="16384" width="11.42578125" style="17"/>
  </cols>
  <sheetData>
    <row r="1" spans="1:18" ht="28.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8.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8.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174</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ht="15.75" customHeight="1" x14ac:dyDescent="0.2">
      <c r="A9" s="100"/>
      <c r="B9" s="100"/>
      <c r="C9" s="100"/>
      <c r="D9" s="100"/>
      <c r="E9" s="100"/>
      <c r="F9" s="100"/>
      <c r="G9" s="100"/>
      <c r="H9" s="100"/>
      <c r="I9" s="100"/>
      <c r="J9" s="100"/>
      <c r="K9" s="100"/>
      <c r="L9" s="100"/>
      <c r="M9" s="100"/>
      <c r="N9" s="100"/>
      <c r="O9" s="100"/>
      <c r="P9" s="100"/>
      <c r="Q9" s="100"/>
      <c r="R9" s="100"/>
    </row>
    <row r="10" spans="1:18" s="5" customFormat="1" ht="25.5"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25.5"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s="18" customFormat="1" ht="29.25" hidden="1" customHeight="1" x14ac:dyDescent="0.25">
      <c r="A12" s="14"/>
      <c r="B12" s="2"/>
      <c r="C12" s="3"/>
      <c r="D12" s="14"/>
      <c r="E12" s="2"/>
      <c r="F12" s="2"/>
      <c r="G12" s="2"/>
      <c r="H12" s="2"/>
      <c r="I12" s="2"/>
      <c r="J12" s="2"/>
      <c r="K12" s="1"/>
      <c r="L12" s="1"/>
      <c r="M12" s="4"/>
      <c r="N12" s="4"/>
      <c r="O12" s="4"/>
      <c r="P12" s="4"/>
      <c r="Q12" s="4"/>
      <c r="R12" s="14"/>
    </row>
    <row r="13" spans="1:18" ht="24" customHeight="1" x14ac:dyDescent="0.2">
      <c r="A13" s="117" t="s">
        <v>44</v>
      </c>
      <c r="B13" s="117"/>
      <c r="C13" s="117"/>
      <c r="D13" s="117"/>
      <c r="E13" s="117"/>
      <c r="F13" s="117"/>
      <c r="G13" s="117"/>
      <c r="H13" s="117"/>
      <c r="I13" s="117"/>
      <c r="J13" s="117"/>
      <c r="K13" s="117"/>
      <c r="L13" s="117"/>
      <c r="M13" s="117"/>
      <c r="N13" s="117"/>
      <c r="O13" s="117"/>
      <c r="P13" s="117"/>
      <c r="Q13" s="117"/>
      <c r="R13" s="117"/>
    </row>
    <row r="14" spans="1:18" s="8" customFormat="1" ht="94.5" customHeight="1" x14ac:dyDescent="0.2">
      <c r="A14" s="119">
        <v>1</v>
      </c>
      <c r="B14" s="85" t="s">
        <v>19</v>
      </c>
      <c r="C14" s="85" t="s">
        <v>20</v>
      </c>
      <c r="D14" s="89" t="s">
        <v>45</v>
      </c>
      <c r="E14" s="128" t="s">
        <v>46</v>
      </c>
      <c r="F14" s="87">
        <v>0</v>
      </c>
      <c r="G14" s="106">
        <v>45688</v>
      </c>
      <c r="H14" s="106">
        <v>46752</v>
      </c>
      <c r="I14" s="43" t="s">
        <v>23</v>
      </c>
      <c r="J14" s="31" t="s">
        <v>47</v>
      </c>
      <c r="K14" s="32" t="s">
        <v>48</v>
      </c>
      <c r="L14" s="64" t="s">
        <v>49</v>
      </c>
      <c r="M14" s="64" t="s">
        <v>50</v>
      </c>
      <c r="N14" s="64" t="s">
        <v>51</v>
      </c>
      <c r="O14" s="94" t="s">
        <v>52</v>
      </c>
      <c r="P14" s="118" t="s">
        <v>148</v>
      </c>
      <c r="Q14" s="118" t="s">
        <v>176</v>
      </c>
      <c r="R14" s="125"/>
    </row>
    <row r="15" spans="1:18" s="8" customFormat="1" ht="39.950000000000003" customHeight="1" x14ac:dyDescent="0.2">
      <c r="A15" s="120"/>
      <c r="B15" s="85"/>
      <c r="C15" s="85"/>
      <c r="D15" s="89"/>
      <c r="E15" s="128"/>
      <c r="F15" s="87"/>
      <c r="G15" s="107"/>
      <c r="H15" s="107"/>
      <c r="I15" s="43" t="s">
        <v>27</v>
      </c>
      <c r="J15" s="33">
        <f>K15+L15+M15+N15</f>
        <v>0.60000000000000009</v>
      </c>
      <c r="K15" s="34">
        <v>0</v>
      </c>
      <c r="L15" s="34">
        <v>0.2</v>
      </c>
      <c r="M15" s="34">
        <v>0.4</v>
      </c>
      <c r="N15" s="34"/>
      <c r="O15" s="94"/>
      <c r="P15" s="118"/>
      <c r="Q15" s="118"/>
      <c r="R15" s="125"/>
    </row>
    <row r="16" spans="1:18" s="8" customFormat="1" ht="61.5" customHeight="1" x14ac:dyDescent="0.2">
      <c r="A16" s="120"/>
      <c r="B16" s="85"/>
      <c r="C16" s="85"/>
      <c r="D16" s="89"/>
      <c r="E16" s="110" t="s">
        <v>28</v>
      </c>
      <c r="F16" s="110"/>
      <c r="G16" s="107"/>
      <c r="H16" s="107"/>
      <c r="I16" s="43" t="s">
        <v>29</v>
      </c>
      <c r="J16" s="42">
        <v>1300000000</v>
      </c>
      <c r="K16" s="42"/>
      <c r="L16" s="42"/>
      <c r="M16" s="42"/>
      <c r="N16" s="42"/>
      <c r="O16" s="94"/>
      <c r="P16" s="118"/>
      <c r="Q16" s="118"/>
      <c r="R16" s="125"/>
    </row>
    <row r="17" spans="1:18" s="8" customFormat="1" ht="39.950000000000003" customHeight="1" x14ac:dyDescent="0.2">
      <c r="A17" s="120"/>
      <c r="B17" s="85"/>
      <c r="C17" s="85"/>
      <c r="D17" s="89"/>
      <c r="E17" s="110"/>
      <c r="F17" s="110"/>
      <c r="G17" s="107"/>
      <c r="H17" s="107"/>
      <c r="I17" s="43" t="s">
        <v>30</v>
      </c>
      <c r="J17" s="42">
        <f>L17</f>
        <v>881530000</v>
      </c>
      <c r="K17" s="42">
        <v>1300000000</v>
      </c>
      <c r="L17" s="42">
        <v>881530000</v>
      </c>
      <c r="M17" s="42">
        <v>881530000</v>
      </c>
      <c r="N17" s="42"/>
      <c r="O17" s="94"/>
      <c r="P17" s="118"/>
      <c r="Q17" s="118"/>
      <c r="R17" s="125"/>
    </row>
    <row r="18" spans="1:18" s="8" customFormat="1" ht="39.950000000000003" customHeight="1" x14ac:dyDescent="0.2">
      <c r="A18" s="120"/>
      <c r="B18" s="85"/>
      <c r="C18" s="85"/>
      <c r="D18" s="89"/>
      <c r="E18" s="110"/>
      <c r="F18" s="110"/>
      <c r="G18" s="107"/>
      <c r="H18" s="107"/>
      <c r="I18" s="43" t="s">
        <v>31</v>
      </c>
      <c r="J18" s="44">
        <v>0</v>
      </c>
      <c r="K18" s="42">
        <v>0</v>
      </c>
      <c r="L18" s="42">
        <v>0</v>
      </c>
      <c r="M18" s="42">
        <v>881530000</v>
      </c>
      <c r="N18" s="42"/>
      <c r="O18" s="94"/>
      <c r="P18" s="118"/>
      <c r="Q18" s="118"/>
      <c r="R18" s="125"/>
    </row>
    <row r="19" spans="1:18" s="8" customFormat="1" ht="66.75" customHeight="1" x14ac:dyDescent="0.2">
      <c r="A19" s="121"/>
      <c r="B19" s="85"/>
      <c r="C19" s="85"/>
      <c r="D19" s="89"/>
      <c r="E19" s="110"/>
      <c r="F19" s="110"/>
      <c r="G19" s="107"/>
      <c r="H19" s="107"/>
      <c r="I19" s="37" t="s">
        <v>32</v>
      </c>
      <c r="J19" s="44">
        <f>K19+L19+M19+N19</f>
        <v>0</v>
      </c>
      <c r="K19" s="44">
        <v>0</v>
      </c>
      <c r="L19" s="44">
        <v>0</v>
      </c>
      <c r="M19" s="44">
        <v>0</v>
      </c>
      <c r="N19" s="44"/>
      <c r="O19" s="94"/>
      <c r="P19" s="118"/>
      <c r="Q19" s="118"/>
      <c r="R19" s="125"/>
    </row>
    <row r="20" spans="1:18" s="8" customFormat="1" ht="65.099999999999994" customHeight="1" x14ac:dyDescent="0.2">
      <c r="A20" s="119">
        <v>2</v>
      </c>
      <c r="B20" s="85"/>
      <c r="C20" s="85"/>
      <c r="D20" s="89" t="s">
        <v>53</v>
      </c>
      <c r="E20" s="126" t="s">
        <v>54</v>
      </c>
      <c r="F20" s="87" t="s">
        <v>55</v>
      </c>
      <c r="G20" s="106">
        <v>45688</v>
      </c>
      <c r="H20" s="106">
        <v>46752</v>
      </c>
      <c r="I20" s="30" t="s">
        <v>23</v>
      </c>
      <c r="J20" s="32" t="s">
        <v>56</v>
      </c>
      <c r="K20" s="64" t="s">
        <v>57</v>
      </c>
      <c r="L20" s="64" t="s">
        <v>58</v>
      </c>
      <c r="M20" s="64" t="s">
        <v>59</v>
      </c>
      <c r="N20" s="65"/>
      <c r="O20" s="94" t="s">
        <v>146</v>
      </c>
      <c r="P20" s="118" t="s">
        <v>156</v>
      </c>
      <c r="Q20" s="118" t="s">
        <v>190</v>
      </c>
      <c r="R20" s="122"/>
    </row>
    <row r="21" spans="1:18" s="8" customFormat="1" ht="51" customHeight="1" x14ac:dyDescent="0.2">
      <c r="A21" s="120"/>
      <c r="B21" s="85"/>
      <c r="C21" s="85"/>
      <c r="D21" s="89"/>
      <c r="E21" s="126"/>
      <c r="F21" s="87"/>
      <c r="G21" s="107"/>
      <c r="H21" s="107"/>
      <c r="I21" s="30" t="s">
        <v>27</v>
      </c>
      <c r="J21" s="39">
        <f>K21+L21+M21+N21</f>
        <v>1</v>
      </c>
      <c r="K21" s="39">
        <v>0.2</v>
      </c>
      <c r="L21" s="39">
        <v>0.2</v>
      </c>
      <c r="M21" s="39">
        <v>0.6</v>
      </c>
      <c r="N21" s="39"/>
      <c r="O21" s="94"/>
      <c r="P21" s="118"/>
      <c r="Q21" s="118"/>
      <c r="R21" s="122"/>
    </row>
    <row r="22" spans="1:18" s="8" customFormat="1" ht="51" customHeight="1" x14ac:dyDescent="0.2">
      <c r="A22" s="120"/>
      <c r="B22" s="85"/>
      <c r="C22" s="85"/>
      <c r="D22" s="89"/>
      <c r="E22" s="110" t="s">
        <v>28</v>
      </c>
      <c r="F22" s="110"/>
      <c r="G22" s="107"/>
      <c r="H22" s="107"/>
      <c r="I22" s="30" t="s">
        <v>29</v>
      </c>
      <c r="J22" s="42">
        <v>826928099</v>
      </c>
      <c r="K22" s="34"/>
      <c r="L22" s="34"/>
      <c r="M22" s="34"/>
      <c r="N22" s="34"/>
      <c r="O22" s="94"/>
      <c r="P22" s="118"/>
      <c r="Q22" s="118"/>
      <c r="R22" s="122"/>
    </row>
    <row r="23" spans="1:18" s="8" customFormat="1" ht="51" customHeight="1" x14ac:dyDescent="0.2">
      <c r="A23" s="120"/>
      <c r="B23" s="85"/>
      <c r="C23" s="85"/>
      <c r="D23" s="89"/>
      <c r="E23" s="110"/>
      <c r="F23" s="110"/>
      <c r="G23" s="107"/>
      <c r="H23" s="107"/>
      <c r="I23" s="30" t="s">
        <v>30</v>
      </c>
      <c r="J23" s="42">
        <f>M23</f>
        <v>1294038383</v>
      </c>
      <c r="K23" s="42">
        <v>906928099</v>
      </c>
      <c r="L23" s="42">
        <v>906928099</v>
      </c>
      <c r="M23" s="42">
        <v>1294038383</v>
      </c>
      <c r="N23" s="34"/>
      <c r="O23" s="94"/>
      <c r="P23" s="118"/>
      <c r="Q23" s="118"/>
      <c r="R23" s="122"/>
    </row>
    <row r="24" spans="1:18" s="8" customFormat="1" ht="51" customHeight="1" x14ac:dyDescent="0.2">
      <c r="A24" s="120"/>
      <c r="B24" s="85"/>
      <c r="C24" s="85"/>
      <c r="D24" s="89"/>
      <c r="E24" s="110"/>
      <c r="F24" s="110"/>
      <c r="G24" s="107"/>
      <c r="H24" s="107"/>
      <c r="I24" s="30" t="s">
        <v>31</v>
      </c>
      <c r="J24" s="42">
        <f>K24+L24+M24+N24</f>
        <v>905038383</v>
      </c>
      <c r="K24" s="42">
        <v>91976883</v>
      </c>
      <c r="L24" s="42">
        <f>779949822</f>
        <v>779949822</v>
      </c>
      <c r="M24" s="42">
        <v>33111678</v>
      </c>
      <c r="N24" s="42"/>
      <c r="O24" s="94"/>
      <c r="P24" s="118"/>
      <c r="Q24" s="118"/>
      <c r="R24" s="122"/>
    </row>
    <row r="25" spans="1:18" s="8" customFormat="1" ht="51" customHeight="1" x14ac:dyDescent="0.2">
      <c r="A25" s="121"/>
      <c r="B25" s="85"/>
      <c r="C25" s="85"/>
      <c r="D25" s="89"/>
      <c r="E25" s="110"/>
      <c r="F25" s="110"/>
      <c r="G25" s="107"/>
      <c r="H25" s="107"/>
      <c r="I25" s="37" t="s">
        <v>32</v>
      </c>
      <c r="J25" s="42">
        <f>K25+L25+M25+N25</f>
        <v>860889479</v>
      </c>
      <c r="K25" s="42">
        <v>14716301</v>
      </c>
      <c r="L25" s="42">
        <v>33111678</v>
      </c>
      <c r="M25" s="42">
        <v>813061500</v>
      </c>
      <c r="N25" s="42"/>
      <c r="O25" s="94"/>
      <c r="P25" s="118"/>
      <c r="Q25" s="118"/>
      <c r="R25" s="122"/>
    </row>
    <row r="26" spans="1:18" s="8" customFormat="1" ht="72.75" customHeight="1" x14ac:dyDescent="0.2">
      <c r="A26" s="119">
        <v>3</v>
      </c>
      <c r="B26" s="85"/>
      <c r="C26" s="85"/>
      <c r="D26" s="89" t="s">
        <v>60</v>
      </c>
      <c r="E26" s="126" t="s">
        <v>61</v>
      </c>
      <c r="F26" s="127"/>
      <c r="G26" s="106">
        <v>45688</v>
      </c>
      <c r="H26" s="107" t="s">
        <v>62</v>
      </c>
      <c r="I26" s="30" t="s">
        <v>23</v>
      </c>
      <c r="J26" s="32" t="s">
        <v>63</v>
      </c>
      <c r="K26" s="64" t="s">
        <v>64</v>
      </c>
      <c r="L26" s="64" t="s">
        <v>64</v>
      </c>
      <c r="M26" s="64" t="s">
        <v>64</v>
      </c>
      <c r="N26" s="64" t="s">
        <v>64</v>
      </c>
      <c r="O26" s="94" t="s">
        <v>65</v>
      </c>
      <c r="P26" s="118" t="s">
        <v>149</v>
      </c>
      <c r="Q26" s="118" t="s">
        <v>192</v>
      </c>
      <c r="R26" s="122"/>
    </row>
    <row r="27" spans="1:18" s="8" customFormat="1" ht="73.5" customHeight="1" x14ac:dyDescent="0.2">
      <c r="A27" s="120"/>
      <c r="B27" s="85"/>
      <c r="C27" s="85"/>
      <c r="D27" s="89"/>
      <c r="E27" s="126"/>
      <c r="F27" s="127"/>
      <c r="G27" s="107"/>
      <c r="H27" s="107"/>
      <c r="I27" s="30" t="s">
        <v>27</v>
      </c>
      <c r="J27" s="33">
        <f>K27+L27+M27+N27</f>
        <v>0.75</v>
      </c>
      <c r="K27" s="34">
        <v>0.25</v>
      </c>
      <c r="L27" s="39">
        <v>0.25</v>
      </c>
      <c r="M27" s="39">
        <v>0.25</v>
      </c>
      <c r="N27" s="39"/>
      <c r="O27" s="94"/>
      <c r="P27" s="118"/>
      <c r="Q27" s="118"/>
      <c r="R27" s="122"/>
    </row>
    <row r="28" spans="1:18" s="8" customFormat="1" ht="73.5" customHeight="1" x14ac:dyDescent="0.2">
      <c r="A28" s="120"/>
      <c r="B28" s="85"/>
      <c r="C28" s="85"/>
      <c r="D28" s="89"/>
      <c r="E28" s="110" t="s">
        <v>28</v>
      </c>
      <c r="F28" s="110"/>
      <c r="G28" s="107"/>
      <c r="H28" s="107"/>
      <c r="I28" s="30" t="s">
        <v>29</v>
      </c>
      <c r="J28" s="42">
        <v>3347365915</v>
      </c>
      <c r="K28" s="42"/>
      <c r="L28" s="42"/>
      <c r="M28" s="42"/>
      <c r="N28" s="42"/>
      <c r="O28" s="94"/>
      <c r="P28" s="118"/>
      <c r="Q28" s="118"/>
      <c r="R28" s="122"/>
    </row>
    <row r="29" spans="1:18" s="8" customFormat="1" ht="73.5" customHeight="1" x14ac:dyDescent="0.2">
      <c r="A29" s="120"/>
      <c r="B29" s="85"/>
      <c r="C29" s="85"/>
      <c r="D29" s="89"/>
      <c r="E29" s="110"/>
      <c r="F29" s="110"/>
      <c r="G29" s="107"/>
      <c r="H29" s="107"/>
      <c r="I29" s="30" t="s">
        <v>30</v>
      </c>
      <c r="J29" s="42">
        <f>M29</f>
        <v>3785086036</v>
      </c>
      <c r="K29" s="42">
        <v>3347365915</v>
      </c>
      <c r="L29" s="42">
        <v>3921889609</v>
      </c>
      <c r="M29" s="42">
        <v>3785086036</v>
      </c>
      <c r="N29" s="42"/>
      <c r="O29" s="94"/>
      <c r="P29" s="118"/>
      <c r="Q29" s="118"/>
      <c r="R29" s="122"/>
    </row>
    <row r="30" spans="1:18" s="8" customFormat="1" ht="73.5" customHeight="1" x14ac:dyDescent="0.2">
      <c r="A30" s="120"/>
      <c r="B30" s="85"/>
      <c r="C30" s="85"/>
      <c r="D30" s="89"/>
      <c r="E30" s="110"/>
      <c r="F30" s="110"/>
      <c r="G30" s="107"/>
      <c r="H30" s="107"/>
      <c r="I30" s="30" t="s">
        <v>31</v>
      </c>
      <c r="J30" s="44">
        <f>K30+L30+M30+N30</f>
        <v>3091451219</v>
      </c>
      <c r="K30" s="44">
        <v>803918725</v>
      </c>
      <c r="L30" s="42">
        <v>1593839483</v>
      </c>
      <c r="M30" s="42">
        <v>693693011</v>
      </c>
      <c r="N30" s="42"/>
      <c r="O30" s="94"/>
      <c r="P30" s="118"/>
      <c r="Q30" s="118"/>
      <c r="R30" s="122"/>
    </row>
    <row r="31" spans="1:18" s="8" customFormat="1" ht="73.5" customHeight="1" x14ac:dyDescent="0.2">
      <c r="A31" s="120"/>
      <c r="B31" s="85"/>
      <c r="C31" s="85"/>
      <c r="D31" s="89"/>
      <c r="E31" s="110"/>
      <c r="F31" s="110"/>
      <c r="G31" s="107"/>
      <c r="H31" s="107"/>
      <c r="I31" s="37" t="s">
        <v>32</v>
      </c>
      <c r="J31" s="44">
        <f>K31+L31+M31+N31</f>
        <v>2240333755</v>
      </c>
      <c r="K31" s="42">
        <v>404253374</v>
      </c>
      <c r="L31" s="42">
        <v>152000058</v>
      </c>
      <c r="M31" s="42">
        <v>1684080323</v>
      </c>
      <c r="N31" s="42"/>
      <c r="O31" s="94"/>
      <c r="P31" s="118"/>
      <c r="Q31" s="118"/>
      <c r="R31" s="122"/>
    </row>
    <row r="32" spans="1:18" s="8" customFormat="1" ht="49.5" customHeight="1" x14ac:dyDescent="0.2">
      <c r="A32" s="120"/>
      <c r="B32" s="85"/>
      <c r="C32" s="85"/>
      <c r="D32" s="89"/>
      <c r="E32" s="126" t="s">
        <v>66</v>
      </c>
      <c r="F32" s="127" t="s">
        <v>67</v>
      </c>
      <c r="G32" s="106">
        <v>45688</v>
      </c>
      <c r="H32" s="106">
        <v>46752</v>
      </c>
      <c r="I32" s="30" t="s">
        <v>23</v>
      </c>
      <c r="J32" s="32" t="s">
        <v>68</v>
      </c>
      <c r="K32" s="47" t="s">
        <v>52</v>
      </c>
      <c r="L32" s="47" t="s">
        <v>52</v>
      </c>
      <c r="M32" s="64" t="s">
        <v>69</v>
      </c>
      <c r="N32" s="64" t="s">
        <v>70</v>
      </c>
      <c r="O32" s="94" t="s">
        <v>52</v>
      </c>
      <c r="P32" s="118" t="s">
        <v>157</v>
      </c>
      <c r="Q32" s="111" t="s">
        <v>193</v>
      </c>
      <c r="R32" s="122"/>
    </row>
    <row r="33" spans="1:18" s="8" customFormat="1" ht="39.950000000000003" customHeight="1" x14ac:dyDescent="0.2">
      <c r="A33" s="120"/>
      <c r="B33" s="85"/>
      <c r="C33" s="85"/>
      <c r="D33" s="89"/>
      <c r="E33" s="126"/>
      <c r="F33" s="127"/>
      <c r="G33" s="107"/>
      <c r="H33" s="107"/>
      <c r="I33" s="30" t="s">
        <v>27</v>
      </c>
      <c r="J33" s="39">
        <f>K33+L33+M33+N33</f>
        <v>0.5</v>
      </c>
      <c r="K33" s="45">
        <v>0</v>
      </c>
      <c r="L33" s="45">
        <v>0</v>
      </c>
      <c r="M33" s="79">
        <v>0.5</v>
      </c>
      <c r="N33" s="45"/>
      <c r="O33" s="94"/>
      <c r="P33" s="118"/>
      <c r="Q33" s="111"/>
      <c r="R33" s="122"/>
    </row>
    <row r="34" spans="1:18" s="8" customFormat="1" ht="39.950000000000003" customHeight="1" x14ac:dyDescent="0.2">
      <c r="A34" s="120"/>
      <c r="B34" s="85"/>
      <c r="C34" s="85"/>
      <c r="D34" s="89"/>
      <c r="E34" s="110" t="s">
        <v>28</v>
      </c>
      <c r="F34" s="110"/>
      <c r="G34" s="107"/>
      <c r="H34" s="107"/>
      <c r="I34" s="30" t="s">
        <v>29</v>
      </c>
      <c r="J34" s="42">
        <v>1500000000</v>
      </c>
      <c r="K34" s="42"/>
      <c r="L34" s="42"/>
      <c r="M34" s="42"/>
      <c r="N34" s="42"/>
      <c r="O34" s="94"/>
      <c r="P34" s="118"/>
      <c r="Q34" s="111"/>
      <c r="R34" s="122"/>
    </row>
    <row r="35" spans="1:18" s="8" customFormat="1" ht="39.950000000000003" customHeight="1" x14ac:dyDescent="0.2">
      <c r="A35" s="120"/>
      <c r="B35" s="85"/>
      <c r="C35" s="85"/>
      <c r="D35" s="89"/>
      <c r="E35" s="110"/>
      <c r="F35" s="110"/>
      <c r="G35" s="107"/>
      <c r="H35" s="107"/>
      <c r="I35" s="30" t="s">
        <v>30</v>
      </c>
      <c r="J35" s="42">
        <v>1500000000</v>
      </c>
      <c r="K35" s="42">
        <v>1500000000</v>
      </c>
      <c r="L35" s="42">
        <v>1500000000</v>
      </c>
      <c r="M35" s="42">
        <v>1500000000</v>
      </c>
      <c r="N35" s="42"/>
      <c r="O35" s="94"/>
      <c r="P35" s="118"/>
      <c r="Q35" s="111"/>
      <c r="R35" s="122"/>
    </row>
    <row r="36" spans="1:18" s="8" customFormat="1" ht="39.950000000000003" customHeight="1" x14ac:dyDescent="0.2">
      <c r="A36" s="120"/>
      <c r="B36" s="85"/>
      <c r="C36" s="85"/>
      <c r="D36" s="89"/>
      <c r="E36" s="110"/>
      <c r="F36" s="110"/>
      <c r="G36" s="107"/>
      <c r="H36" s="107"/>
      <c r="I36" s="30" t="s">
        <v>31</v>
      </c>
      <c r="J36" s="42">
        <v>0</v>
      </c>
      <c r="K36" s="42"/>
      <c r="L36" s="42">
        <v>0</v>
      </c>
      <c r="M36" s="42">
        <v>0</v>
      </c>
      <c r="N36" s="42"/>
      <c r="O36" s="94"/>
      <c r="P36" s="118"/>
      <c r="Q36" s="111"/>
      <c r="R36" s="122"/>
    </row>
    <row r="37" spans="1:18" s="8" customFormat="1" ht="39.950000000000003" customHeight="1" x14ac:dyDescent="0.2">
      <c r="A37" s="121"/>
      <c r="B37" s="85"/>
      <c r="C37" s="85"/>
      <c r="D37" s="89"/>
      <c r="E37" s="110"/>
      <c r="F37" s="110"/>
      <c r="G37" s="107"/>
      <c r="H37" s="107"/>
      <c r="I37" s="37" t="s">
        <v>32</v>
      </c>
      <c r="J37" s="42">
        <f>K37+L37+M37+N37</f>
        <v>0</v>
      </c>
      <c r="K37" s="42">
        <v>0</v>
      </c>
      <c r="L37" s="42">
        <v>0</v>
      </c>
      <c r="M37" s="42">
        <v>0</v>
      </c>
      <c r="N37" s="42"/>
      <c r="O37" s="94"/>
      <c r="P37" s="118"/>
      <c r="Q37" s="111"/>
      <c r="R37" s="122"/>
    </row>
    <row r="38" spans="1:18" s="8" customFormat="1" ht="67.5" customHeight="1" x14ac:dyDescent="0.2">
      <c r="A38" s="119">
        <v>4</v>
      </c>
      <c r="B38" s="85"/>
      <c r="C38" s="85"/>
      <c r="D38" s="89" t="s">
        <v>71</v>
      </c>
      <c r="E38" s="126" t="s">
        <v>72</v>
      </c>
      <c r="F38" s="87">
        <v>0</v>
      </c>
      <c r="G38" s="106">
        <v>45688</v>
      </c>
      <c r="H38" s="106">
        <v>46752</v>
      </c>
      <c r="I38" s="30" t="s">
        <v>23</v>
      </c>
      <c r="J38" s="32" t="s">
        <v>63</v>
      </c>
      <c r="K38" s="64" t="s">
        <v>64</v>
      </c>
      <c r="L38" s="64" t="s">
        <v>64</v>
      </c>
      <c r="M38" s="64" t="s">
        <v>64</v>
      </c>
      <c r="N38" s="64" t="s">
        <v>64</v>
      </c>
      <c r="O38" s="94" t="s">
        <v>147</v>
      </c>
      <c r="P38" s="118" t="s">
        <v>150</v>
      </c>
      <c r="Q38" s="118" t="s">
        <v>194</v>
      </c>
      <c r="R38" s="125"/>
    </row>
    <row r="39" spans="1:18" s="8" customFormat="1" ht="67.5" customHeight="1" x14ac:dyDescent="0.2">
      <c r="A39" s="120"/>
      <c r="B39" s="85"/>
      <c r="C39" s="85"/>
      <c r="D39" s="89"/>
      <c r="E39" s="126"/>
      <c r="F39" s="87"/>
      <c r="G39" s="107"/>
      <c r="H39" s="107"/>
      <c r="I39" s="30" t="s">
        <v>27</v>
      </c>
      <c r="J39" s="39">
        <f>K39+L39+M39+N39</f>
        <v>0.75</v>
      </c>
      <c r="K39" s="34">
        <v>0.25</v>
      </c>
      <c r="L39" s="34">
        <v>0.25</v>
      </c>
      <c r="M39" s="34">
        <v>0.25</v>
      </c>
      <c r="N39" s="35"/>
      <c r="O39" s="124"/>
      <c r="P39" s="118"/>
      <c r="Q39" s="118"/>
      <c r="R39" s="125"/>
    </row>
    <row r="40" spans="1:18" s="8" customFormat="1" ht="67.5" customHeight="1" x14ac:dyDescent="0.2">
      <c r="A40" s="120"/>
      <c r="B40" s="85"/>
      <c r="C40" s="85"/>
      <c r="D40" s="89"/>
      <c r="E40" s="110" t="s">
        <v>28</v>
      </c>
      <c r="F40" s="110"/>
      <c r="G40" s="107"/>
      <c r="H40" s="107"/>
      <c r="I40" s="30" t="s">
        <v>29</v>
      </c>
      <c r="J40" s="42">
        <v>1723207260</v>
      </c>
      <c r="K40" s="42"/>
      <c r="L40" s="42"/>
      <c r="M40" s="42"/>
      <c r="N40" s="42"/>
      <c r="O40" s="124"/>
      <c r="P40" s="118"/>
      <c r="Q40" s="118"/>
      <c r="R40" s="125"/>
    </row>
    <row r="41" spans="1:18" s="8" customFormat="1" ht="67.5" customHeight="1" x14ac:dyDescent="0.2">
      <c r="A41" s="120"/>
      <c r="B41" s="85"/>
      <c r="C41" s="85"/>
      <c r="D41" s="89"/>
      <c r="E41" s="110"/>
      <c r="F41" s="110"/>
      <c r="G41" s="107"/>
      <c r="H41" s="107"/>
      <c r="I41" s="30" t="s">
        <v>30</v>
      </c>
      <c r="J41" s="42">
        <f>M41</f>
        <v>1565210377</v>
      </c>
      <c r="K41" s="42">
        <v>1723207260</v>
      </c>
      <c r="L41" s="42">
        <v>1934818363</v>
      </c>
      <c r="M41" s="42">
        <v>1565210377</v>
      </c>
      <c r="N41" s="42"/>
      <c r="O41" s="124"/>
      <c r="P41" s="118"/>
      <c r="Q41" s="118"/>
      <c r="R41" s="125"/>
    </row>
    <row r="42" spans="1:18" s="8" customFormat="1" ht="67.5" customHeight="1" x14ac:dyDescent="0.2">
      <c r="A42" s="120"/>
      <c r="B42" s="85"/>
      <c r="C42" s="85"/>
      <c r="D42" s="89"/>
      <c r="E42" s="110"/>
      <c r="F42" s="110"/>
      <c r="G42" s="107"/>
      <c r="H42" s="107"/>
      <c r="I42" s="30" t="s">
        <v>31</v>
      </c>
      <c r="J42" s="42">
        <f>K42+L42+M42+N42</f>
        <v>1281961754</v>
      </c>
      <c r="K42" s="42">
        <v>131704716</v>
      </c>
      <c r="L42" s="42">
        <f>11282390</f>
        <v>11282390</v>
      </c>
      <c r="M42" s="42">
        <v>1138974648</v>
      </c>
      <c r="N42" s="42"/>
      <c r="O42" s="124"/>
      <c r="P42" s="118"/>
      <c r="Q42" s="118"/>
      <c r="R42" s="125"/>
    </row>
    <row r="43" spans="1:18" s="8" customFormat="1" ht="67.5" customHeight="1" x14ac:dyDescent="0.2">
      <c r="A43" s="121"/>
      <c r="B43" s="85"/>
      <c r="C43" s="85"/>
      <c r="D43" s="89"/>
      <c r="E43" s="110"/>
      <c r="F43" s="110"/>
      <c r="G43" s="107"/>
      <c r="H43" s="107"/>
      <c r="I43" s="37" t="s">
        <v>32</v>
      </c>
      <c r="J43" s="42">
        <f>K43+L43+M43+N43</f>
        <v>806719646</v>
      </c>
      <c r="K43" s="42">
        <v>18999656</v>
      </c>
      <c r="L43" s="42">
        <v>43002180</v>
      </c>
      <c r="M43" s="42">
        <v>744717810</v>
      </c>
      <c r="N43" s="42"/>
      <c r="O43" s="124"/>
      <c r="P43" s="118"/>
      <c r="Q43" s="118"/>
      <c r="R43" s="125"/>
    </row>
    <row r="44" spans="1:18" s="8" customFormat="1" ht="69" customHeight="1" x14ac:dyDescent="0.2">
      <c r="A44" s="119">
        <v>5</v>
      </c>
      <c r="B44" s="85"/>
      <c r="C44" s="85"/>
      <c r="D44" s="89" t="s">
        <v>73</v>
      </c>
      <c r="E44" s="126" t="s">
        <v>74</v>
      </c>
      <c r="F44" s="87">
        <v>0</v>
      </c>
      <c r="G44" s="106">
        <v>45688</v>
      </c>
      <c r="H44" s="106">
        <v>46752</v>
      </c>
      <c r="I44" s="30" t="s">
        <v>23</v>
      </c>
      <c r="J44" s="32" t="s">
        <v>75</v>
      </c>
      <c r="K44" s="64" t="s">
        <v>76</v>
      </c>
      <c r="L44" s="64" t="s">
        <v>77</v>
      </c>
      <c r="M44" s="64" t="s">
        <v>78</v>
      </c>
      <c r="N44" s="64" t="s">
        <v>78</v>
      </c>
      <c r="O44" s="94" t="s">
        <v>79</v>
      </c>
      <c r="P44" s="118" t="s">
        <v>167</v>
      </c>
      <c r="Q44" s="123" t="s">
        <v>181</v>
      </c>
      <c r="R44" s="122"/>
    </row>
    <row r="45" spans="1:18" s="8" customFormat="1" ht="49.5" customHeight="1" x14ac:dyDescent="0.2">
      <c r="A45" s="120"/>
      <c r="B45" s="85"/>
      <c r="C45" s="85"/>
      <c r="D45" s="89"/>
      <c r="E45" s="126"/>
      <c r="F45" s="87"/>
      <c r="G45" s="107"/>
      <c r="H45" s="107"/>
      <c r="I45" s="30" t="s">
        <v>27</v>
      </c>
      <c r="J45" s="39">
        <f>K45+L45+M45+N45</f>
        <v>0.9</v>
      </c>
      <c r="K45" s="39">
        <v>0.2</v>
      </c>
      <c r="L45" s="39">
        <v>0.6</v>
      </c>
      <c r="M45" s="39">
        <v>0.1</v>
      </c>
      <c r="N45" s="39"/>
      <c r="O45" s="94"/>
      <c r="P45" s="118"/>
      <c r="Q45" s="123"/>
      <c r="R45" s="122"/>
    </row>
    <row r="46" spans="1:18" s="8" customFormat="1" ht="49.5" customHeight="1" x14ac:dyDescent="0.2">
      <c r="A46" s="120"/>
      <c r="B46" s="85"/>
      <c r="C46" s="85"/>
      <c r="D46" s="89"/>
      <c r="E46" s="110" t="s">
        <v>28</v>
      </c>
      <c r="F46" s="110"/>
      <c r="G46" s="107"/>
      <c r="H46" s="107"/>
      <c r="I46" s="30" t="s">
        <v>29</v>
      </c>
      <c r="J46" s="42">
        <v>125465184</v>
      </c>
      <c r="K46" s="35"/>
      <c r="L46" s="35"/>
      <c r="M46" s="35"/>
      <c r="N46" s="35"/>
      <c r="O46" s="94"/>
      <c r="P46" s="118"/>
      <c r="Q46" s="123"/>
      <c r="R46" s="122"/>
    </row>
    <row r="47" spans="1:18" s="8" customFormat="1" ht="49.5" customHeight="1" x14ac:dyDescent="0.2">
      <c r="A47" s="120"/>
      <c r="B47" s="85"/>
      <c r="C47" s="85"/>
      <c r="D47" s="89"/>
      <c r="E47" s="110"/>
      <c r="F47" s="110"/>
      <c r="G47" s="107"/>
      <c r="H47" s="107"/>
      <c r="I47" s="30" t="s">
        <v>30</v>
      </c>
      <c r="J47" s="42">
        <v>125465184</v>
      </c>
      <c r="K47" s="42">
        <v>125465184</v>
      </c>
      <c r="L47" s="42">
        <v>125465184</v>
      </c>
      <c r="M47" s="42">
        <v>125184124</v>
      </c>
      <c r="N47" s="42"/>
      <c r="O47" s="94"/>
      <c r="P47" s="118"/>
      <c r="Q47" s="123"/>
      <c r="R47" s="122"/>
    </row>
    <row r="48" spans="1:18" s="8" customFormat="1" ht="49.5" customHeight="1" x14ac:dyDescent="0.2">
      <c r="A48" s="120"/>
      <c r="B48" s="85"/>
      <c r="C48" s="85"/>
      <c r="D48" s="89"/>
      <c r="E48" s="110"/>
      <c r="F48" s="110"/>
      <c r="G48" s="107"/>
      <c r="H48" s="107"/>
      <c r="I48" s="30" t="s">
        <v>31</v>
      </c>
      <c r="J48" s="42">
        <f>K48+L48+M48+N48</f>
        <v>125184124</v>
      </c>
      <c r="K48" s="42">
        <v>92300104</v>
      </c>
      <c r="L48" s="42">
        <v>0</v>
      </c>
      <c r="M48" s="42">
        <v>32884020</v>
      </c>
      <c r="N48" s="42"/>
      <c r="O48" s="94"/>
      <c r="P48" s="118"/>
      <c r="Q48" s="123"/>
      <c r="R48" s="122"/>
    </row>
    <row r="49" spans="1:18" s="8" customFormat="1" ht="49.5" customHeight="1" x14ac:dyDescent="0.2">
      <c r="A49" s="121"/>
      <c r="B49" s="85"/>
      <c r="C49" s="85"/>
      <c r="D49" s="89"/>
      <c r="E49" s="110"/>
      <c r="F49" s="110"/>
      <c r="G49" s="107"/>
      <c r="H49" s="107"/>
      <c r="I49" s="37" t="s">
        <v>32</v>
      </c>
      <c r="J49" s="42">
        <f>K49+L49+M49+N49</f>
        <v>49534244</v>
      </c>
      <c r="K49" s="42">
        <v>6914076</v>
      </c>
      <c r="L49" s="42">
        <v>9736148</v>
      </c>
      <c r="M49" s="42">
        <v>32884020</v>
      </c>
      <c r="N49" s="42"/>
      <c r="O49" s="94"/>
      <c r="P49" s="118"/>
      <c r="Q49" s="123"/>
      <c r="R49" s="122"/>
    </row>
    <row r="50" spans="1:18" s="8" customFormat="1" ht="12.75" x14ac:dyDescent="0.2">
      <c r="A50" s="19"/>
      <c r="B50" s="19"/>
      <c r="C50" s="19"/>
      <c r="D50" s="54"/>
      <c r="E50" s="55"/>
      <c r="F50" s="55"/>
      <c r="G50" s="56"/>
      <c r="H50" s="56"/>
      <c r="I50" s="57"/>
      <c r="J50" s="58"/>
      <c r="K50" s="58"/>
      <c r="L50" s="58"/>
      <c r="M50" s="58"/>
      <c r="N50" s="58"/>
      <c r="O50" s="59"/>
      <c r="P50" s="60"/>
      <c r="Q50" s="76"/>
      <c r="R50" s="60"/>
    </row>
    <row r="51" spans="1:18" s="8" customFormat="1" ht="12.75" x14ac:dyDescent="0.2">
      <c r="A51" s="19"/>
      <c r="B51" s="19"/>
      <c r="C51" s="19"/>
      <c r="D51" s="54"/>
      <c r="E51" s="55"/>
      <c r="F51" s="55"/>
      <c r="G51" s="56"/>
      <c r="H51" s="56"/>
      <c r="I51" s="57"/>
      <c r="J51" s="58"/>
      <c r="K51" s="58"/>
      <c r="L51" s="58"/>
      <c r="M51" s="58"/>
      <c r="N51" s="58"/>
      <c r="O51" s="59"/>
      <c r="P51" s="60"/>
      <c r="Q51" s="60"/>
      <c r="R51" s="60"/>
    </row>
    <row r="52" spans="1:18" s="8" customFormat="1" ht="31.5" customHeight="1" x14ac:dyDescent="0.2">
      <c r="A52" s="88" t="s">
        <v>185</v>
      </c>
      <c r="B52" s="88"/>
      <c r="C52" s="88"/>
      <c r="D52" s="88"/>
      <c r="E52" s="88"/>
      <c r="F52" s="88"/>
      <c r="G52" s="56"/>
      <c r="H52" s="56"/>
      <c r="I52" s="57"/>
      <c r="J52" s="58"/>
      <c r="K52" s="58"/>
      <c r="L52" s="58"/>
      <c r="M52" s="58"/>
      <c r="N52" s="58"/>
      <c r="O52" s="59"/>
      <c r="P52" s="60"/>
      <c r="Q52" s="60"/>
      <c r="R52" s="60"/>
    </row>
    <row r="53" spans="1:18" s="8" customFormat="1" ht="12.75" customHeight="1" x14ac:dyDescent="0.2">
      <c r="A53" s="88"/>
      <c r="B53" s="88"/>
      <c r="C53" s="88"/>
      <c r="D53" s="88"/>
      <c r="E53" s="88"/>
      <c r="F53" s="88"/>
      <c r="G53" s="56"/>
      <c r="H53" s="56"/>
      <c r="I53" s="57"/>
      <c r="J53" s="58"/>
      <c r="K53" s="58"/>
      <c r="L53" s="58"/>
      <c r="M53" s="58"/>
      <c r="N53" s="58"/>
      <c r="O53" s="59"/>
      <c r="P53" s="60"/>
      <c r="Q53" s="60"/>
      <c r="R53" s="60"/>
    </row>
    <row r="54" spans="1:18" s="8" customFormat="1" ht="12.75" x14ac:dyDescent="0.2">
      <c r="A54" s="19"/>
      <c r="B54" s="19"/>
      <c r="C54" s="19"/>
      <c r="D54" s="54"/>
      <c r="E54" s="55"/>
      <c r="F54" s="55"/>
      <c r="G54" s="56"/>
      <c r="H54" s="56"/>
      <c r="I54" s="57"/>
      <c r="J54" s="58"/>
      <c r="K54" s="58"/>
      <c r="L54" s="58"/>
      <c r="M54" s="58"/>
      <c r="N54" s="58"/>
      <c r="O54" s="59"/>
      <c r="P54" s="60"/>
      <c r="Q54" s="60"/>
      <c r="R54" s="60"/>
    </row>
    <row r="55" spans="1:18" s="8" customFormat="1" ht="12.75" x14ac:dyDescent="0.2">
      <c r="A55" s="19"/>
      <c r="B55" s="19"/>
      <c r="C55" s="19"/>
      <c r="D55" s="54"/>
      <c r="E55" s="55"/>
      <c r="F55" s="55"/>
      <c r="G55" s="56"/>
      <c r="H55" s="56"/>
      <c r="I55" s="57"/>
      <c r="J55" s="58"/>
      <c r="K55" s="58"/>
      <c r="L55" s="58"/>
      <c r="M55" s="58"/>
      <c r="N55" s="58"/>
      <c r="O55" s="59"/>
      <c r="P55" s="60"/>
      <c r="Q55" s="60"/>
      <c r="R55" s="60"/>
    </row>
    <row r="56" spans="1:18" x14ac:dyDescent="0.2">
      <c r="A56" s="19"/>
      <c r="B56" s="48"/>
      <c r="C56" s="49"/>
      <c r="D56" s="50"/>
      <c r="E56" s="22"/>
      <c r="F56" s="51"/>
      <c r="G56" s="22"/>
      <c r="H56" s="22"/>
      <c r="I56" s="24"/>
      <c r="J56" s="25"/>
      <c r="K56" s="26"/>
      <c r="L56" s="26"/>
      <c r="M56" s="26"/>
      <c r="N56" s="26"/>
      <c r="O56" s="6"/>
      <c r="P56" s="27"/>
      <c r="Q56" s="27"/>
      <c r="R56" s="27"/>
    </row>
    <row r="57" spans="1:18" ht="45.75" customHeight="1" x14ac:dyDescent="0.2">
      <c r="A57" s="19"/>
      <c r="B57" s="68" t="s">
        <v>42</v>
      </c>
      <c r="C57" s="81" t="s">
        <v>197</v>
      </c>
      <c r="D57" s="81"/>
      <c r="E57" s="69"/>
      <c r="F57" s="70" t="s">
        <v>141</v>
      </c>
      <c r="G57" s="82" t="s">
        <v>166</v>
      </c>
      <c r="H57" s="83"/>
      <c r="I57" s="83"/>
      <c r="J57" s="83"/>
      <c r="K57" s="84" t="s">
        <v>142</v>
      </c>
      <c r="L57" s="84"/>
      <c r="M57" s="80" t="s">
        <v>186</v>
      </c>
      <c r="N57" s="80"/>
      <c r="O57" s="6"/>
      <c r="P57" s="10"/>
      <c r="Q57" s="10"/>
      <c r="R57" s="6"/>
    </row>
    <row r="58" spans="1:18" x14ac:dyDescent="0.2">
      <c r="C58" s="6"/>
      <c r="D58" s="6"/>
      <c r="E58" s="6"/>
      <c r="F58" s="6"/>
      <c r="G58" s="6"/>
      <c r="H58" s="6"/>
      <c r="J58" s="71"/>
      <c r="K58" s="69"/>
      <c r="L58" s="69"/>
      <c r="M58" s="112" t="s">
        <v>198</v>
      </c>
      <c r="N58" s="112"/>
      <c r="O58" s="6"/>
      <c r="P58" s="6"/>
      <c r="Q58" s="6"/>
      <c r="R58" s="6"/>
    </row>
    <row r="59" spans="1:18" x14ac:dyDescent="0.2">
      <c r="B59" s="72" t="s">
        <v>43</v>
      </c>
      <c r="C59" s="73" t="s">
        <v>182</v>
      </c>
      <c r="D59" s="74"/>
      <c r="E59" s="69"/>
      <c r="F59" s="69"/>
      <c r="G59" s="69"/>
      <c r="H59" s="69"/>
      <c r="I59" s="69"/>
      <c r="J59" s="6"/>
      <c r="K59" s="6"/>
      <c r="L59" s="6"/>
      <c r="M59" s="6"/>
      <c r="N59" s="6"/>
      <c r="O59" s="6"/>
      <c r="P59" s="6"/>
      <c r="Q59" s="6"/>
      <c r="R59" s="6"/>
    </row>
    <row r="60" spans="1:18" ht="49.5" customHeight="1" x14ac:dyDescent="0.2">
      <c r="C60" s="6"/>
      <c r="D60" s="6"/>
      <c r="E60" s="6"/>
      <c r="F60" s="6"/>
      <c r="G60" s="6"/>
      <c r="H60" s="6"/>
      <c r="K60" s="6"/>
      <c r="L60" s="6"/>
      <c r="M60" s="6"/>
      <c r="N60" s="6"/>
      <c r="O60" s="6"/>
      <c r="P60" s="6"/>
      <c r="Q60" s="6"/>
      <c r="R60" s="6"/>
    </row>
    <row r="61" spans="1:18" ht="49.5" customHeight="1" x14ac:dyDescent="0.2">
      <c r="B61" s="11"/>
      <c r="I61" s="8"/>
      <c r="J61" s="12"/>
      <c r="K61" s="6"/>
      <c r="L61" s="6"/>
      <c r="M61" s="6"/>
      <c r="N61" s="6"/>
      <c r="O61" s="6"/>
      <c r="P61" s="6"/>
      <c r="Q61" s="6"/>
      <c r="R61" s="6"/>
    </row>
    <row r="62" spans="1:18" ht="49.5" customHeight="1" x14ac:dyDescent="0.2">
      <c r="K62" s="6"/>
      <c r="L62" s="6"/>
      <c r="M62" s="6"/>
      <c r="N62" s="6"/>
      <c r="O62" s="6"/>
      <c r="P62" s="6"/>
      <c r="Q62" s="6"/>
      <c r="R62" s="6"/>
    </row>
    <row r="63" spans="1:18" ht="49.5" customHeight="1" x14ac:dyDescent="0.2">
      <c r="K63" s="6"/>
      <c r="L63" s="6"/>
      <c r="M63" s="6"/>
      <c r="N63" s="6"/>
      <c r="O63" s="6"/>
      <c r="P63" s="6"/>
      <c r="Q63" s="6"/>
      <c r="R63" s="6"/>
    </row>
    <row r="64" spans="1:18" ht="49.5" customHeight="1" x14ac:dyDescent="0.2">
      <c r="B64" s="20"/>
      <c r="C64" s="21"/>
      <c r="D64" s="19"/>
      <c r="E64" s="22"/>
      <c r="F64" s="22"/>
      <c r="G64" s="23"/>
      <c r="H64" s="23"/>
      <c r="I64" s="24"/>
      <c r="J64" s="25"/>
      <c r="K64" s="26"/>
      <c r="L64" s="26"/>
      <c r="M64" s="26"/>
      <c r="N64" s="26"/>
      <c r="O64" s="27"/>
      <c r="P64" s="27"/>
      <c r="Q64" s="27"/>
      <c r="R64" s="27"/>
    </row>
    <row r="65" spans="1:19" ht="49.5" customHeight="1" x14ac:dyDescent="0.2">
      <c r="A65" s="19"/>
      <c r="B65" s="20"/>
      <c r="C65" s="21"/>
      <c r="D65" s="19"/>
      <c r="E65" s="22"/>
      <c r="F65" s="22"/>
      <c r="G65" s="23"/>
      <c r="H65" s="23"/>
      <c r="I65" s="24"/>
      <c r="J65" s="25"/>
      <c r="K65" s="26"/>
      <c r="L65" s="26"/>
      <c r="M65" s="26"/>
      <c r="N65" s="26"/>
      <c r="O65" s="27"/>
      <c r="P65" s="27"/>
      <c r="Q65" s="27"/>
      <c r="R65" s="27"/>
    </row>
    <row r="66" spans="1:19" ht="49.5" customHeight="1" x14ac:dyDescent="0.2">
      <c r="A66" s="19"/>
      <c r="B66" s="20"/>
      <c r="C66" s="21"/>
      <c r="D66" s="19"/>
      <c r="E66" s="22"/>
      <c r="F66" s="22"/>
      <c r="G66" s="23"/>
      <c r="H66" s="23"/>
      <c r="I66" s="24"/>
      <c r="J66" s="25"/>
      <c r="K66" s="26"/>
      <c r="L66" s="26"/>
      <c r="M66" s="26"/>
      <c r="N66" s="26"/>
      <c r="O66" s="27"/>
      <c r="P66" s="27"/>
      <c r="Q66" s="27"/>
      <c r="R66" s="27"/>
    </row>
    <row r="67" spans="1:19" ht="67.5" customHeight="1" x14ac:dyDescent="0.2">
      <c r="A67" s="19"/>
      <c r="M67" s="10"/>
      <c r="N67" s="10"/>
      <c r="O67" s="10"/>
      <c r="P67" s="10"/>
      <c r="Q67" s="10"/>
    </row>
    <row r="68" spans="1:19" x14ac:dyDescent="0.2">
      <c r="M68" s="10"/>
      <c r="N68" s="10"/>
      <c r="O68" s="10"/>
      <c r="P68" s="10"/>
      <c r="Q68" s="10"/>
    </row>
    <row r="69" spans="1:19" ht="15" customHeight="1" x14ac:dyDescent="0.2">
      <c r="H69" s="7"/>
      <c r="I69" s="8"/>
      <c r="J69" s="8"/>
      <c r="K69" s="8"/>
      <c r="L69" s="8"/>
      <c r="M69" s="7"/>
      <c r="N69" s="8"/>
      <c r="O69" s="8"/>
      <c r="P69" s="8"/>
      <c r="Q69" s="8"/>
      <c r="R69" s="7"/>
      <c r="S69" s="8"/>
    </row>
    <row r="70" spans="1:19" ht="21.75" customHeight="1" x14ac:dyDescent="0.2">
      <c r="B70" s="11"/>
      <c r="H70" s="7"/>
      <c r="I70" s="8"/>
      <c r="J70" s="8"/>
      <c r="K70" s="8"/>
      <c r="L70" s="8"/>
      <c r="M70" s="7"/>
      <c r="N70" s="8"/>
      <c r="O70" s="8"/>
      <c r="P70" s="8"/>
      <c r="Q70" s="8"/>
      <c r="R70" s="7"/>
      <c r="S70" s="8"/>
    </row>
    <row r="71" spans="1:19" ht="84" customHeight="1" x14ac:dyDescent="0.2">
      <c r="B71" s="11"/>
      <c r="H71" s="7"/>
      <c r="I71" s="8"/>
      <c r="J71" s="8"/>
      <c r="K71" s="8"/>
      <c r="L71" s="8"/>
      <c r="M71" s="7"/>
      <c r="N71" s="8"/>
      <c r="O71" s="8"/>
      <c r="P71" s="8"/>
      <c r="Q71" s="8"/>
      <c r="R71" s="7"/>
      <c r="S71" s="8"/>
    </row>
    <row r="72" spans="1:19" ht="15" x14ac:dyDescent="0.2">
      <c r="B72" s="11"/>
      <c r="H72" s="7"/>
      <c r="I72" s="8"/>
      <c r="J72" s="8"/>
      <c r="K72" s="8"/>
      <c r="L72" s="8"/>
      <c r="M72" s="7"/>
      <c r="N72" s="8"/>
      <c r="O72" s="8"/>
      <c r="P72" s="8"/>
      <c r="Q72" s="8"/>
      <c r="R72" s="7"/>
      <c r="S72" s="8"/>
    </row>
    <row r="73" spans="1:19" x14ac:dyDescent="0.2">
      <c r="H73" s="7"/>
      <c r="I73" s="8"/>
      <c r="J73" s="8"/>
      <c r="K73" s="8"/>
      <c r="L73" s="8"/>
      <c r="M73" s="7"/>
      <c r="N73" s="8"/>
      <c r="O73" s="8"/>
      <c r="P73" s="8"/>
      <c r="Q73" s="8"/>
      <c r="R73" s="7"/>
      <c r="S73" s="8"/>
    </row>
    <row r="74" spans="1:19" x14ac:dyDescent="0.2">
      <c r="H74" s="7"/>
      <c r="I74" s="8"/>
      <c r="J74" s="8"/>
      <c r="K74" s="8"/>
      <c r="L74" s="8"/>
      <c r="M74" s="7"/>
      <c r="N74" s="8"/>
      <c r="O74" s="8"/>
      <c r="P74" s="8"/>
      <c r="Q74" s="8"/>
      <c r="R74" s="7"/>
      <c r="S74" s="8"/>
    </row>
    <row r="75" spans="1:19" x14ac:dyDescent="0.2">
      <c r="K75" s="6"/>
      <c r="L75" s="6"/>
      <c r="M75" s="6"/>
      <c r="N75" s="6"/>
      <c r="O75" s="6"/>
      <c r="P75" s="6"/>
      <c r="Q75" s="6"/>
      <c r="R75" s="6"/>
    </row>
    <row r="76" spans="1:19" x14ac:dyDescent="0.2">
      <c r="M76" s="10"/>
      <c r="N76" s="10"/>
      <c r="O76" s="10"/>
      <c r="P76" s="10"/>
      <c r="Q76" s="10"/>
    </row>
    <row r="77" spans="1:19" x14ac:dyDescent="0.2">
      <c r="M77" s="10"/>
      <c r="N77" s="10"/>
      <c r="O77" s="10"/>
      <c r="P77" s="10"/>
      <c r="Q77" s="10"/>
    </row>
    <row r="78" spans="1:19" s="8" customFormat="1" ht="12.75" x14ac:dyDescent="0.2">
      <c r="A78" s="5"/>
      <c r="B78" s="6"/>
      <c r="C78" s="7"/>
      <c r="I78" s="6"/>
      <c r="J78" s="9"/>
      <c r="K78" s="10"/>
      <c r="L78" s="10"/>
      <c r="M78" s="10"/>
      <c r="N78" s="10"/>
      <c r="O78" s="10"/>
      <c r="P78" s="10"/>
      <c r="Q78" s="10"/>
    </row>
    <row r="79" spans="1:19" s="8" customFormat="1" ht="12.75" x14ac:dyDescent="0.2">
      <c r="A79" s="5"/>
      <c r="B79" s="6"/>
      <c r="C79" s="7"/>
      <c r="I79" s="6"/>
      <c r="J79" s="9"/>
      <c r="K79" s="10"/>
      <c r="L79" s="10"/>
      <c r="M79" s="10"/>
      <c r="N79" s="10"/>
      <c r="O79" s="10"/>
      <c r="P79" s="10"/>
      <c r="Q79" s="10"/>
    </row>
    <row r="80" spans="1:19" s="8" customFormat="1" ht="12.75" x14ac:dyDescent="0.2">
      <c r="A80" s="5"/>
      <c r="B80" s="6"/>
      <c r="C80" s="7"/>
      <c r="I80" s="6"/>
      <c r="J80" s="9"/>
      <c r="K80" s="10"/>
      <c r="L80" s="10"/>
      <c r="M80" s="10"/>
      <c r="N80" s="10"/>
      <c r="O80" s="10"/>
      <c r="P80" s="10"/>
      <c r="Q80" s="10"/>
    </row>
    <row r="81" spans="1:17" s="8" customFormat="1" ht="12.75" x14ac:dyDescent="0.2">
      <c r="A81" s="5"/>
      <c r="B81" s="6"/>
      <c r="C81" s="7"/>
      <c r="I81" s="6"/>
      <c r="J81" s="9"/>
      <c r="K81" s="10"/>
      <c r="L81" s="10"/>
      <c r="M81" s="10"/>
      <c r="N81" s="10"/>
      <c r="O81" s="10"/>
      <c r="P81" s="10"/>
      <c r="Q81" s="10"/>
    </row>
    <row r="82" spans="1:17" s="8" customFormat="1" ht="12.75" x14ac:dyDescent="0.2">
      <c r="A82" s="5"/>
      <c r="B82" s="6"/>
      <c r="C82" s="7"/>
      <c r="I82" s="6"/>
      <c r="J82" s="9"/>
      <c r="K82" s="10"/>
      <c r="L82" s="10"/>
      <c r="M82" s="10"/>
      <c r="N82" s="10"/>
      <c r="O82" s="10"/>
      <c r="P82" s="10"/>
      <c r="Q82" s="10"/>
    </row>
    <row r="83" spans="1:17" s="8" customFormat="1" ht="12.75" x14ac:dyDescent="0.2">
      <c r="A83" s="5"/>
      <c r="B83" s="6"/>
      <c r="C83" s="7"/>
      <c r="I83" s="6"/>
      <c r="J83" s="9"/>
      <c r="K83" s="10"/>
      <c r="L83" s="10"/>
      <c r="M83" s="10"/>
      <c r="N83" s="10"/>
      <c r="O83" s="10"/>
      <c r="P83" s="10"/>
      <c r="Q83" s="10"/>
    </row>
    <row r="84" spans="1:17" s="8" customFormat="1" ht="12.75" x14ac:dyDescent="0.2">
      <c r="A84" s="5"/>
      <c r="B84" s="6"/>
      <c r="C84" s="7"/>
      <c r="I84" s="6"/>
      <c r="J84" s="9"/>
      <c r="K84" s="10"/>
      <c r="L84" s="10"/>
      <c r="M84" s="10"/>
      <c r="N84" s="10"/>
      <c r="O84" s="10"/>
      <c r="P84" s="10"/>
      <c r="Q84" s="10"/>
    </row>
    <row r="85" spans="1:17" s="8" customFormat="1" ht="12.75" x14ac:dyDescent="0.2">
      <c r="A85" s="5"/>
      <c r="B85" s="6"/>
      <c r="C85" s="7"/>
      <c r="I85" s="6"/>
      <c r="J85" s="9"/>
      <c r="K85" s="10"/>
      <c r="L85" s="10"/>
      <c r="M85" s="10"/>
      <c r="N85" s="10"/>
      <c r="O85" s="10"/>
      <c r="P85" s="10"/>
      <c r="Q85" s="10"/>
    </row>
    <row r="86" spans="1:17" s="8" customFormat="1" ht="12.75" x14ac:dyDescent="0.2">
      <c r="A86" s="5"/>
      <c r="B86" s="6"/>
      <c r="C86" s="7"/>
      <c r="I86" s="6"/>
      <c r="J86" s="9"/>
      <c r="K86" s="10"/>
      <c r="L86" s="10"/>
      <c r="M86" s="10"/>
      <c r="N86" s="10"/>
      <c r="O86" s="10"/>
      <c r="P86" s="10"/>
      <c r="Q86" s="10"/>
    </row>
    <row r="87" spans="1:17" s="8" customFormat="1" ht="12.75" x14ac:dyDescent="0.2">
      <c r="A87" s="5"/>
      <c r="B87" s="6"/>
      <c r="C87" s="7"/>
      <c r="I87" s="6"/>
      <c r="J87" s="9"/>
      <c r="K87" s="10"/>
      <c r="L87" s="10"/>
      <c r="M87" s="10"/>
      <c r="N87" s="10"/>
      <c r="O87" s="10"/>
      <c r="P87" s="10"/>
      <c r="Q87" s="10"/>
    </row>
    <row r="88" spans="1:17" s="8" customFormat="1" ht="12.75" x14ac:dyDescent="0.2">
      <c r="A88" s="5"/>
      <c r="B88" s="6"/>
      <c r="C88" s="7"/>
      <c r="I88" s="6"/>
      <c r="J88" s="9"/>
      <c r="K88" s="10"/>
      <c r="L88" s="10"/>
      <c r="M88" s="10"/>
      <c r="N88" s="10"/>
      <c r="O88" s="10"/>
      <c r="P88" s="10"/>
      <c r="Q88" s="10"/>
    </row>
    <row r="89" spans="1:17" s="8" customFormat="1" ht="12.75" x14ac:dyDescent="0.2">
      <c r="A89" s="5"/>
      <c r="B89" s="6"/>
      <c r="C89" s="7"/>
      <c r="I89" s="6"/>
      <c r="J89" s="9"/>
      <c r="K89" s="10"/>
      <c r="L89" s="10"/>
      <c r="M89" s="10"/>
      <c r="N89" s="10"/>
      <c r="O89" s="10"/>
      <c r="P89" s="10"/>
      <c r="Q89" s="10"/>
    </row>
    <row r="90" spans="1:17" s="8" customFormat="1" ht="12.75" x14ac:dyDescent="0.2">
      <c r="A90" s="5"/>
      <c r="B90" s="6"/>
      <c r="C90" s="7"/>
      <c r="I90" s="6"/>
      <c r="J90" s="9"/>
      <c r="K90" s="10"/>
      <c r="L90" s="10"/>
      <c r="M90" s="10"/>
      <c r="N90" s="10"/>
      <c r="O90" s="10"/>
      <c r="P90" s="10"/>
      <c r="Q90" s="10"/>
    </row>
    <row r="91" spans="1:17" s="8" customFormat="1" ht="12.75" x14ac:dyDescent="0.2">
      <c r="A91" s="5"/>
      <c r="B91" s="6"/>
      <c r="C91" s="7"/>
      <c r="I91" s="6"/>
      <c r="J91" s="9"/>
      <c r="K91" s="10"/>
      <c r="L91" s="10"/>
      <c r="M91" s="10"/>
      <c r="N91" s="10"/>
      <c r="O91" s="10"/>
      <c r="P91" s="10"/>
      <c r="Q91" s="10"/>
    </row>
    <row r="92" spans="1:17" s="8" customFormat="1" ht="12.75" x14ac:dyDescent="0.2">
      <c r="A92" s="5"/>
      <c r="B92" s="6"/>
      <c r="C92" s="7"/>
      <c r="I92" s="6"/>
      <c r="J92" s="9"/>
      <c r="K92" s="10"/>
      <c r="L92" s="10"/>
      <c r="M92" s="10"/>
      <c r="N92" s="10"/>
      <c r="O92" s="10"/>
      <c r="P92" s="10"/>
      <c r="Q92" s="10"/>
    </row>
    <row r="93" spans="1:17" s="8" customFormat="1" ht="12.75" x14ac:dyDescent="0.2">
      <c r="A93" s="5"/>
      <c r="B93" s="6"/>
      <c r="C93" s="7"/>
      <c r="I93" s="6"/>
      <c r="J93" s="9"/>
      <c r="K93" s="10"/>
      <c r="L93" s="10"/>
      <c r="M93" s="10"/>
      <c r="N93" s="10"/>
      <c r="O93" s="10"/>
      <c r="P93" s="10"/>
      <c r="Q93" s="10"/>
    </row>
    <row r="94" spans="1:17" s="8" customFormat="1" ht="12.75" x14ac:dyDescent="0.2">
      <c r="A94" s="5"/>
      <c r="B94" s="6"/>
      <c r="C94" s="7"/>
      <c r="I94" s="6"/>
      <c r="J94" s="9"/>
      <c r="K94" s="10"/>
      <c r="L94" s="10"/>
      <c r="M94" s="10"/>
      <c r="N94" s="10"/>
      <c r="O94" s="10"/>
      <c r="P94" s="10"/>
      <c r="Q94" s="10"/>
    </row>
    <row r="95" spans="1:17" s="8" customFormat="1" ht="12.75" x14ac:dyDescent="0.2">
      <c r="A95" s="5"/>
      <c r="B95" s="6"/>
      <c r="C95" s="7"/>
      <c r="I95" s="6"/>
      <c r="J95" s="9"/>
      <c r="K95" s="10"/>
      <c r="L95" s="10"/>
      <c r="M95" s="10"/>
      <c r="N95" s="10"/>
      <c r="O95" s="10"/>
      <c r="P95" s="10"/>
      <c r="Q95" s="10"/>
    </row>
    <row r="96" spans="1:17" s="8" customFormat="1" ht="12.75" x14ac:dyDescent="0.2">
      <c r="A96" s="5"/>
      <c r="B96" s="6"/>
      <c r="C96" s="7"/>
      <c r="I96" s="6"/>
      <c r="J96" s="9"/>
      <c r="K96" s="10"/>
      <c r="L96" s="10"/>
      <c r="M96" s="10"/>
      <c r="N96" s="10"/>
      <c r="O96" s="10"/>
      <c r="P96" s="10"/>
      <c r="Q96" s="10"/>
    </row>
    <row r="97" spans="1:17" s="8" customFormat="1" ht="12.75" x14ac:dyDescent="0.2">
      <c r="A97" s="5"/>
      <c r="B97" s="6"/>
      <c r="C97" s="7"/>
      <c r="I97" s="6"/>
      <c r="J97" s="9"/>
      <c r="K97" s="10"/>
      <c r="L97" s="10"/>
      <c r="M97" s="10"/>
      <c r="N97" s="10"/>
      <c r="O97" s="10"/>
      <c r="P97" s="10"/>
      <c r="Q97" s="10"/>
    </row>
    <row r="98" spans="1:17" s="8" customFormat="1" ht="12.75" x14ac:dyDescent="0.2">
      <c r="A98" s="5"/>
      <c r="B98" s="6"/>
      <c r="C98" s="7"/>
      <c r="I98" s="6"/>
      <c r="J98" s="9"/>
      <c r="K98" s="10"/>
      <c r="L98" s="10"/>
      <c r="M98" s="10"/>
      <c r="N98" s="10"/>
      <c r="O98" s="10"/>
      <c r="P98" s="10"/>
      <c r="Q98" s="10"/>
    </row>
    <row r="99" spans="1:17" s="8" customFormat="1" ht="12.75" x14ac:dyDescent="0.2">
      <c r="A99" s="5"/>
      <c r="B99" s="6"/>
      <c r="C99" s="7"/>
      <c r="I99" s="6"/>
      <c r="J99" s="9"/>
      <c r="K99" s="10"/>
      <c r="L99" s="10"/>
      <c r="M99" s="10"/>
      <c r="N99" s="10"/>
      <c r="O99" s="10"/>
      <c r="P99" s="10"/>
      <c r="Q99" s="10"/>
    </row>
    <row r="100" spans="1:17" s="8" customFormat="1" ht="12.75" x14ac:dyDescent="0.2">
      <c r="A100" s="5"/>
      <c r="B100" s="6"/>
      <c r="C100" s="7"/>
      <c r="I100" s="6"/>
      <c r="J100" s="9"/>
      <c r="K100" s="10"/>
      <c r="L100" s="10"/>
      <c r="M100" s="10"/>
      <c r="N100" s="10"/>
      <c r="O100" s="10"/>
      <c r="P100" s="10"/>
      <c r="Q100" s="10"/>
    </row>
  </sheetData>
  <mergeCells count="91">
    <mergeCell ref="R2:R3"/>
    <mergeCell ref="A14:A19"/>
    <mergeCell ref="A20:A25"/>
    <mergeCell ref="A26:A37"/>
    <mergeCell ref="H20:H25"/>
    <mergeCell ref="A1:C3"/>
    <mergeCell ref="D1:F1"/>
    <mergeCell ref="G1:P1"/>
    <mergeCell ref="D2:F2"/>
    <mergeCell ref="G2:P2"/>
    <mergeCell ref="D3:F3"/>
    <mergeCell ref="G3:P3"/>
    <mergeCell ref="A4:R9"/>
    <mergeCell ref="A10:A11"/>
    <mergeCell ref="C10:C11"/>
    <mergeCell ref="D10:D11"/>
    <mergeCell ref="E10:E11"/>
    <mergeCell ref="M58:N58"/>
    <mergeCell ref="Q2:Q3"/>
    <mergeCell ref="E16:F19"/>
    <mergeCell ref="B14:B49"/>
    <mergeCell ref="C14:C49"/>
    <mergeCell ref="B10:B11"/>
    <mergeCell ref="G32:G37"/>
    <mergeCell ref="E46:F49"/>
    <mergeCell ref="D44:D49"/>
    <mergeCell ref="E44:E45"/>
    <mergeCell ref="F44:F45"/>
    <mergeCell ref="E20:E21"/>
    <mergeCell ref="F20:F21"/>
    <mergeCell ref="G20:G25"/>
    <mergeCell ref="E22:F25"/>
    <mergeCell ref="E26:E27"/>
    <mergeCell ref="F26:F27"/>
    <mergeCell ref="G26:G31"/>
    <mergeCell ref="D20:D25"/>
    <mergeCell ref="O20:O25"/>
    <mergeCell ref="O32:O37"/>
    <mergeCell ref="F10:F11"/>
    <mergeCell ref="G10:N10"/>
    <mergeCell ref="I11:J11"/>
    <mergeCell ref="A13:R13"/>
    <mergeCell ref="D14:D19"/>
    <mergeCell ref="E14:E15"/>
    <mergeCell ref="F14:F15"/>
    <mergeCell ref="G14:G19"/>
    <mergeCell ref="H14:H19"/>
    <mergeCell ref="O14:O19"/>
    <mergeCell ref="P14:P19"/>
    <mergeCell ref="Q14:Q19"/>
    <mergeCell ref="R14:R19"/>
    <mergeCell ref="P20:P25"/>
    <mergeCell ref="Q20:Q25"/>
    <mergeCell ref="R20:R25"/>
    <mergeCell ref="H26:H31"/>
    <mergeCell ref="O26:O31"/>
    <mergeCell ref="E34:F37"/>
    <mergeCell ref="D26:D37"/>
    <mergeCell ref="P26:P31"/>
    <mergeCell ref="Q26:Q31"/>
    <mergeCell ref="R26:R31"/>
    <mergeCell ref="E28:F31"/>
    <mergeCell ref="E32:E33"/>
    <mergeCell ref="F32:F33"/>
    <mergeCell ref="R44:R49"/>
    <mergeCell ref="Q44:Q49"/>
    <mergeCell ref="O44:O49"/>
    <mergeCell ref="H44:H49"/>
    <mergeCell ref="H32:H37"/>
    <mergeCell ref="H38:H43"/>
    <mergeCell ref="O38:O43"/>
    <mergeCell ref="P38:P43"/>
    <mergeCell ref="R38:R43"/>
    <mergeCell ref="P32:P37"/>
    <mergeCell ref="Q32:Q37"/>
    <mergeCell ref="R32:R37"/>
    <mergeCell ref="C57:D57"/>
    <mergeCell ref="G57:J57"/>
    <mergeCell ref="K57:L57"/>
    <mergeCell ref="Q38:Q43"/>
    <mergeCell ref="P44:P49"/>
    <mergeCell ref="G44:G49"/>
    <mergeCell ref="G38:G43"/>
    <mergeCell ref="A52:F53"/>
    <mergeCell ref="A38:A43"/>
    <mergeCell ref="A44:A49"/>
    <mergeCell ref="M57:N57"/>
    <mergeCell ref="E40:F43"/>
    <mergeCell ref="D38:D43"/>
    <mergeCell ref="E38:E39"/>
    <mergeCell ref="F38:F39"/>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73" max="17" man="1"/>
  </rowBreaks>
  <ignoredErrors>
    <ignoredError sqref="R2" numberStoredAsText="1"/>
  </ignoredError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5DA3-473D-46C5-8B78-2B9128FAF6A6}">
  <dimension ref="A1:T69"/>
  <sheetViews>
    <sheetView topLeftCell="B27" zoomScaleNormal="100" zoomScaleSheetLayoutView="40" workbookViewId="0">
      <selection activeCell="F38" sqref="F38"/>
    </sheetView>
  </sheetViews>
  <sheetFormatPr baseColWidth="10" defaultColWidth="11.42578125" defaultRowHeight="14.25" x14ac:dyDescent="0.2"/>
  <cols>
    <col min="1" max="1" width="5.7109375" style="5" customWidth="1"/>
    <col min="2" max="2" width="21.7109375" style="6" customWidth="1"/>
    <col min="3" max="3" width="20.28515625" style="7" customWidth="1"/>
    <col min="4" max="4" width="38" style="8" customWidth="1"/>
    <col min="5" max="5" width="16.85546875" style="8" customWidth="1"/>
    <col min="6" max="6" width="16.140625" style="8" customWidth="1"/>
    <col min="7" max="7" width="11.42578125" style="8" bestFit="1" customWidth="1"/>
    <col min="8" max="8" width="10.85546875" style="8" customWidth="1"/>
    <col min="9" max="9" width="16.7109375" style="6" customWidth="1"/>
    <col min="10" max="10" width="20.42578125" style="9" customWidth="1"/>
    <col min="11" max="11" width="21" style="10" customWidth="1"/>
    <col min="12" max="12" width="16" style="10" customWidth="1"/>
    <col min="13" max="13" width="17.5703125" style="28" customWidth="1"/>
    <col min="14" max="14" width="19.42578125" style="28" customWidth="1"/>
    <col min="15" max="15" width="47.7109375" style="28" customWidth="1"/>
    <col min="16" max="16" width="55.5703125" style="28" customWidth="1"/>
    <col min="17" max="17" width="59.85546875" style="28" customWidth="1"/>
    <col min="18" max="18" width="30.7109375" style="8" customWidth="1"/>
    <col min="19" max="19" width="13.42578125" style="17" bestFit="1" customWidth="1"/>
    <col min="20" max="16384" width="11.42578125" style="17"/>
  </cols>
  <sheetData>
    <row r="1" spans="1:18" ht="29.2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9.2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9.2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172</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ht="15.75" customHeight="1" x14ac:dyDescent="0.2">
      <c r="A9" s="100"/>
      <c r="B9" s="100"/>
      <c r="C9" s="100"/>
      <c r="D9" s="100"/>
      <c r="E9" s="100"/>
      <c r="F9" s="100"/>
      <c r="G9" s="100"/>
      <c r="H9" s="100"/>
      <c r="I9" s="100"/>
      <c r="J9" s="100"/>
      <c r="K9" s="100"/>
      <c r="L9" s="100"/>
      <c r="M9" s="100"/>
      <c r="N9" s="100"/>
      <c r="O9" s="100"/>
      <c r="P9" s="100"/>
      <c r="Q9" s="100"/>
      <c r="R9" s="100"/>
    </row>
    <row r="10" spans="1:18" s="5" customFormat="1" ht="25.5"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25.5"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ht="22.5" customHeight="1" x14ac:dyDescent="0.2">
      <c r="A12" s="117" t="s">
        <v>80</v>
      </c>
      <c r="B12" s="117"/>
      <c r="C12" s="117"/>
      <c r="D12" s="117"/>
      <c r="E12" s="117"/>
      <c r="F12" s="117"/>
      <c r="G12" s="117"/>
      <c r="H12" s="117"/>
      <c r="I12" s="117"/>
      <c r="J12" s="117"/>
      <c r="K12" s="117"/>
      <c r="L12" s="117"/>
      <c r="M12" s="117"/>
      <c r="N12" s="117"/>
      <c r="O12" s="117"/>
      <c r="P12" s="117"/>
      <c r="Q12" s="117"/>
      <c r="R12" s="117"/>
    </row>
    <row r="13" spans="1:18" s="8" customFormat="1" ht="56.1" customHeight="1" x14ac:dyDescent="0.2">
      <c r="A13" s="85">
        <v>1</v>
      </c>
      <c r="B13" s="85" t="s">
        <v>19</v>
      </c>
      <c r="C13" s="85" t="s">
        <v>33</v>
      </c>
      <c r="D13" s="89" t="s">
        <v>81</v>
      </c>
      <c r="E13" s="128" t="s">
        <v>168</v>
      </c>
      <c r="F13" s="87">
        <v>0</v>
      </c>
      <c r="G13" s="106">
        <v>45688</v>
      </c>
      <c r="H13" s="131">
        <v>46752</v>
      </c>
      <c r="I13" s="30" t="s">
        <v>23</v>
      </c>
      <c r="J13" s="31" t="s">
        <v>82</v>
      </c>
      <c r="K13" s="32" t="s">
        <v>83</v>
      </c>
      <c r="L13" s="32" t="s">
        <v>84</v>
      </c>
      <c r="M13" s="32" t="s">
        <v>84</v>
      </c>
      <c r="N13" s="32" t="s">
        <v>84</v>
      </c>
      <c r="O13" s="94" t="s">
        <v>85</v>
      </c>
      <c r="P13" s="118" t="s">
        <v>154</v>
      </c>
      <c r="Q13" s="111" t="s">
        <v>177</v>
      </c>
      <c r="R13" s="125"/>
    </row>
    <row r="14" spans="1:18" s="8" customFormat="1" ht="56.1" customHeight="1" x14ac:dyDescent="0.2">
      <c r="A14" s="85"/>
      <c r="B14" s="85"/>
      <c r="C14" s="85"/>
      <c r="D14" s="89"/>
      <c r="E14" s="128"/>
      <c r="F14" s="87"/>
      <c r="G14" s="107"/>
      <c r="H14" s="132"/>
      <c r="I14" s="43" t="s">
        <v>27</v>
      </c>
      <c r="J14" s="33">
        <f>K14+L14+M14+N14</f>
        <v>0.89999999999999991</v>
      </c>
      <c r="K14" s="34">
        <v>0.7</v>
      </c>
      <c r="L14" s="34">
        <v>0.1</v>
      </c>
      <c r="M14" s="34">
        <v>0.1</v>
      </c>
      <c r="N14" s="34"/>
      <c r="O14" s="94"/>
      <c r="P14" s="118"/>
      <c r="Q14" s="111"/>
      <c r="R14" s="125"/>
    </row>
    <row r="15" spans="1:18" s="8" customFormat="1" ht="56.1" customHeight="1" x14ac:dyDescent="0.2">
      <c r="A15" s="85"/>
      <c r="B15" s="85"/>
      <c r="C15" s="85"/>
      <c r="D15" s="89"/>
      <c r="E15" s="110" t="s">
        <v>86</v>
      </c>
      <c r="F15" s="110"/>
      <c r="G15" s="107"/>
      <c r="H15" s="132"/>
      <c r="I15" s="43" t="s">
        <v>29</v>
      </c>
      <c r="J15" s="42">
        <f>254050134</f>
        <v>254050134</v>
      </c>
      <c r="K15" s="34"/>
      <c r="L15" s="34"/>
      <c r="M15" s="34"/>
      <c r="N15" s="34"/>
      <c r="O15" s="94"/>
      <c r="P15" s="118"/>
      <c r="Q15" s="111"/>
      <c r="R15" s="125"/>
    </row>
    <row r="16" spans="1:18" s="8" customFormat="1" ht="56.1" customHeight="1" x14ac:dyDescent="0.2">
      <c r="A16" s="85"/>
      <c r="B16" s="85"/>
      <c r="C16" s="85"/>
      <c r="D16" s="89"/>
      <c r="E16" s="110"/>
      <c r="F16" s="110"/>
      <c r="G16" s="107"/>
      <c r="H16" s="132"/>
      <c r="I16" s="43" t="s">
        <v>30</v>
      </c>
      <c r="J16" s="42">
        <f>M16</f>
        <v>275641163</v>
      </c>
      <c r="K16" s="42">
        <f t="shared" ref="K16:L16" si="0">254050134</f>
        <v>254050134</v>
      </c>
      <c r="L16" s="42">
        <f t="shared" si="0"/>
        <v>254050134</v>
      </c>
      <c r="M16" s="42">
        <v>275641163</v>
      </c>
      <c r="N16" s="42"/>
      <c r="O16" s="94"/>
      <c r="P16" s="118"/>
      <c r="Q16" s="111"/>
      <c r="R16" s="125"/>
    </row>
    <row r="17" spans="1:18" s="8" customFormat="1" ht="56.1" customHeight="1" x14ac:dyDescent="0.2">
      <c r="A17" s="85"/>
      <c r="B17" s="85"/>
      <c r="C17" s="85"/>
      <c r="D17" s="89"/>
      <c r="E17" s="110"/>
      <c r="F17" s="110"/>
      <c r="G17" s="107"/>
      <c r="H17" s="132"/>
      <c r="I17" s="43" t="s">
        <v>31</v>
      </c>
      <c r="J17" s="66">
        <v>248828039</v>
      </c>
      <c r="K17" s="42">
        <v>248828039</v>
      </c>
      <c r="L17" s="42">
        <v>0</v>
      </c>
      <c r="M17" s="42">
        <v>17706780</v>
      </c>
      <c r="N17" s="42"/>
      <c r="O17" s="94"/>
      <c r="P17" s="118"/>
      <c r="Q17" s="111"/>
      <c r="R17" s="125"/>
    </row>
    <row r="18" spans="1:18" s="8" customFormat="1" ht="56.1" customHeight="1" x14ac:dyDescent="0.2">
      <c r="A18" s="85"/>
      <c r="B18" s="85"/>
      <c r="C18" s="85"/>
      <c r="D18" s="89"/>
      <c r="E18" s="110"/>
      <c r="F18" s="110"/>
      <c r="G18" s="107"/>
      <c r="H18" s="133"/>
      <c r="I18" s="37" t="s">
        <v>32</v>
      </c>
      <c r="J18" s="42">
        <f>K18+L18+M18+N18</f>
        <v>189468167</v>
      </c>
      <c r="K18" s="42">
        <v>21028909</v>
      </c>
      <c r="L18" s="42">
        <v>75858094</v>
      </c>
      <c r="M18" s="42">
        <v>92581164</v>
      </c>
      <c r="N18" s="42"/>
      <c r="O18" s="94"/>
      <c r="P18" s="118"/>
      <c r="Q18" s="111"/>
      <c r="R18" s="125"/>
    </row>
    <row r="19" spans="1:18" s="8" customFormat="1" ht="113.25" customHeight="1" x14ac:dyDescent="0.2">
      <c r="A19" s="85">
        <v>2</v>
      </c>
      <c r="B19" s="85"/>
      <c r="C19" s="85" t="s">
        <v>20</v>
      </c>
      <c r="D19" s="89" t="s">
        <v>87</v>
      </c>
      <c r="E19" s="126" t="s">
        <v>88</v>
      </c>
      <c r="F19" s="87">
        <v>0</v>
      </c>
      <c r="G19" s="106">
        <v>45688</v>
      </c>
      <c r="H19" s="131">
        <v>46752</v>
      </c>
      <c r="I19" s="43" t="s">
        <v>23</v>
      </c>
      <c r="J19" s="32" t="s">
        <v>89</v>
      </c>
      <c r="K19" s="32" t="s">
        <v>90</v>
      </c>
      <c r="L19" s="32" t="s">
        <v>91</v>
      </c>
      <c r="M19" s="32" t="s">
        <v>92</v>
      </c>
      <c r="N19" s="32" t="s">
        <v>93</v>
      </c>
      <c r="O19" s="94" t="s">
        <v>94</v>
      </c>
      <c r="P19" s="118" t="s">
        <v>155</v>
      </c>
      <c r="Q19" s="111" t="s">
        <v>178</v>
      </c>
      <c r="R19" s="122"/>
    </row>
    <row r="20" spans="1:18" s="8" customFormat="1" ht="39.950000000000003" customHeight="1" x14ac:dyDescent="0.2">
      <c r="A20" s="85"/>
      <c r="B20" s="85"/>
      <c r="C20" s="85"/>
      <c r="D20" s="89"/>
      <c r="E20" s="126"/>
      <c r="F20" s="87"/>
      <c r="G20" s="107"/>
      <c r="H20" s="132"/>
      <c r="I20" s="43" t="s">
        <v>27</v>
      </c>
      <c r="J20" s="33">
        <f>K20+L20+M20+N20</f>
        <v>0.8</v>
      </c>
      <c r="K20" s="39">
        <v>0.3</v>
      </c>
      <c r="L20" s="39">
        <v>0.3</v>
      </c>
      <c r="M20" s="39">
        <v>0.2</v>
      </c>
      <c r="N20" s="39"/>
      <c r="O20" s="94"/>
      <c r="P20" s="118"/>
      <c r="Q20" s="111"/>
      <c r="R20" s="122"/>
    </row>
    <row r="21" spans="1:18" s="8" customFormat="1" ht="39.950000000000003" customHeight="1" x14ac:dyDescent="0.2">
      <c r="A21" s="85"/>
      <c r="B21" s="85"/>
      <c r="C21" s="85"/>
      <c r="D21" s="89"/>
      <c r="E21" s="110" t="s">
        <v>28</v>
      </c>
      <c r="F21" s="110"/>
      <c r="G21" s="107"/>
      <c r="H21" s="132"/>
      <c r="I21" s="43" t="s">
        <v>29</v>
      </c>
      <c r="J21" s="42">
        <v>168367850</v>
      </c>
      <c r="K21" s="34"/>
      <c r="L21" s="34"/>
      <c r="M21" s="34"/>
      <c r="N21" s="34"/>
      <c r="O21" s="94"/>
      <c r="P21" s="118"/>
      <c r="Q21" s="111"/>
      <c r="R21" s="122"/>
    </row>
    <row r="22" spans="1:18" s="8" customFormat="1" ht="39.950000000000003" customHeight="1" x14ac:dyDescent="0.2">
      <c r="A22" s="85"/>
      <c r="B22" s="85"/>
      <c r="C22" s="85"/>
      <c r="D22" s="89"/>
      <c r="E22" s="110"/>
      <c r="F22" s="110"/>
      <c r="G22" s="107"/>
      <c r="H22" s="132"/>
      <c r="I22" s="43" t="s">
        <v>30</v>
      </c>
      <c r="J22" s="42">
        <f>M22</f>
        <v>117623610</v>
      </c>
      <c r="K22" s="42">
        <v>168367850</v>
      </c>
      <c r="L22" s="42">
        <v>168367850</v>
      </c>
      <c r="M22" s="42">
        <v>117623610</v>
      </c>
      <c r="N22" s="42"/>
      <c r="O22" s="94"/>
      <c r="P22" s="118"/>
      <c r="Q22" s="111"/>
      <c r="R22" s="122"/>
    </row>
    <row r="23" spans="1:18" s="8" customFormat="1" ht="39.950000000000003" customHeight="1" x14ac:dyDescent="0.2">
      <c r="A23" s="85"/>
      <c r="B23" s="85"/>
      <c r="C23" s="85"/>
      <c r="D23" s="89"/>
      <c r="E23" s="110"/>
      <c r="F23" s="110"/>
      <c r="G23" s="107"/>
      <c r="H23" s="132"/>
      <c r="I23" s="43" t="s">
        <v>31</v>
      </c>
      <c r="J23" s="42">
        <f>K23+L23+M23+N23</f>
        <v>108517226</v>
      </c>
      <c r="K23" s="42">
        <v>108517226</v>
      </c>
      <c r="L23" s="42">
        <v>0</v>
      </c>
      <c r="M23" s="42">
        <v>0</v>
      </c>
      <c r="N23" s="42"/>
      <c r="O23" s="94"/>
      <c r="P23" s="118"/>
      <c r="Q23" s="111"/>
      <c r="R23" s="122"/>
    </row>
    <row r="24" spans="1:18" s="8" customFormat="1" ht="39.950000000000003" customHeight="1" x14ac:dyDescent="0.2">
      <c r="A24" s="85"/>
      <c r="B24" s="85"/>
      <c r="C24" s="85"/>
      <c r="D24" s="89"/>
      <c r="E24" s="110"/>
      <c r="F24" s="110"/>
      <c r="G24" s="107"/>
      <c r="H24" s="133"/>
      <c r="I24" s="37" t="s">
        <v>32</v>
      </c>
      <c r="J24" s="42">
        <f>K24+L24+M24+N24</f>
        <v>77580992</v>
      </c>
      <c r="K24" s="42">
        <v>12318860</v>
      </c>
      <c r="L24" s="42">
        <v>32631066</v>
      </c>
      <c r="M24" s="42">
        <v>32631066</v>
      </c>
      <c r="N24" s="42"/>
      <c r="O24" s="94"/>
      <c r="P24" s="118"/>
      <c r="Q24" s="111"/>
      <c r="R24" s="122"/>
    </row>
    <row r="25" spans="1:18" s="8" customFormat="1" ht="80.45" customHeight="1" x14ac:dyDescent="0.2">
      <c r="A25" s="85">
        <v>3</v>
      </c>
      <c r="B25" s="85"/>
      <c r="C25" s="85"/>
      <c r="D25" s="89" t="s">
        <v>95</v>
      </c>
      <c r="E25" s="126" t="s">
        <v>96</v>
      </c>
      <c r="F25" s="87">
        <v>0</v>
      </c>
      <c r="G25" s="106">
        <v>45688</v>
      </c>
      <c r="H25" s="131">
        <v>46752</v>
      </c>
      <c r="I25" s="43" t="s">
        <v>23</v>
      </c>
      <c r="J25" s="32" t="s">
        <v>97</v>
      </c>
      <c r="K25" s="32" t="s">
        <v>98</v>
      </c>
      <c r="L25" s="32" t="s">
        <v>98</v>
      </c>
      <c r="M25" s="32" t="s">
        <v>98</v>
      </c>
      <c r="N25" s="32" t="s">
        <v>98</v>
      </c>
      <c r="O25" s="94" t="s">
        <v>99</v>
      </c>
      <c r="P25" s="111" t="s">
        <v>153</v>
      </c>
      <c r="Q25" s="111" t="s">
        <v>179</v>
      </c>
      <c r="R25" s="122"/>
    </row>
    <row r="26" spans="1:18" s="8" customFormat="1" ht="56.1" customHeight="1" x14ac:dyDescent="0.2">
      <c r="A26" s="85"/>
      <c r="B26" s="85"/>
      <c r="C26" s="85"/>
      <c r="D26" s="89"/>
      <c r="E26" s="126"/>
      <c r="F26" s="87"/>
      <c r="G26" s="107"/>
      <c r="H26" s="132"/>
      <c r="I26" s="43" t="s">
        <v>27</v>
      </c>
      <c r="J26" s="33">
        <f>K26+L26+M26+N26</f>
        <v>0.75</v>
      </c>
      <c r="K26" s="39">
        <v>0.25</v>
      </c>
      <c r="L26" s="39">
        <v>0.25</v>
      </c>
      <c r="M26" s="39">
        <v>0.25</v>
      </c>
      <c r="N26" s="39"/>
      <c r="O26" s="94"/>
      <c r="P26" s="111"/>
      <c r="Q26" s="111"/>
      <c r="R26" s="122"/>
    </row>
    <row r="27" spans="1:18" s="8" customFormat="1" ht="56.1" customHeight="1" x14ac:dyDescent="0.2">
      <c r="A27" s="85"/>
      <c r="B27" s="85"/>
      <c r="C27" s="85"/>
      <c r="D27" s="89"/>
      <c r="E27" s="110" t="s">
        <v>28</v>
      </c>
      <c r="F27" s="110"/>
      <c r="G27" s="107"/>
      <c r="H27" s="132"/>
      <c r="I27" s="43" t="s">
        <v>29</v>
      </c>
      <c r="J27" s="42">
        <v>72091890</v>
      </c>
      <c r="K27" s="42"/>
      <c r="L27" s="46"/>
      <c r="M27" s="46"/>
      <c r="N27" s="46"/>
      <c r="O27" s="94"/>
      <c r="P27" s="111"/>
      <c r="Q27" s="111"/>
      <c r="R27" s="122"/>
    </row>
    <row r="28" spans="1:18" s="8" customFormat="1" ht="56.1" customHeight="1" x14ac:dyDescent="0.2">
      <c r="A28" s="85"/>
      <c r="B28" s="85"/>
      <c r="C28" s="85"/>
      <c r="D28" s="89"/>
      <c r="E28" s="110"/>
      <c r="F28" s="110"/>
      <c r="G28" s="107"/>
      <c r="H28" s="132"/>
      <c r="I28" s="43" t="s">
        <v>30</v>
      </c>
      <c r="J28" s="42">
        <f>L28</f>
        <v>72091890</v>
      </c>
      <c r="K28" s="42">
        <v>72091890</v>
      </c>
      <c r="L28" s="42">
        <v>72091890</v>
      </c>
      <c r="M28" s="46">
        <v>72091890</v>
      </c>
      <c r="N28" s="46"/>
      <c r="O28" s="94"/>
      <c r="P28" s="111"/>
      <c r="Q28" s="111"/>
      <c r="R28" s="122"/>
    </row>
    <row r="29" spans="1:18" s="8" customFormat="1" ht="56.1" customHeight="1" x14ac:dyDescent="0.2">
      <c r="A29" s="85"/>
      <c r="B29" s="85"/>
      <c r="C29" s="85"/>
      <c r="D29" s="89"/>
      <c r="E29" s="110"/>
      <c r="F29" s="110"/>
      <c r="G29" s="107"/>
      <c r="H29" s="132"/>
      <c r="I29" s="43" t="s">
        <v>31</v>
      </c>
      <c r="J29" s="66">
        <f>K29+L29+M29+N29</f>
        <v>72091890</v>
      </c>
      <c r="K29" s="42">
        <v>72091890</v>
      </c>
      <c r="L29" s="42">
        <v>0</v>
      </c>
      <c r="M29" s="46">
        <v>0</v>
      </c>
      <c r="N29" s="46"/>
      <c r="O29" s="94"/>
      <c r="P29" s="111"/>
      <c r="Q29" s="111"/>
      <c r="R29" s="122"/>
    </row>
    <row r="30" spans="1:18" s="8" customFormat="1" ht="108" customHeight="1" x14ac:dyDescent="0.2">
      <c r="A30" s="85"/>
      <c r="B30" s="85"/>
      <c r="C30" s="85"/>
      <c r="D30" s="89"/>
      <c r="E30" s="110"/>
      <c r="F30" s="110"/>
      <c r="G30" s="107"/>
      <c r="H30" s="133"/>
      <c r="I30" s="37" t="s">
        <v>32</v>
      </c>
      <c r="J30" s="42">
        <f>K30+L30+M30+N30</f>
        <v>46164105</v>
      </c>
      <c r="K30" s="42">
        <v>8221005</v>
      </c>
      <c r="L30" s="42">
        <v>18971550</v>
      </c>
      <c r="M30" s="42">
        <v>18971550</v>
      </c>
      <c r="N30" s="42"/>
      <c r="O30" s="94"/>
      <c r="P30" s="111"/>
      <c r="Q30" s="111"/>
      <c r="R30" s="122"/>
    </row>
    <row r="31" spans="1:18" s="8" customFormat="1" ht="12.75" x14ac:dyDescent="0.2">
      <c r="A31" s="5"/>
      <c r="J31" s="12"/>
      <c r="K31" s="40"/>
      <c r="L31" s="40"/>
      <c r="M31" s="40"/>
      <c r="N31" s="40"/>
      <c r="O31" s="40"/>
      <c r="P31" s="40"/>
      <c r="Q31" s="40"/>
    </row>
    <row r="32" spans="1:18" s="8" customFormat="1" ht="12.75" x14ac:dyDescent="0.2">
      <c r="A32" s="5"/>
      <c r="J32" s="12"/>
      <c r="K32" s="40"/>
      <c r="L32" s="40"/>
      <c r="M32" s="40"/>
      <c r="N32" s="40"/>
      <c r="O32" s="40"/>
      <c r="P32" s="40"/>
      <c r="Q32" s="40"/>
    </row>
    <row r="33" spans="1:20" s="8" customFormat="1" ht="12.75" x14ac:dyDescent="0.2">
      <c r="A33" s="129" t="s">
        <v>184</v>
      </c>
      <c r="B33" s="129"/>
      <c r="C33" s="129"/>
      <c r="D33" s="129"/>
      <c r="E33" s="129"/>
      <c r="J33" s="12"/>
      <c r="K33" s="40"/>
      <c r="L33" s="40"/>
      <c r="M33" s="40"/>
      <c r="N33" s="40"/>
      <c r="O33" s="40"/>
      <c r="P33" s="40"/>
      <c r="Q33" s="40"/>
    </row>
    <row r="34" spans="1:20" s="8" customFormat="1" ht="12.75" x14ac:dyDescent="0.2">
      <c r="A34" s="129"/>
      <c r="B34" s="129"/>
      <c r="C34" s="129"/>
      <c r="D34" s="129"/>
      <c r="E34" s="129"/>
      <c r="J34" s="12"/>
      <c r="K34" s="40"/>
      <c r="L34" s="40"/>
      <c r="M34" s="40"/>
      <c r="N34" s="40"/>
      <c r="O34" s="40"/>
      <c r="P34" s="40"/>
      <c r="Q34" s="40"/>
    </row>
    <row r="35" spans="1:20" s="8" customFormat="1" ht="12.75" x14ac:dyDescent="0.2">
      <c r="A35" s="130"/>
      <c r="B35" s="130"/>
      <c r="C35" s="130"/>
      <c r="D35" s="130"/>
      <c r="E35" s="130"/>
      <c r="J35" s="12"/>
      <c r="K35" s="40"/>
      <c r="L35" s="40"/>
      <c r="M35" s="40"/>
      <c r="N35" s="40"/>
      <c r="O35" s="40"/>
      <c r="P35" s="40"/>
      <c r="Q35" s="40"/>
    </row>
    <row r="36" spans="1:20" s="8" customFormat="1" ht="12.75" x14ac:dyDescent="0.2">
      <c r="A36" s="5"/>
      <c r="B36" s="6"/>
      <c r="C36" s="6"/>
      <c r="D36" s="6"/>
      <c r="E36" s="6"/>
      <c r="F36" s="6"/>
      <c r="G36" s="6"/>
      <c r="H36" s="6"/>
      <c r="I36" s="6"/>
      <c r="J36" s="9"/>
      <c r="K36" s="10"/>
      <c r="L36" s="10"/>
      <c r="M36" s="10"/>
      <c r="N36" s="10"/>
      <c r="O36" s="10"/>
      <c r="P36" s="40"/>
      <c r="Q36" s="40"/>
    </row>
    <row r="37" spans="1:20" s="8" customFormat="1" ht="12.75" x14ac:dyDescent="0.2">
      <c r="A37" s="5"/>
      <c r="B37" s="6"/>
      <c r="C37" s="6"/>
      <c r="D37" s="6"/>
      <c r="E37" s="6"/>
      <c r="F37" s="6"/>
      <c r="G37" s="6"/>
      <c r="H37" s="6"/>
      <c r="I37" s="6"/>
      <c r="J37" s="9"/>
      <c r="K37" s="10"/>
      <c r="L37" s="10"/>
      <c r="M37" s="10"/>
      <c r="N37" s="10"/>
      <c r="O37" s="10"/>
      <c r="P37" s="40"/>
      <c r="Q37" s="40"/>
    </row>
    <row r="38" spans="1:20" s="8" customFormat="1" ht="57" customHeight="1" x14ac:dyDescent="0.2">
      <c r="A38" s="5"/>
      <c r="B38" s="68" t="s">
        <v>42</v>
      </c>
      <c r="C38" s="81" t="s">
        <v>197</v>
      </c>
      <c r="D38" s="81"/>
      <c r="E38" s="69"/>
      <c r="F38" s="70" t="s">
        <v>141</v>
      </c>
      <c r="G38" s="82" t="s">
        <v>166</v>
      </c>
      <c r="H38" s="83"/>
      <c r="I38" s="83"/>
      <c r="J38" s="83"/>
      <c r="K38" s="84" t="s">
        <v>142</v>
      </c>
      <c r="L38" s="84"/>
      <c r="M38" s="80" t="s">
        <v>186</v>
      </c>
      <c r="N38" s="80"/>
      <c r="O38" s="6"/>
      <c r="P38" s="10"/>
      <c r="Q38" s="10"/>
      <c r="S38" s="17"/>
      <c r="T38" s="17"/>
    </row>
    <row r="39" spans="1:20" s="8" customFormat="1" ht="15" x14ac:dyDescent="0.2">
      <c r="A39" s="5"/>
      <c r="B39" s="6"/>
      <c r="C39" s="6"/>
      <c r="D39" s="6"/>
      <c r="E39" s="6"/>
      <c r="F39" s="6"/>
      <c r="G39" s="6"/>
      <c r="H39" s="6"/>
      <c r="I39" s="6"/>
      <c r="J39" s="71"/>
      <c r="K39" s="69"/>
      <c r="L39" s="69"/>
      <c r="M39" s="112" t="s">
        <v>198</v>
      </c>
      <c r="N39" s="112"/>
      <c r="O39" s="6"/>
      <c r="P39" s="11"/>
      <c r="Q39" s="11"/>
      <c r="R39" s="11"/>
      <c r="S39" s="17"/>
      <c r="T39" s="17"/>
    </row>
    <row r="40" spans="1:20" s="8" customFormat="1" ht="15" x14ac:dyDescent="0.2">
      <c r="A40" s="5"/>
      <c r="B40" s="72" t="s">
        <v>43</v>
      </c>
      <c r="C40" s="73" t="s">
        <v>182</v>
      </c>
      <c r="D40" s="74"/>
      <c r="E40" s="69"/>
      <c r="F40" s="69"/>
      <c r="G40" s="69"/>
      <c r="H40" s="69"/>
      <c r="I40" s="69"/>
      <c r="J40" s="6"/>
      <c r="K40" s="6"/>
      <c r="L40" s="6"/>
      <c r="M40" s="6"/>
      <c r="N40" s="6"/>
      <c r="O40" s="6"/>
      <c r="P40" s="11"/>
      <c r="Q40" s="11"/>
      <c r="R40" s="11"/>
      <c r="S40" s="17"/>
      <c r="T40" s="17"/>
    </row>
    <row r="41" spans="1:20" ht="15" x14ac:dyDescent="0.2">
      <c r="C41" s="6"/>
      <c r="D41" s="6"/>
      <c r="E41" s="6"/>
      <c r="F41" s="6"/>
      <c r="G41" s="6"/>
      <c r="H41" s="6"/>
      <c r="K41" s="6"/>
      <c r="L41" s="6"/>
      <c r="M41" s="6"/>
      <c r="N41" s="6"/>
      <c r="O41" s="6"/>
      <c r="P41" s="11"/>
      <c r="Q41" s="11"/>
      <c r="R41" s="11"/>
    </row>
    <row r="42" spans="1:20" x14ac:dyDescent="0.2">
      <c r="C42" s="6"/>
      <c r="D42" s="6"/>
      <c r="E42" s="6"/>
      <c r="F42" s="6"/>
      <c r="G42" s="6"/>
      <c r="H42" s="6"/>
      <c r="K42" s="6"/>
      <c r="L42" s="6"/>
      <c r="M42" s="6"/>
      <c r="N42" s="6"/>
      <c r="O42" s="6"/>
      <c r="P42" s="6"/>
      <c r="Q42" s="6"/>
      <c r="R42" s="6"/>
    </row>
    <row r="43" spans="1:20" x14ac:dyDescent="0.2">
      <c r="C43" s="6"/>
      <c r="D43" s="6"/>
      <c r="E43" s="6"/>
      <c r="F43" s="6"/>
      <c r="G43" s="6"/>
      <c r="H43" s="6"/>
      <c r="K43" s="6"/>
      <c r="L43" s="6"/>
      <c r="M43" s="6"/>
      <c r="N43" s="6"/>
      <c r="O43" s="6"/>
      <c r="P43" s="6"/>
      <c r="Q43" s="6"/>
      <c r="R43" s="6"/>
    </row>
    <row r="44" spans="1:20" x14ac:dyDescent="0.2">
      <c r="K44" s="6"/>
      <c r="L44" s="6"/>
      <c r="M44" s="6"/>
      <c r="N44" s="6"/>
      <c r="O44" s="6"/>
      <c r="P44" s="6"/>
      <c r="Q44" s="6"/>
      <c r="R44" s="6"/>
    </row>
    <row r="45" spans="1:20" x14ac:dyDescent="0.2">
      <c r="M45" s="10"/>
      <c r="N45" s="10"/>
      <c r="O45" s="10"/>
      <c r="P45" s="10"/>
      <c r="Q45" s="10"/>
    </row>
    <row r="46" spans="1:20" x14ac:dyDescent="0.2">
      <c r="M46" s="10"/>
      <c r="N46" s="10"/>
      <c r="O46" s="10"/>
      <c r="P46" s="10"/>
      <c r="Q46" s="10"/>
    </row>
    <row r="47" spans="1:20" s="8" customFormat="1" ht="12.75" x14ac:dyDescent="0.2">
      <c r="A47" s="5"/>
      <c r="B47" s="6"/>
      <c r="C47" s="7"/>
      <c r="I47" s="6"/>
      <c r="J47" s="9"/>
      <c r="K47" s="10"/>
      <c r="L47" s="10"/>
      <c r="M47" s="10"/>
      <c r="N47" s="10"/>
      <c r="O47" s="10"/>
      <c r="P47" s="10"/>
      <c r="Q47" s="10"/>
    </row>
    <row r="48" spans="1:20" s="8" customFormat="1" ht="12.75" x14ac:dyDescent="0.2">
      <c r="A48" s="5"/>
      <c r="B48" s="6"/>
      <c r="C48" s="7"/>
      <c r="I48" s="6"/>
      <c r="J48" s="9"/>
      <c r="K48" s="10"/>
      <c r="L48" s="10"/>
      <c r="M48" s="10"/>
      <c r="N48" s="10"/>
      <c r="O48" s="10"/>
      <c r="P48" s="10"/>
      <c r="Q48" s="10"/>
    </row>
    <row r="49" spans="1:17" s="8" customFormat="1" ht="12.75" x14ac:dyDescent="0.2">
      <c r="A49" s="5"/>
      <c r="B49" s="6"/>
      <c r="C49" s="7"/>
      <c r="I49" s="6"/>
      <c r="J49" s="9"/>
      <c r="K49" s="10"/>
      <c r="L49" s="10"/>
      <c r="M49" s="10"/>
      <c r="N49" s="10"/>
      <c r="O49" s="10"/>
      <c r="P49" s="10"/>
      <c r="Q49" s="10"/>
    </row>
    <row r="50" spans="1:17" s="8" customFormat="1" ht="12.75" x14ac:dyDescent="0.2">
      <c r="A50" s="5"/>
      <c r="B50" s="6"/>
      <c r="C50" s="7"/>
      <c r="I50" s="6"/>
      <c r="J50" s="9"/>
      <c r="K50" s="10"/>
      <c r="L50" s="10"/>
      <c r="M50" s="10"/>
      <c r="N50" s="10"/>
      <c r="O50" s="10"/>
      <c r="P50" s="10"/>
      <c r="Q50" s="10"/>
    </row>
    <row r="51" spans="1:17" s="8" customFormat="1" ht="12.75" x14ac:dyDescent="0.2">
      <c r="A51" s="5"/>
      <c r="B51" s="6"/>
      <c r="C51" s="7"/>
      <c r="I51" s="6"/>
      <c r="J51" s="9"/>
      <c r="K51" s="10"/>
      <c r="L51" s="10"/>
      <c r="M51" s="10"/>
      <c r="N51" s="10"/>
      <c r="O51" s="10"/>
      <c r="P51" s="10"/>
      <c r="Q51" s="10"/>
    </row>
    <row r="52" spans="1:17" s="8" customFormat="1" ht="12.75" x14ac:dyDescent="0.2">
      <c r="A52" s="5"/>
      <c r="B52" s="6"/>
      <c r="C52" s="7"/>
      <c r="I52" s="6"/>
      <c r="J52" s="9"/>
      <c r="K52" s="10"/>
      <c r="L52" s="10"/>
      <c r="M52" s="10"/>
      <c r="N52" s="10"/>
      <c r="O52" s="10"/>
      <c r="P52" s="10"/>
      <c r="Q52" s="10"/>
    </row>
    <row r="53" spans="1:17" s="8" customFormat="1" ht="12.75" x14ac:dyDescent="0.2">
      <c r="A53" s="5"/>
      <c r="B53" s="6"/>
      <c r="C53" s="7"/>
      <c r="I53" s="6"/>
      <c r="J53" s="9"/>
      <c r="K53" s="10"/>
      <c r="L53" s="10"/>
      <c r="M53" s="10"/>
      <c r="N53" s="10"/>
      <c r="O53" s="10"/>
      <c r="P53" s="10"/>
      <c r="Q53" s="10"/>
    </row>
    <row r="54" spans="1:17" s="8" customFormat="1" ht="12.75" x14ac:dyDescent="0.2">
      <c r="A54" s="5"/>
      <c r="B54" s="6"/>
      <c r="C54" s="7"/>
      <c r="I54" s="6"/>
      <c r="J54" s="9"/>
      <c r="K54" s="10"/>
      <c r="L54" s="10"/>
      <c r="M54" s="10"/>
      <c r="N54" s="10"/>
      <c r="O54" s="10"/>
      <c r="P54" s="10"/>
      <c r="Q54" s="10"/>
    </row>
    <row r="55" spans="1:17" s="8" customFormat="1" ht="12.75" x14ac:dyDescent="0.2">
      <c r="A55" s="5"/>
      <c r="B55" s="6"/>
      <c r="C55" s="7"/>
      <c r="I55" s="6"/>
      <c r="J55" s="9"/>
      <c r="K55" s="10"/>
      <c r="L55" s="10"/>
      <c r="M55" s="10"/>
      <c r="N55" s="10"/>
      <c r="O55" s="10"/>
      <c r="P55" s="10"/>
      <c r="Q55" s="10"/>
    </row>
    <row r="56" spans="1:17" s="8" customFormat="1" ht="12.75" x14ac:dyDescent="0.2">
      <c r="A56" s="5"/>
      <c r="B56" s="6"/>
      <c r="C56" s="7"/>
      <c r="I56" s="6"/>
      <c r="J56" s="9"/>
      <c r="K56" s="10"/>
      <c r="L56" s="10"/>
      <c r="M56" s="10"/>
      <c r="N56" s="10"/>
      <c r="O56" s="10"/>
      <c r="P56" s="10"/>
      <c r="Q56" s="10"/>
    </row>
    <row r="57" spans="1:17" s="8" customFormat="1" ht="12.75" x14ac:dyDescent="0.2">
      <c r="A57" s="5"/>
      <c r="B57" s="6"/>
      <c r="C57" s="7"/>
      <c r="I57" s="6"/>
      <c r="J57" s="9"/>
      <c r="K57" s="10"/>
      <c r="L57" s="10"/>
      <c r="M57" s="10"/>
      <c r="N57" s="10"/>
      <c r="O57" s="10"/>
      <c r="P57" s="10"/>
      <c r="Q57" s="10"/>
    </row>
    <row r="58" spans="1:17" s="8" customFormat="1" ht="12.75" x14ac:dyDescent="0.2">
      <c r="A58" s="5"/>
      <c r="B58" s="6"/>
      <c r="C58" s="7"/>
      <c r="I58" s="6"/>
      <c r="J58" s="9"/>
      <c r="K58" s="10"/>
      <c r="L58" s="10"/>
      <c r="M58" s="10"/>
      <c r="N58" s="10"/>
      <c r="O58" s="10"/>
      <c r="P58" s="10"/>
      <c r="Q58" s="10"/>
    </row>
    <row r="59" spans="1:17" s="8" customFormat="1" ht="12.75" x14ac:dyDescent="0.2">
      <c r="A59" s="5"/>
      <c r="B59" s="6"/>
      <c r="C59" s="7"/>
      <c r="I59" s="6"/>
      <c r="J59" s="9"/>
      <c r="K59" s="10"/>
      <c r="L59" s="10"/>
      <c r="M59" s="10"/>
      <c r="N59" s="10"/>
      <c r="O59" s="10"/>
      <c r="P59" s="10"/>
      <c r="Q59" s="10"/>
    </row>
    <row r="60" spans="1:17" s="8" customFormat="1" ht="12.75" x14ac:dyDescent="0.2">
      <c r="A60" s="5"/>
      <c r="B60" s="6"/>
      <c r="C60" s="7"/>
      <c r="I60" s="6"/>
      <c r="J60" s="9"/>
      <c r="K60" s="10"/>
      <c r="L60" s="10"/>
      <c r="M60" s="10"/>
      <c r="N60" s="10"/>
      <c r="O60" s="10"/>
      <c r="P60" s="10"/>
      <c r="Q60" s="10"/>
    </row>
    <row r="61" spans="1:17" s="8" customFormat="1" ht="12.75" x14ac:dyDescent="0.2">
      <c r="A61" s="5"/>
      <c r="B61" s="6"/>
      <c r="C61" s="7"/>
      <c r="I61" s="6"/>
      <c r="J61" s="9"/>
      <c r="K61" s="10"/>
      <c r="L61" s="10"/>
      <c r="M61" s="10"/>
      <c r="N61" s="10"/>
      <c r="O61" s="10"/>
      <c r="P61" s="10"/>
      <c r="Q61" s="10"/>
    </row>
    <row r="62" spans="1:17" s="8" customFormat="1" ht="12.75" x14ac:dyDescent="0.2">
      <c r="A62" s="5"/>
      <c r="B62" s="6"/>
      <c r="C62" s="7"/>
      <c r="I62" s="6"/>
      <c r="J62" s="9"/>
      <c r="K62" s="10"/>
      <c r="L62" s="10"/>
      <c r="M62" s="10"/>
      <c r="N62" s="10"/>
      <c r="O62" s="10"/>
      <c r="P62" s="10"/>
      <c r="Q62" s="10"/>
    </row>
    <row r="63" spans="1:17" s="8" customFormat="1" ht="12.75" x14ac:dyDescent="0.2">
      <c r="A63" s="5"/>
      <c r="B63" s="6"/>
      <c r="C63" s="7"/>
      <c r="I63" s="6"/>
      <c r="J63" s="9"/>
      <c r="K63" s="10"/>
      <c r="L63" s="10"/>
      <c r="M63" s="10"/>
      <c r="N63" s="10"/>
      <c r="O63" s="10"/>
      <c r="P63" s="10"/>
      <c r="Q63" s="10"/>
    </row>
    <row r="64" spans="1:17" s="8" customFormat="1" ht="12.75" x14ac:dyDescent="0.2">
      <c r="A64" s="5"/>
      <c r="B64" s="6"/>
      <c r="C64" s="7"/>
      <c r="I64" s="6"/>
      <c r="J64" s="9"/>
      <c r="K64" s="10"/>
      <c r="L64" s="10"/>
      <c r="M64" s="10"/>
      <c r="N64" s="10"/>
      <c r="O64" s="10"/>
      <c r="P64" s="10"/>
      <c r="Q64" s="10"/>
    </row>
    <row r="65" spans="1:17" s="8" customFormat="1" ht="12.75" x14ac:dyDescent="0.2">
      <c r="A65" s="5"/>
      <c r="B65" s="6"/>
      <c r="C65" s="7"/>
      <c r="I65" s="6"/>
      <c r="J65" s="9"/>
      <c r="K65" s="10"/>
      <c r="L65" s="10"/>
      <c r="M65" s="10"/>
      <c r="N65" s="10"/>
      <c r="O65" s="10"/>
      <c r="P65" s="10"/>
      <c r="Q65" s="10"/>
    </row>
    <row r="66" spans="1:17" s="8" customFormat="1" ht="12.75" x14ac:dyDescent="0.2">
      <c r="A66" s="5"/>
      <c r="B66" s="6"/>
      <c r="C66" s="7"/>
      <c r="I66" s="6"/>
      <c r="J66" s="9"/>
      <c r="K66" s="10"/>
      <c r="L66" s="10"/>
      <c r="M66" s="10"/>
      <c r="N66" s="10"/>
      <c r="O66" s="10"/>
      <c r="P66" s="10"/>
      <c r="Q66" s="10"/>
    </row>
    <row r="67" spans="1:17" s="8" customFormat="1" ht="12.75" x14ac:dyDescent="0.2">
      <c r="A67" s="5"/>
      <c r="B67" s="6"/>
      <c r="C67" s="7"/>
      <c r="I67" s="6"/>
      <c r="J67" s="9"/>
      <c r="K67" s="10"/>
      <c r="L67" s="10"/>
      <c r="M67" s="10"/>
      <c r="N67" s="10"/>
      <c r="O67" s="10"/>
      <c r="P67" s="10"/>
      <c r="Q67" s="10"/>
    </row>
    <row r="68" spans="1:17" s="8" customFormat="1" ht="12.75" x14ac:dyDescent="0.2">
      <c r="A68" s="5"/>
      <c r="B68" s="6"/>
      <c r="C68" s="7"/>
      <c r="I68" s="6"/>
      <c r="J68" s="9"/>
      <c r="K68" s="10"/>
      <c r="L68" s="10"/>
      <c r="M68" s="10"/>
      <c r="N68" s="10"/>
      <c r="O68" s="10"/>
      <c r="P68" s="10"/>
      <c r="Q68" s="10"/>
    </row>
    <row r="69" spans="1:17" s="8" customFormat="1" ht="12.75" x14ac:dyDescent="0.2">
      <c r="A69" s="5"/>
      <c r="B69" s="6"/>
      <c r="C69" s="7"/>
      <c r="I69" s="6"/>
      <c r="J69" s="9"/>
      <c r="K69" s="10"/>
      <c r="L69" s="10"/>
      <c r="M69" s="10"/>
      <c r="N69" s="10"/>
      <c r="O69" s="10"/>
      <c r="P69" s="10"/>
      <c r="Q69" s="10"/>
    </row>
  </sheetData>
  <mergeCells count="61">
    <mergeCell ref="M39:N39"/>
    <mergeCell ref="A12:R12"/>
    <mergeCell ref="B13:B30"/>
    <mergeCell ref="A13:A18"/>
    <mergeCell ref="A19:A24"/>
    <mergeCell ref="A25:A30"/>
    <mergeCell ref="F13:F14"/>
    <mergeCell ref="G13:G18"/>
    <mergeCell ref="C13:C18"/>
    <mergeCell ref="C19:C30"/>
    <mergeCell ref="D19:D24"/>
    <mergeCell ref="E19:E20"/>
    <mergeCell ref="D25:D30"/>
    <mergeCell ref="E25:E26"/>
    <mergeCell ref="F25:F26"/>
    <mergeCell ref="D13:D18"/>
    <mergeCell ref="E13:E14"/>
    <mergeCell ref="A1:C3"/>
    <mergeCell ref="D1:F1"/>
    <mergeCell ref="A4:R9"/>
    <mergeCell ref="A10:A11"/>
    <mergeCell ref="B10:B11"/>
    <mergeCell ref="C10:C11"/>
    <mergeCell ref="D10:D11"/>
    <mergeCell ref="E10:E11"/>
    <mergeCell ref="F10:F11"/>
    <mergeCell ref="G10:N10"/>
    <mergeCell ref="I11:J11"/>
    <mergeCell ref="Q2:Q3"/>
    <mergeCell ref="R2:R3"/>
    <mergeCell ref="G1:P1"/>
    <mergeCell ref="D2:F2"/>
    <mergeCell ref="G2:P2"/>
    <mergeCell ref="D3:F3"/>
    <mergeCell ref="G3:P3"/>
    <mergeCell ref="R13:R18"/>
    <mergeCell ref="P19:P24"/>
    <mergeCell ref="Q19:Q24"/>
    <mergeCell ref="R19:R24"/>
    <mergeCell ref="E21:F24"/>
    <mergeCell ref="E15:F18"/>
    <mergeCell ref="H13:H18"/>
    <mergeCell ref="O13:O18"/>
    <mergeCell ref="P13:P18"/>
    <mergeCell ref="Q13:Q18"/>
    <mergeCell ref="F19:F20"/>
    <mergeCell ref="G19:G24"/>
    <mergeCell ref="H19:H24"/>
    <mergeCell ref="O19:O24"/>
    <mergeCell ref="Q25:Q30"/>
    <mergeCell ref="R25:R30"/>
    <mergeCell ref="E27:F30"/>
    <mergeCell ref="G25:G30"/>
    <mergeCell ref="O25:O30"/>
    <mergeCell ref="H25:H30"/>
    <mergeCell ref="C38:D38"/>
    <mergeCell ref="G38:J38"/>
    <mergeCell ref="K38:L38"/>
    <mergeCell ref="P25:P30"/>
    <mergeCell ref="A33:E35"/>
    <mergeCell ref="M38:N38"/>
  </mergeCells>
  <printOptions horizontalCentered="1"/>
  <pageMargins left="0.31496062992125984" right="0.31496062992125984" top="0.35433070866141736" bottom="0.39370078740157483" header="0" footer="0"/>
  <pageSetup scale="30" orientation="landscape" r:id="rId1"/>
  <headerFooter>
    <oddFooter>&amp;C&amp;G</oddFooter>
  </headerFooter>
  <rowBreaks count="1" manualBreakCount="1">
    <brk id="42" max="17" man="1"/>
  </rowBreaks>
  <ignoredErrors>
    <ignoredError sqref="R2"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6269-88FB-42E8-B53F-5E904ABFCA9D}">
  <dimension ref="A1:R63"/>
  <sheetViews>
    <sheetView zoomScale="90" zoomScaleNormal="90" zoomScaleSheetLayoutView="40" workbookViewId="0">
      <selection activeCell="A20" sqref="A20:A25"/>
    </sheetView>
  </sheetViews>
  <sheetFormatPr baseColWidth="10" defaultColWidth="11.42578125" defaultRowHeight="14.25" x14ac:dyDescent="0.2"/>
  <cols>
    <col min="1" max="1" width="5.7109375" style="5" customWidth="1"/>
    <col min="2" max="2" width="21.7109375" style="6" customWidth="1"/>
    <col min="3" max="3" width="20.28515625" style="7" customWidth="1"/>
    <col min="4" max="4" width="38" style="8" customWidth="1"/>
    <col min="5" max="5" width="16.7109375" style="8" customWidth="1"/>
    <col min="6" max="6" width="16.140625" style="8" customWidth="1"/>
    <col min="7" max="8" width="16.7109375" style="8" customWidth="1"/>
    <col min="9" max="9" width="16.7109375" style="6" customWidth="1"/>
    <col min="10" max="10" width="28.85546875" style="9" customWidth="1"/>
    <col min="11" max="11" width="21" style="10" customWidth="1"/>
    <col min="12" max="12" width="25.85546875" style="10" customWidth="1"/>
    <col min="13" max="13" width="21.5703125" style="28" customWidth="1"/>
    <col min="14" max="14" width="19.42578125" style="28" customWidth="1"/>
    <col min="15" max="15" width="49" style="28" customWidth="1"/>
    <col min="16" max="16" width="60.5703125" style="28" customWidth="1"/>
    <col min="17" max="17" width="56.85546875" style="28" customWidth="1"/>
    <col min="18" max="18" width="30.7109375" style="8" customWidth="1"/>
    <col min="19" max="19" width="13.42578125" style="17" bestFit="1" customWidth="1"/>
    <col min="20" max="16384" width="11.42578125" style="17"/>
  </cols>
  <sheetData>
    <row r="1" spans="1:18" ht="29.2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9.2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9.2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173</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x14ac:dyDescent="0.2">
      <c r="A9" s="100"/>
      <c r="B9" s="100"/>
      <c r="C9" s="100"/>
      <c r="D9" s="100"/>
      <c r="E9" s="100"/>
      <c r="F9" s="100"/>
      <c r="G9" s="100"/>
      <c r="H9" s="100"/>
      <c r="I9" s="100"/>
      <c r="J9" s="100"/>
      <c r="K9" s="100"/>
      <c r="L9" s="100"/>
      <c r="M9" s="100"/>
      <c r="N9" s="100"/>
      <c r="O9" s="100"/>
      <c r="P9" s="100"/>
      <c r="Q9" s="100"/>
      <c r="R9" s="100"/>
    </row>
    <row r="10" spans="1:18" s="5" customFormat="1" ht="25.5"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12.75"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s="18" customFormat="1" ht="29.25" hidden="1" customHeight="1" x14ac:dyDescent="0.25">
      <c r="A12" s="14"/>
      <c r="B12" s="2"/>
      <c r="C12" s="3"/>
      <c r="D12" s="14"/>
      <c r="E12" s="2"/>
      <c r="F12" s="2"/>
      <c r="G12" s="2"/>
      <c r="H12" s="2"/>
      <c r="I12" s="2"/>
      <c r="J12" s="2"/>
      <c r="K12" s="1"/>
      <c r="L12" s="1"/>
      <c r="M12" s="4"/>
      <c r="N12" s="4"/>
      <c r="O12" s="4"/>
      <c r="P12" s="4"/>
      <c r="Q12" s="4"/>
      <c r="R12" s="14"/>
    </row>
    <row r="13" spans="1:18" ht="24.75" customHeight="1" x14ac:dyDescent="0.2">
      <c r="A13" s="117" t="s">
        <v>100</v>
      </c>
      <c r="B13" s="117"/>
      <c r="C13" s="117"/>
      <c r="D13" s="117"/>
      <c r="E13" s="117"/>
      <c r="F13" s="117"/>
      <c r="G13" s="117"/>
      <c r="H13" s="117"/>
      <c r="I13" s="117"/>
      <c r="J13" s="117"/>
      <c r="K13" s="117"/>
      <c r="L13" s="117"/>
      <c r="M13" s="117"/>
      <c r="N13" s="117"/>
      <c r="O13" s="117"/>
      <c r="P13" s="117"/>
      <c r="Q13" s="117"/>
      <c r="R13" s="117"/>
    </row>
    <row r="14" spans="1:18" s="8" customFormat="1" ht="75.75" customHeight="1" x14ac:dyDescent="0.2">
      <c r="A14" s="85">
        <v>1</v>
      </c>
      <c r="B14" s="85" t="s">
        <v>19</v>
      </c>
      <c r="C14" s="85" t="s">
        <v>101</v>
      </c>
      <c r="D14" s="90" t="s">
        <v>102</v>
      </c>
      <c r="E14" s="126" t="s">
        <v>103</v>
      </c>
      <c r="F14" s="87">
        <v>0</v>
      </c>
      <c r="G14" s="131">
        <v>45688</v>
      </c>
      <c r="H14" s="131">
        <v>46752</v>
      </c>
      <c r="I14" s="30" t="s">
        <v>23</v>
      </c>
      <c r="J14" s="32" t="s">
        <v>104</v>
      </c>
      <c r="K14" s="32" t="s">
        <v>105</v>
      </c>
      <c r="L14" s="32" t="s">
        <v>105</v>
      </c>
      <c r="M14" s="32" t="s">
        <v>105</v>
      </c>
      <c r="N14" s="32" t="s">
        <v>105</v>
      </c>
      <c r="O14" s="111" t="s">
        <v>106</v>
      </c>
      <c r="P14" s="118" t="s">
        <v>159</v>
      </c>
      <c r="Q14" s="118" t="s">
        <v>189</v>
      </c>
      <c r="R14" s="125"/>
    </row>
    <row r="15" spans="1:18" s="8" customFormat="1" ht="39.75" customHeight="1" x14ac:dyDescent="0.2">
      <c r="A15" s="85"/>
      <c r="B15" s="85"/>
      <c r="C15" s="85"/>
      <c r="D15" s="90"/>
      <c r="E15" s="126"/>
      <c r="F15" s="87"/>
      <c r="G15" s="132"/>
      <c r="H15" s="132"/>
      <c r="I15" s="30" t="s">
        <v>27</v>
      </c>
      <c r="J15" s="33">
        <f>K15+L15+M15+N15</f>
        <v>0.75</v>
      </c>
      <c r="K15" s="34">
        <v>0.25</v>
      </c>
      <c r="L15" s="34">
        <v>0.25</v>
      </c>
      <c r="M15" s="34">
        <v>0.25</v>
      </c>
      <c r="N15" s="35"/>
      <c r="O15" s="111"/>
      <c r="P15" s="118"/>
      <c r="Q15" s="118"/>
      <c r="R15" s="125"/>
    </row>
    <row r="16" spans="1:18" s="8" customFormat="1" ht="39.75" customHeight="1" x14ac:dyDescent="0.2">
      <c r="A16" s="85"/>
      <c r="B16" s="85"/>
      <c r="C16" s="85"/>
      <c r="D16" s="90"/>
      <c r="E16" s="110" t="s">
        <v>28</v>
      </c>
      <c r="F16" s="110"/>
      <c r="G16" s="132"/>
      <c r="H16" s="132"/>
      <c r="I16" s="30" t="s">
        <v>29</v>
      </c>
      <c r="J16" s="36">
        <v>42622749</v>
      </c>
      <c r="K16" s="34"/>
      <c r="L16" s="35"/>
      <c r="M16" s="35"/>
      <c r="N16" s="35"/>
      <c r="O16" s="111"/>
      <c r="P16" s="118"/>
      <c r="Q16" s="118"/>
      <c r="R16" s="125"/>
    </row>
    <row r="17" spans="1:18" s="8" customFormat="1" ht="39.75" customHeight="1" x14ac:dyDescent="0.2">
      <c r="A17" s="85"/>
      <c r="B17" s="85"/>
      <c r="C17" s="85"/>
      <c r="D17" s="90"/>
      <c r="E17" s="110"/>
      <c r="F17" s="110"/>
      <c r="G17" s="132"/>
      <c r="H17" s="132"/>
      <c r="I17" s="30" t="s">
        <v>30</v>
      </c>
      <c r="J17" s="36">
        <f>L17</f>
        <v>42622749</v>
      </c>
      <c r="K17" s="36">
        <v>42622749</v>
      </c>
      <c r="L17" s="36">
        <v>42622749</v>
      </c>
      <c r="M17" s="42">
        <v>42749226</v>
      </c>
      <c r="N17" s="42"/>
      <c r="O17" s="111"/>
      <c r="P17" s="118"/>
      <c r="Q17" s="118"/>
      <c r="R17" s="125"/>
    </row>
    <row r="18" spans="1:18" s="8" customFormat="1" ht="39.75" customHeight="1" x14ac:dyDescent="0.2">
      <c r="A18" s="85"/>
      <c r="B18" s="85"/>
      <c r="C18" s="85"/>
      <c r="D18" s="90"/>
      <c r="E18" s="110"/>
      <c r="F18" s="110"/>
      <c r="G18" s="132"/>
      <c r="H18" s="132"/>
      <c r="I18" s="30" t="s">
        <v>31</v>
      </c>
      <c r="J18" s="67">
        <f>K18+L18+M18+N18</f>
        <v>42749226</v>
      </c>
      <c r="K18" s="36">
        <v>31366296</v>
      </c>
      <c r="L18" s="42">
        <v>0</v>
      </c>
      <c r="M18" s="42">
        <v>11382930</v>
      </c>
      <c r="N18" s="42"/>
      <c r="O18" s="111"/>
      <c r="P18" s="118"/>
      <c r="Q18" s="118"/>
      <c r="R18" s="125"/>
    </row>
    <row r="19" spans="1:18" s="8" customFormat="1" ht="39.75" customHeight="1" x14ac:dyDescent="0.2">
      <c r="A19" s="85"/>
      <c r="B19" s="85"/>
      <c r="C19" s="85"/>
      <c r="D19" s="90"/>
      <c r="E19" s="110"/>
      <c r="F19" s="110"/>
      <c r="G19" s="133"/>
      <c r="H19" s="133"/>
      <c r="I19" s="37" t="s">
        <v>32</v>
      </c>
      <c r="J19" s="36">
        <f>K19+L19+M19+N19</f>
        <v>27571986</v>
      </c>
      <c r="K19" s="42">
        <v>4806126</v>
      </c>
      <c r="L19" s="42">
        <v>11382930</v>
      </c>
      <c r="M19" s="42">
        <v>11382930</v>
      </c>
      <c r="N19" s="42"/>
      <c r="O19" s="111"/>
      <c r="P19" s="118"/>
      <c r="Q19" s="118"/>
      <c r="R19" s="125"/>
    </row>
    <row r="20" spans="1:18" s="8" customFormat="1" ht="97.5" customHeight="1" x14ac:dyDescent="0.2">
      <c r="A20" s="85">
        <v>2</v>
      </c>
      <c r="B20" s="85"/>
      <c r="C20" s="85"/>
      <c r="D20" s="90" t="s">
        <v>107</v>
      </c>
      <c r="E20" s="126" t="s">
        <v>108</v>
      </c>
      <c r="F20" s="87">
        <v>0</v>
      </c>
      <c r="G20" s="131">
        <v>45688</v>
      </c>
      <c r="H20" s="131">
        <v>46752</v>
      </c>
      <c r="I20" s="30" t="s">
        <v>23</v>
      </c>
      <c r="J20" s="32" t="s">
        <v>109</v>
      </c>
      <c r="K20" s="32" t="s">
        <v>110</v>
      </c>
      <c r="L20" s="32" t="s">
        <v>110</v>
      </c>
      <c r="M20" s="32" t="s">
        <v>110</v>
      </c>
      <c r="N20" s="32" t="s">
        <v>110</v>
      </c>
      <c r="O20" s="135" t="s">
        <v>111</v>
      </c>
      <c r="P20" s="118" t="s">
        <v>158</v>
      </c>
      <c r="Q20" s="118" t="s">
        <v>188</v>
      </c>
      <c r="R20" s="122"/>
    </row>
    <row r="21" spans="1:18" s="8" customFormat="1" ht="39.75" customHeight="1" x14ac:dyDescent="0.2">
      <c r="A21" s="85"/>
      <c r="B21" s="85"/>
      <c r="C21" s="85"/>
      <c r="D21" s="90"/>
      <c r="E21" s="126"/>
      <c r="F21" s="87"/>
      <c r="G21" s="132"/>
      <c r="H21" s="132"/>
      <c r="I21" s="30" t="s">
        <v>27</v>
      </c>
      <c r="J21" s="33">
        <f>K21+L21+M21+N21</f>
        <v>0.75</v>
      </c>
      <c r="K21" s="39">
        <v>0.25</v>
      </c>
      <c r="L21" s="39">
        <v>0.25</v>
      </c>
      <c r="M21" s="39">
        <v>0.25</v>
      </c>
      <c r="N21" s="39"/>
      <c r="O21" s="136"/>
      <c r="P21" s="118"/>
      <c r="Q21" s="118"/>
      <c r="R21" s="122"/>
    </row>
    <row r="22" spans="1:18" s="8" customFormat="1" ht="39.75" customHeight="1" x14ac:dyDescent="0.2">
      <c r="A22" s="85"/>
      <c r="B22" s="85"/>
      <c r="C22" s="85"/>
      <c r="D22" s="90"/>
      <c r="E22" s="110" t="s">
        <v>28</v>
      </c>
      <c r="F22" s="110"/>
      <c r="G22" s="132"/>
      <c r="H22" s="132"/>
      <c r="I22" s="30" t="s">
        <v>29</v>
      </c>
      <c r="J22" s="36">
        <v>42749226</v>
      </c>
      <c r="K22" s="36"/>
      <c r="L22" s="36"/>
      <c r="M22" s="35"/>
      <c r="N22" s="35"/>
      <c r="O22" s="136"/>
      <c r="P22" s="118"/>
      <c r="Q22" s="118"/>
      <c r="R22" s="122"/>
    </row>
    <row r="23" spans="1:18" s="8" customFormat="1" ht="39.75" customHeight="1" x14ac:dyDescent="0.2">
      <c r="A23" s="85"/>
      <c r="B23" s="85"/>
      <c r="C23" s="85"/>
      <c r="D23" s="90"/>
      <c r="E23" s="110"/>
      <c r="F23" s="110"/>
      <c r="G23" s="132"/>
      <c r="H23" s="132"/>
      <c r="I23" s="30" t="s">
        <v>30</v>
      </c>
      <c r="J23" s="36">
        <f>L23</f>
        <v>42622749</v>
      </c>
      <c r="K23" s="36">
        <v>42622749</v>
      </c>
      <c r="L23" s="36">
        <v>42622749</v>
      </c>
      <c r="M23" s="42">
        <v>42749226</v>
      </c>
      <c r="N23" s="35"/>
      <c r="O23" s="136"/>
      <c r="P23" s="118"/>
      <c r="Q23" s="118"/>
      <c r="R23" s="122"/>
    </row>
    <row r="24" spans="1:18" s="8" customFormat="1" ht="39.75" customHeight="1" x14ac:dyDescent="0.2">
      <c r="A24" s="85"/>
      <c r="B24" s="85"/>
      <c r="C24" s="85"/>
      <c r="D24" s="90"/>
      <c r="E24" s="110"/>
      <c r="F24" s="110"/>
      <c r="G24" s="132"/>
      <c r="H24" s="132"/>
      <c r="I24" s="30" t="s">
        <v>31</v>
      </c>
      <c r="J24" s="67">
        <f>K24+L24+M24+N24</f>
        <v>42749226</v>
      </c>
      <c r="K24" s="36">
        <v>31366296</v>
      </c>
      <c r="L24" s="42">
        <v>0</v>
      </c>
      <c r="M24" s="42">
        <v>11382930</v>
      </c>
      <c r="N24" s="35"/>
      <c r="O24" s="136"/>
      <c r="P24" s="118"/>
      <c r="Q24" s="118"/>
      <c r="R24" s="122"/>
    </row>
    <row r="25" spans="1:18" s="8" customFormat="1" ht="39.75" customHeight="1" x14ac:dyDescent="0.2">
      <c r="A25" s="85"/>
      <c r="B25" s="85"/>
      <c r="C25" s="85"/>
      <c r="D25" s="90"/>
      <c r="E25" s="110"/>
      <c r="F25" s="110"/>
      <c r="G25" s="133"/>
      <c r="H25" s="133"/>
      <c r="I25" s="37" t="s">
        <v>32</v>
      </c>
      <c r="J25" s="36">
        <f>K25+L25+M25+N25</f>
        <v>27571986</v>
      </c>
      <c r="K25" s="42">
        <v>4806126</v>
      </c>
      <c r="L25" s="42">
        <v>11382930</v>
      </c>
      <c r="M25" s="42">
        <v>11382930</v>
      </c>
      <c r="N25" s="42"/>
      <c r="O25" s="137"/>
      <c r="P25" s="118"/>
      <c r="Q25" s="118"/>
      <c r="R25" s="122"/>
    </row>
    <row r="26" spans="1:18" s="8" customFormat="1" ht="12.75" x14ac:dyDescent="0.2">
      <c r="A26" s="19"/>
      <c r="B26" s="19"/>
      <c r="C26" s="19"/>
      <c r="D26" s="62"/>
      <c r="E26" s="55"/>
      <c r="F26" s="55"/>
      <c r="G26" s="56"/>
      <c r="H26" s="56"/>
      <c r="I26" s="57"/>
      <c r="J26" s="58"/>
      <c r="K26" s="58"/>
      <c r="L26" s="63"/>
      <c r="M26" s="63"/>
      <c r="N26" s="63"/>
      <c r="O26" s="53"/>
      <c r="P26" s="60"/>
      <c r="Q26" s="60"/>
      <c r="R26" s="60"/>
    </row>
    <row r="27" spans="1:18" s="8" customFormat="1" ht="12.75" x14ac:dyDescent="0.2">
      <c r="A27" s="19"/>
      <c r="B27" s="19"/>
      <c r="C27" s="19"/>
      <c r="D27" s="62"/>
      <c r="E27" s="55"/>
      <c r="F27" s="55"/>
      <c r="G27" s="56"/>
      <c r="H27" s="56"/>
      <c r="I27" s="57"/>
      <c r="J27" s="58"/>
      <c r="K27" s="58"/>
      <c r="L27" s="63"/>
      <c r="M27" s="63"/>
      <c r="N27" s="63"/>
      <c r="O27" s="53"/>
      <c r="P27" s="60"/>
      <c r="Q27" s="60"/>
      <c r="R27" s="60"/>
    </row>
    <row r="28" spans="1:18" s="8" customFormat="1" ht="12.75" x14ac:dyDescent="0.2">
      <c r="A28" s="19"/>
      <c r="B28" s="19"/>
      <c r="C28" s="19"/>
      <c r="D28" s="62"/>
      <c r="E28" s="55"/>
      <c r="F28" s="55"/>
      <c r="G28" s="56"/>
      <c r="H28" s="56"/>
      <c r="I28" s="57"/>
      <c r="J28" s="58"/>
      <c r="K28" s="58"/>
      <c r="L28" s="63"/>
      <c r="M28" s="63"/>
      <c r="N28" s="63"/>
      <c r="O28" s="53"/>
      <c r="P28" s="60"/>
      <c r="Q28" s="60"/>
      <c r="R28" s="60"/>
    </row>
    <row r="29" spans="1:18" s="8" customFormat="1" ht="52.5" customHeight="1" x14ac:dyDescent="0.2">
      <c r="A29" s="19"/>
      <c r="B29" s="134" t="s">
        <v>183</v>
      </c>
      <c r="C29" s="134"/>
      <c r="D29" s="134"/>
      <c r="E29" s="134"/>
      <c r="F29" s="134"/>
      <c r="G29" s="78"/>
      <c r="H29" s="78"/>
      <c r="I29" s="57"/>
      <c r="J29" s="58"/>
      <c r="K29" s="58"/>
      <c r="L29" s="63"/>
      <c r="M29" s="63"/>
      <c r="N29" s="63"/>
      <c r="O29" s="53"/>
      <c r="P29" s="60"/>
      <c r="Q29" s="60"/>
      <c r="R29" s="60"/>
    </row>
    <row r="30" spans="1:18" x14ac:dyDescent="0.2">
      <c r="M30" s="10"/>
      <c r="N30" s="10"/>
      <c r="O30" s="10"/>
      <c r="P30" s="10"/>
      <c r="Q30" s="10"/>
    </row>
    <row r="31" spans="1:18" x14ac:dyDescent="0.2">
      <c r="C31" s="6"/>
      <c r="D31" s="6"/>
      <c r="E31" s="6"/>
      <c r="F31" s="6"/>
      <c r="G31" s="6"/>
      <c r="H31" s="6"/>
      <c r="M31" s="10"/>
      <c r="N31" s="10"/>
      <c r="O31" s="10"/>
      <c r="P31" s="10"/>
      <c r="Q31" s="10"/>
    </row>
    <row r="32" spans="1:18" x14ac:dyDescent="0.2">
      <c r="C32" s="6"/>
      <c r="D32" s="6"/>
      <c r="E32" s="6"/>
      <c r="F32" s="6"/>
      <c r="G32" s="6"/>
      <c r="H32" s="6"/>
      <c r="M32" s="10"/>
      <c r="N32" s="10"/>
      <c r="O32" s="10"/>
      <c r="P32" s="10"/>
      <c r="Q32" s="10"/>
    </row>
    <row r="33" spans="1:18" s="8" customFormat="1" ht="63.75" customHeight="1" x14ac:dyDescent="0.2">
      <c r="A33" s="5"/>
      <c r="B33" s="68" t="s">
        <v>42</v>
      </c>
      <c r="C33" s="81" t="s">
        <v>197</v>
      </c>
      <c r="D33" s="81"/>
      <c r="E33" s="69"/>
      <c r="F33" s="70" t="s">
        <v>141</v>
      </c>
      <c r="G33" s="82" t="s">
        <v>166</v>
      </c>
      <c r="H33" s="83"/>
      <c r="I33" s="83"/>
      <c r="J33" s="83"/>
      <c r="K33" s="84" t="s">
        <v>142</v>
      </c>
      <c r="L33" s="84"/>
      <c r="M33" s="80" t="s">
        <v>186</v>
      </c>
      <c r="N33" s="80"/>
      <c r="O33" s="6"/>
      <c r="P33" s="10"/>
      <c r="Q33" s="10"/>
    </row>
    <row r="34" spans="1:18" s="8" customFormat="1" ht="12.75" x14ac:dyDescent="0.2">
      <c r="A34" s="5"/>
      <c r="B34" s="6"/>
      <c r="C34" s="6"/>
      <c r="D34" s="6"/>
      <c r="E34" s="6"/>
      <c r="F34" s="6"/>
      <c r="G34" s="6"/>
      <c r="H34" s="6"/>
      <c r="I34" s="6"/>
      <c r="J34" s="71"/>
      <c r="K34" s="69"/>
      <c r="L34" s="69"/>
      <c r="M34" s="112" t="s">
        <v>198</v>
      </c>
      <c r="N34" s="112"/>
      <c r="O34" s="6"/>
      <c r="P34" s="6"/>
      <c r="Q34" s="6"/>
    </row>
    <row r="35" spans="1:18" ht="15" x14ac:dyDescent="0.2">
      <c r="B35" s="72" t="s">
        <v>43</v>
      </c>
      <c r="C35" s="73" t="s">
        <v>182</v>
      </c>
      <c r="D35" s="74"/>
      <c r="E35" s="69"/>
      <c r="F35" s="69"/>
      <c r="G35" s="69"/>
      <c r="H35" s="69"/>
      <c r="I35" s="69"/>
      <c r="J35" s="6"/>
      <c r="K35" s="6"/>
      <c r="L35" s="6"/>
      <c r="M35" s="6"/>
      <c r="N35" s="6"/>
      <c r="O35" s="6"/>
      <c r="P35" s="6"/>
      <c r="Q35" s="6"/>
      <c r="R35" s="11"/>
    </row>
    <row r="36" spans="1:18" x14ac:dyDescent="0.2">
      <c r="C36" s="6"/>
      <c r="D36" s="6"/>
      <c r="E36" s="6"/>
      <c r="F36" s="6"/>
      <c r="G36" s="6"/>
      <c r="H36" s="6"/>
      <c r="K36" s="6"/>
      <c r="L36" s="6"/>
      <c r="M36" s="6"/>
      <c r="N36" s="6"/>
      <c r="O36" s="6"/>
      <c r="P36" s="6"/>
      <c r="Q36" s="6"/>
      <c r="R36" s="6"/>
    </row>
    <row r="37" spans="1:18" x14ac:dyDescent="0.2">
      <c r="C37" s="6"/>
      <c r="D37" s="6"/>
      <c r="E37" s="6"/>
      <c r="F37" s="6"/>
      <c r="G37" s="6"/>
      <c r="H37" s="6"/>
      <c r="K37" s="6"/>
      <c r="L37" s="6"/>
      <c r="M37" s="6"/>
      <c r="N37" s="6"/>
      <c r="O37" s="6"/>
      <c r="P37" s="6"/>
      <c r="Q37" s="6"/>
      <c r="R37" s="6"/>
    </row>
    <row r="38" spans="1:18" x14ac:dyDescent="0.2">
      <c r="C38" s="6"/>
      <c r="D38" s="6"/>
      <c r="E38" s="6"/>
      <c r="F38" s="6"/>
      <c r="G38" s="6"/>
      <c r="H38" s="6"/>
      <c r="K38" s="6"/>
      <c r="L38" s="6"/>
      <c r="M38" s="6"/>
      <c r="N38" s="6"/>
      <c r="O38" s="6"/>
      <c r="P38" s="6"/>
      <c r="Q38" s="6"/>
      <c r="R38" s="6"/>
    </row>
    <row r="39" spans="1:18" x14ac:dyDescent="0.2">
      <c r="C39" s="6"/>
      <c r="D39" s="6"/>
      <c r="E39" s="6"/>
      <c r="F39" s="6"/>
      <c r="G39" s="6"/>
      <c r="H39" s="6"/>
      <c r="M39" s="10"/>
      <c r="N39" s="10"/>
      <c r="O39" s="10"/>
      <c r="P39" s="10"/>
      <c r="Q39" s="10"/>
    </row>
    <row r="40" spans="1:18" x14ac:dyDescent="0.2">
      <c r="C40" s="6"/>
      <c r="D40" s="6"/>
      <c r="E40" s="6"/>
      <c r="F40" s="6"/>
      <c r="G40" s="6"/>
      <c r="H40" s="6"/>
      <c r="M40" s="10"/>
      <c r="N40" s="10"/>
      <c r="O40" s="10"/>
      <c r="P40" s="10"/>
      <c r="Q40" s="10"/>
    </row>
    <row r="41" spans="1:18" x14ac:dyDescent="0.2">
      <c r="C41" s="6"/>
      <c r="D41" s="6"/>
      <c r="E41" s="6"/>
      <c r="F41" s="6"/>
      <c r="G41" s="6"/>
      <c r="H41" s="6"/>
      <c r="M41" s="10"/>
      <c r="N41" s="10"/>
      <c r="O41" s="10"/>
      <c r="P41" s="10"/>
      <c r="Q41" s="10"/>
    </row>
    <row r="42" spans="1:18" x14ac:dyDescent="0.2">
      <c r="C42" s="6"/>
      <c r="D42" s="6"/>
      <c r="E42" s="6"/>
      <c r="F42" s="6"/>
      <c r="G42" s="6"/>
      <c r="H42" s="6"/>
      <c r="M42" s="10"/>
      <c r="N42" s="10"/>
      <c r="O42" s="10"/>
      <c r="P42" s="10"/>
      <c r="Q42" s="10"/>
    </row>
    <row r="43" spans="1:18" x14ac:dyDescent="0.2">
      <c r="M43" s="10"/>
      <c r="N43" s="10"/>
      <c r="O43" s="10"/>
      <c r="P43" s="10"/>
      <c r="Q43" s="10"/>
    </row>
    <row r="44" spans="1:18" x14ac:dyDescent="0.2">
      <c r="M44" s="10"/>
      <c r="N44" s="10"/>
      <c r="O44" s="10"/>
      <c r="P44" s="10"/>
      <c r="Q44" s="10"/>
    </row>
    <row r="45" spans="1:18" x14ac:dyDescent="0.2">
      <c r="M45" s="10"/>
      <c r="N45" s="10"/>
      <c r="O45" s="10"/>
      <c r="P45" s="10"/>
      <c r="Q45" s="10"/>
    </row>
    <row r="46" spans="1:18" x14ac:dyDescent="0.2">
      <c r="M46" s="10"/>
      <c r="N46" s="10"/>
      <c r="O46" s="10"/>
      <c r="P46" s="10"/>
      <c r="Q46" s="10"/>
    </row>
    <row r="47" spans="1:18" x14ac:dyDescent="0.2">
      <c r="M47" s="10"/>
      <c r="N47" s="10"/>
      <c r="O47" s="10"/>
      <c r="P47" s="10"/>
      <c r="Q47" s="10"/>
    </row>
    <row r="48" spans="1:18" x14ac:dyDescent="0.2">
      <c r="M48" s="10"/>
      <c r="N48" s="10"/>
      <c r="O48" s="10"/>
      <c r="P48" s="10"/>
      <c r="Q48" s="10"/>
    </row>
    <row r="49" spans="13:17" x14ac:dyDescent="0.2">
      <c r="M49" s="10"/>
      <c r="N49" s="10"/>
      <c r="O49" s="10"/>
      <c r="P49" s="10"/>
      <c r="Q49" s="10"/>
    </row>
    <row r="50" spans="13:17" x14ac:dyDescent="0.2">
      <c r="M50" s="10"/>
      <c r="N50" s="10"/>
      <c r="O50" s="10"/>
      <c r="P50" s="10"/>
      <c r="Q50" s="10"/>
    </row>
    <row r="51" spans="13:17" x14ac:dyDescent="0.2">
      <c r="M51" s="10"/>
      <c r="N51" s="10"/>
      <c r="O51" s="10"/>
      <c r="P51" s="10"/>
      <c r="Q51" s="10"/>
    </row>
    <row r="52" spans="13:17" x14ac:dyDescent="0.2">
      <c r="M52" s="10"/>
      <c r="N52" s="10"/>
      <c r="O52" s="10"/>
      <c r="P52" s="10"/>
      <c r="Q52" s="10"/>
    </row>
    <row r="53" spans="13:17" x14ac:dyDescent="0.2">
      <c r="M53" s="10"/>
      <c r="N53" s="10"/>
      <c r="O53" s="10"/>
      <c r="P53" s="10"/>
      <c r="Q53" s="10"/>
    </row>
    <row r="54" spans="13:17" x14ac:dyDescent="0.2">
      <c r="M54" s="10"/>
      <c r="N54" s="10"/>
      <c r="O54" s="10"/>
      <c r="P54" s="10"/>
      <c r="Q54" s="10"/>
    </row>
    <row r="55" spans="13:17" x14ac:dyDescent="0.2">
      <c r="M55" s="10"/>
      <c r="N55" s="10"/>
      <c r="O55" s="10"/>
      <c r="P55" s="10"/>
      <c r="Q55" s="10"/>
    </row>
    <row r="56" spans="13:17" x14ac:dyDescent="0.2">
      <c r="M56" s="10"/>
      <c r="N56" s="10"/>
      <c r="O56" s="10"/>
      <c r="P56" s="10"/>
      <c r="Q56" s="10"/>
    </row>
    <row r="57" spans="13:17" x14ac:dyDescent="0.2">
      <c r="M57" s="10"/>
      <c r="N57" s="10"/>
      <c r="O57" s="10"/>
      <c r="P57" s="10"/>
      <c r="Q57" s="10"/>
    </row>
    <row r="58" spans="13:17" x14ac:dyDescent="0.2">
      <c r="M58" s="10"/>
      <c r="N58" s="10"/>
      <c r="O58" s="10"/>
      <c r="P58" s="10"/>
      <c r="Q58" s="10"/>
    </row>
    <row r="59" spans="13:17" x14ac:dyDescent="0.2">
      <c r="M59" s="10"/>
      <c r="N59" s="10"/>
      <c r="O59" s="10"/>
      <c r="P59" s="10"/>
      <c r="Q59" s="10"/>
    </row>
    <row r="60" spans="13:17" x14ac:dyDescent="0.2">
      <c r="M60" s="10"/>
      <c r="N60" s="10"/>
      <c r="O60" s="10"/>
      <c r="P60" s="10"/>
      <c r="Q60" s="10"/>
    </row>
    <row r="61" spans="13:17" x14ac:dyDescent="0.2">
      <c r="M61" s="10"/>
      <c r="N61" s="10"/>
      <c r="O61" s="10"/>
      <c r="P61" s="10"/>
      <c r="Q61" s="10"/>
    </row>
    <row r="62" spans="13:17" x14ac:dyDescent="0.2">
      <c r="M62" s="10"/>
      <c r="N62" s="10"/>
      <c r="O62" s="10"/>
      <c r="P62" s="10"/>
      <c r="Q62" s="10"/>
    </row>
    <row r="63" spans="13:17" x14ac:dyDescent="0.2">
      <c r="M63" s="10"/>
      <c r="N63" s="10"/>
      <c r="O63" s="10"/>
      <c r="P63" s="10"/>
      <c r="Q63" s="10"/>
    </row>
  </sheetData>
  <mergeCells count="49">
    <mergeCell ref="M34:N34"/>
    <mergeCell ref="Q2:Q3"/>
    <mergeCell ref="R2:R3"/>
    <mergeCell ref="A1:C3"/>
    <mergeCell ref="D1:F1"/>
    <mergeCell ref="G1:P1"/>
    <mergeCell ref="D2:F2"/>
    <mergeCell ref="G2:P2"/>
    <mergeCell ref="D3:F3"/>
    <mergeCell ref="G3:P3"/>
    <mergeCell ref="A4:R9"/>
    <mergeCell ref="A10:A11"/>
    <mergeCell ref="B10:B11"/>
    <mergeCell ref="C10:C11"/>
    <mergeCell ref="D10:D11"/>
    <mergeCell ref="E10:E11"/>
    <mergeCell ref="A14:A19"/>
    <mergeCell ref="A20:A25"/>
    <mergeCell ref="Q20:Q25"/>
    <mergeCell ref="F10:F11"/>
    <mergeCell ref="G10:N10"/>
    <mergeCell ref="I11:J11"/>
    <mergeCell ref="A13:R13"/>
    <mergeCell ref="B14:B25"/>
    <mergeCell ref="C14:C25"/>
    <mergeCell ref="D14:D19"/>
    <mergeCell ref="E14:E15"/>
    <mergeCell ref="F14:F15"/>
    <mergeCell ref="G14:G19"/>
    <mergeCell ref="H14:H19"/>
    <mergeCell ref="O14:O19"/>
    <mergeCell ref="D20:D25"/>
    <mergeCell ref="P14:P19"/>
    <mergeCell ref="Q14:Q19"/>
    <mergeCell ref="R14:R19"/>
    <mergeCell ref="E16:F19"/>
    <mergeCell ref="O20:O25"/>
    <mergeCell ref="H20:H25"/>
    <mergeCell ref="P20:P25"/>
    <mergeCell ref="E20:E21"/>
    <mergeCell ref="F20:F21"/>
    <mergeCell ref="G20:G25"/>
    <mergeCell ref="C33:D33"/>
    <mergeCell ref="G33:J33"/>
    <mergeCell ref="K33:L33"/>
    <mergeCell ref="R20:R25"/>
    <mergeCell ref="E22:F25"/>
    <mergeCell ref="B29:F29"/>
    <mergeCell ref="M33:N3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6" max="17" man="1"/>
  </rowBreaks>
  <ignoredErrors>
    <ignoredError sqref="R2"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5DE0-6080-4B09-ACB8-15EA963A6B1A}">
  <dimension ref="A1:R60"/>
  <sheetViews>
    <sheetView zoomScaleNormal="100" zoomScaleSheetLayoutView="40" workbookViewId="0">
      <selection activeCell="C10" sqref="C10:C11"/>
    </sheetView>
  </sheetViews>
  <sheetFormatPr baseColWidth="10" defaultColWidth="11.42578125" defaultRowHeight="14.25" x14ac:dyDescent="0.2"/>
  <cols>
    <col min="1" max="1" width="5.7109375" style="5" customWidth="1"/>
    <col min="2" max="2" width="21.7109375" style="6" customWidth="1"/>
    <col min="3" max="3" width="20.28515625" style="7" customWidth="1"/>
    <col min="4" max="4" width="38" style="8" customWidth="1"/>
    <col min="5" max="5" width="15.5703125" style="8" customWidth="1"/>
    <col min="6" max="6" width="16.140625" style="8" customWidth="1"/>
    <col min="7" max="8" width="14.140625" style="8" customWidth="1"/>
    <col min="9" max="9" width="16.7109375" style="6" customWidth="1"/>
    <col min="10" max="10" width="20.42578125" style="9" customWidth="1"/>
    <col min="11" max="11" width="21" style="10" customWidth="1"/>
    <col min="12" max="12" width="19.85546875" style="10" customWidth="1"/>
    <col min="13" max="13" width="19.85546875" style="28" customWidth="1"/>
    <col min="14" max="14" width="19.5703125" style="28" customWidth="1"/>
    <col min="15" max="16" width="47.7109375" style="28" customWidth="1"/>
    <col min="17" max="17" width="71.5703125" style="28" customWidth="1"/>
    <col min="18" max="18" width="30.7109375" style="8" customWidth="1"/>
    <col min="19" max="19" width="13.42578125" style="17" bestFit="1" customWidth="1"/>
    <col min="20" max="16384" width="11.42578125" style="17"/>
  </cols>
  <sheetData>
    <row r="1" spans="1:18" ht="29.2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9.2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9.2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172</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x14ac:dyDescent="0.2">
      <c r="A9" s="100"/>
      <c r="B9" s="100"/>
      <c r="C9" s="100"/>
      <c r="D9" s="100"/>
      <c r="E9" s="100"/>
      <c r="F9" s="100"/>
      <c r="G9" s="100"/>
      <c r="H9" s="100"/>
      <c r="I9" s="100"/>
      <c r="J9" s="100"/>
      <c r="K9" s="100"/>
      <c r="L9" s="100"/>
      <c r="M9" s="100"/>
      <c r="N9" s="100"/>
      <c r="O9" s="100"/>
      <c r="P9" s="100"/>
      <c r="Q9" s="100"/>
      <c r="R9" s="100"/>
    </row>
    <row r="10" spans="1:18" s="5" customFormat="1" ht="25.5"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12.75"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s="18" customFormat="1" ht="29.25" hidden="1" customHeight="1" x14ac:dyDescent="0.25">
      <c r="A12" s="14"/>
      <c r="B12" s="2"/>
      <c r="C12" s="3"/>
      <c r="D12" s="14"/>
      <c r="E12" s="2"/>
      <c r="F12" s="2"/>
      <c r="G12" s="2"/>
      <c r="H12" s="2"/>
      <c r="I12" s="2"/>
      <c r="J12" s="2"/>
      <c r="K12" s="1"/>
      <c r="L12" s="1"/>
      <c r="M12" s="4"/>
      <c r="N12" s="4"/>
      <c r="O12" s="4"/>
      <c r="P12" s="4"/>
      <c r="Q12" s="4"/>
      <c r="R12" s="14"/>
    </row>
    <row r="13" spans="1:18" ht="21" customHeight="1" x14ac:dyDescent="0.2">
      <c r="A13" s="117" t="s">
        <v>112</v>
      </c>
      <c r="B13" s="117"/>
      <c r="C13" s="117"/>
      <c r="D13" s="117"/>
      <c r="E13" s="117"/>
      <c r="F13" s="117"/>
      <c r="G13" s="117"/>
      <c r="H13" s="117"/>
      <c r="I13" s="117"/>
      <c r="J13" s="117"/>
      <c r="K13" s="117"/>
      <c r="L13" s="117"/>
      <c r="M13" s="117"/>
      <c r="N13" s="117"/>
      <c r="O13" s="117"/>
      <c r="P13" s="117"/>
      <c r="Q13" s="117"/>
      <c r="R13" s="117"/>
    </row>
    <row r="14" spans="1:18" s="8" customFormat="1" ht="114.75" x14ac:dyDescent="0.2">
      <c r="A14" s="85">
        <v>1</v>
      </c>
      <c r="B14" s="119" t="s">
        <v>19</v>
      </c>
      <c r="C14" s="119" t="s">
        <v>113</v>
      </c>
      <c r="D14" s="89" t="s">
        <v>114</v>
      </c>
      <c r="E14" s="128" t="s">
        <v>115</v>
      </c>
      <c r="F14" s="87">
        <v>0</v>
      </c>
      <c r="G14" s="131">
        <v>45688</v>
      </c>
      <c r="H14" s="131">
        <v>46752</v>
      </c>
      <c r="I14" s="30" t="s">
        <v>23</v>
      </c>
      <c r="J14" s="31" t="s">
        <v>116</v>
      </c>
      <c r="K14" s="32" t="s">
        <v>117</v>
      </c>
      <c r="L14" s="32" t="s">
        <v>117</v>
      </c>
      <c r="M14" s="32" t="s">
        <v>117</v>
      </c>
      <c r="N14" s="32" t="s">
        <v>117</v>
      </c>
      <c r="O14" s="118" t="s">
        <v>118</v>
      </c>
      <c r="P14" s="118" t="s">
        <v>160</v>
      </c>
      <c r="Q14" s="118" t="s">
        <v>195</v>
      </c>
      <c r="R14" s="125"/>
    </row>
    <row r="15" spans="1:18" s="8" customFormat="1" ht="30.95" customHeight="1" x14ac:dyDescent="0.2">
      <c r="A15" s="85"/>
      <c r="B15" s="120"/>
      <c r="C15" s="120"/>
      <c r="D15" s="89"/>
      <c r="E15" s="128"/>
      <c r="F15" s="87"/>
      <c r="G15" s="132"/>
      <c r="H15" s="132"/>
      <c r="I15" s="30" t="s">
        <v>27</v>
      </c>
      <c r="J15" s="33">
        <f>K15+L15+M15+N15</f>
        <v>0.75</v>
      </c>
      <c r="K15" s="34">
        <v>0.25</v>
      </c>
      <c r="L15" s="34">
        <v>0.25</v>
      </c>
      <c r="M15" s="34">
        <v>0.25</v>
      </c>
      <c r="N15" s="35"/>
      <c r="O15" s="118"/>
      <c r="P15" s="118"/>
      <c r="Q15" s="118"/>
      <c r="R15" s="125"/>
    </row>
    <row r="16" spans="1:18" s="8" customFormat="1" ht="25.5" x14ac:dyDescent="0.2">
      <c r="A16" s="85"/>
      <c r="B16" s="120"/>
      <c r="C16" s="120"/>
      <c r="D16" s="89"/>
      <c r="E16" s="110" t="s">
        <v>28</v>
      </c>
      <c r="F16" s="110"/>
      <c r="G16" s="132"/>
      <c r="H16" s="132"/>
      <c r="I16" s="30" t="s">
        <v>29</v>
      </c>
      <c r="J16" s="36">
        <v>64617941</v>
      </c>
      <c r="K16" s="35"/>
      <c r="L16" s="35"/>
      <c r="M16" s="35"/>
      <c r="N16" s="35"/>
      <c r="O16" s="118"/>
      <c r="P16" s="118"/>
      <c r="Q16" s="118"/>
      <c r="R16" s="125"/>
    </row>
    <row r="17" spans="1:18" s="8" customFormat="1" ht="38.25" x14ac:dyDescent="0.2">
      <c r="A17" s="85"/>
      <c r="B17" s="120"/>
      <c r="C17" s="120"/>
      <c r="D17" s="89"/>
      <c r="E17" s="110"/>
      <c r="F17" s="110"/>
      <c r="G17" s="132"/>
      <c r="H17" s="132"/>
      <c r="I17" s="30" t="s">
        <v>30</v>
      </c>
      <c r="J17" s="36">
        <f>L17</f>
        <v>64617941</v>
      </c>
      <c r="K17" s="36">
        <v>64617941</v>
      </c>
      <c r="L17" s="36">
        <v>64617941</v>
      </c>
      <c r="M17" s="36">
        <v>64617941</v>
      </c>
      <c r="N17" s="36"/>
      <c r="O17" s="118"/>
      <c r="P17" s="118"/>
      <c r="Q17" s="118"/>
      <c r="R17" s="125"/>
    </row>
    <row r="18" spans="1:18" s="8" customFormat="1" ht="30.95" customHeight="1" x14ac:dyDescent="0.2">
      <c r="A18" s="85"/>
      <c r="B18" s="120"/>
      <c r="C18" s="120"/>
      <c r="D18" s="89"/>
      <c r="E18" s="110"/>
      <c r="F18" s="110"/>
      <c r="G18" s="132"/>
      <c r="H18" s="132"/>
      <c r="I18" s="30" t="s">
        <v>31</v>
      </c>
      <c r="J18" s="36">
        <f>K18+L18+M18+N18</f>
        <v>64617941</v>
      </c>
      <c r="K18" s="36">
        <v>64617941</v>
      </c>
      <c r="L18" s="36">
        <v>0</v>
      </c>
      <c r="M18" s="36">
        <v>0</v>
      </c>
      <c r="N18" s="36"/>
      <c r="O18" s="118"/>
      <c r="P18" s="118"/>
      <c r="Q18" s="118"/>
      <c r="R18" s="125"/>
    </row>
    <row r="19" spans="1:18" s="8" customFormat="1" ht="30.95" customHeight="1" x14ac:dyDescent="0.2">
      <c r="A19" s="85"/>
      <c r="B19" s="120"/>
      <c r="C19" s="120"/>
      <c r="D19" s="89"/>
      <c r="E19" s="110"/>
      <c r="F19" s="110"/>
      <c r="G19" s="133"/>
      <c r="H19" s="133"/>
      <c r="I19" s="37" t="s">
        <v>32</v>
      </c>
      <c r="J19" s="36">
        <f>K19+L19+M19+N19</f>
        <v>45754318</v>
      </c>
      <c r="K19" s="36">
        <v>6914076</v>
      </c>
      <c r="L19" s="36">
        <v>20779327</v>
      </c>
      <c r="M19" s="36">
        <v>18060915</v>
      </c>
      <c r="N19" s="36"/>
      <c r="O19" s="118"/>
      <c r="P19" s="118"/>
      <c r="Q19" s="118"/>
      <c r="R19" s="125"/>
    </row>
    <row r="20" spans="1:18" s="8" customFormat="1" ht="76.5" x14ac:dyDescent="0.2">
      <c r="A20" s="85">
        <v>2</v>
      </c>
      <c r="B20" s="120"/>
      <c r="C20" s="85" t="s">
        <v>119</v>
      </c>
      <c r="D20" s="89" t="s">
        <v>120</v>
      </c>
      <c r="E20" s="128" t="s">
        <v>121</v>
      </c>
      <c r="F20" s="87">
        <v>0</v>
      </c>
      <c r="G20" s="131">
        <v>45688</v>
      </c>
      <c r="H20" s="131">
        <v>46752</v>
      </c>
      <c r="I20" s="30" t="s">
        <v>23</v>
      </c>
      <c r="J20" s="31" t="s">
        <v>122</v>
      </c>
      <c r="K20" s="32" t="s">
        <v>52</v>
      </c>
      <c r="L20" s="32" t="s">
        <v>37</v>
      </c>
      <c r="M20" s="32" t="s">
        <v>123</v>
      </c>
      <c r="N20" s="32" t="s">
        <v>124</v>
      </c>
      <c r="O20" s="94" t="s">
        <v>52</v>
      </c>
      <c r="P20" s="118" t="s">
        <v>169</v>
      </c>
      <c r="Q20" s="92" t="s">
        <v>187</v>
      </c>
      <c r="R20" s="125"/>
    </row>
    <row r="21" spans="1:18" s="8" customFormat="1" ht="36" customHeight="1" x14ac:dyDescent="0.2">
      <c r="A21" s="85"/>
      <c r="B21" s="120"/>
      <c r="C21" s="85"/>
      <c r="D21" s="89"/>
      <c r="E21" s="128"/>
      <c r="F21" s="87"/>
      <c r="G21" s="132"/>
      <c r="H21" s="132"/>
      <c r="I21" s="30" t="s">
        <v>27</v>
      </c>
      <c r="J21" s="33">
        <f>K21+L21+M21+N21</f>
        <v>0.60000000000000009</v>
      </c>
      <c r="K21" s="34">
        <v>0</v>
      </c>
      <c r="L21" s="34">
        <v>0.2</v>
      </c>
      <c r="M21" s="34">
        <v>0.4</v>
      </c>
      <c r="N21" s="35"/>
      <c r="O21" s="94"/>
      <c r="P21" s="118"/>
      <c r="Q21" s="92"/>
      <c r="R21" s="125"/>
    </row>
    <row r="22" spans="1:18" s="8" customFormat="1" ht="57.75" customHeight="1" x14ac:dyDescent="0.2">
      <c r="A22" s="85"/>
      <c r="B22" s="120"/>
      <c r="C22" s="85"/>
      <c r="D22" s="89"/>
      <c r="E22" s="110" t="s">
        <v>28</v>
      </c>
      <c r="F22" s="110"/>
      <c r="G22" s="132"/>
      <c r="H22" s="132"/>
      <c r="I22" s="30" t="s">
        <v>29</v>
      </c>
      <c r="J22" s="36">
        <v>1350000000</v>
      </c>
      <c r="K22" s="35"/>
      <c r="L22" s="35"/>
      <c r="M22" s="35"/>
      <c r="N22" s="35"/>
      <c r="O22" s="94"/>
      <c r="P22" s="118"/>
      <c r="Q22" s="92"/>
      <c r="R22" s="125"/>
    </row>
    <row r="23" spans="1:18" s="8" customFormat="1" ht="42.6" customHeight="1" x14ac:dyDescent="0.2">
      <c r="A23" s="85"/>
      <c r="B23" s="120"/>
      <c r="C23" s="85"/>
      <c r="D23" s="89"/>
      <c r="E23" s="110"/>
      <c r="F23" s="110"/>
      <c r="G23" s="132"/>
      <c r="H23" s="132"/>
      <c r="I23" s="30" t="s">
        <v>30</v>
      </c>
      <c r="J23" s="36">
        <f>M23</f>
        <v>1631668379</v>
      </c>
      <c r="K23" s="36">
        <v>1350000000</v>
      </c>
      <c r="L23" s="36">
        <v>1930716274</v>
      </c>
      <c r="M23" s="36">
        <v>1631668379</v>
      </c>
      <c r="N23" s="35"/>
      <c r="O23" s="94"/>
      <c r="P23" s="118"/>
      <c r="Q23" s="92"/>
      <c r="R23" s="125"/>
    </row>
    <row r="24" spans="1:18" s="8" customFormat="1" ht="36" customHeight="1" x14ac:dyDescent="0.2">
      <c r="A24" s="85"/>
      <c r="B24" s="120"/>
      <c r="C24" s="85"/>
      <c r="D24" s="89"/>
      <c r="E24" s="110"/>
      <c r="F24" s="110"/>
      <c r="G24" s="132"/>
      <c r="H24" s="132"/>
      <c r="I24" s="30" t="s">
        <v>31</v>
      </c>
      <c r="J24" s="36">
        <f>K24+L24+M24+N24</f>
        <v>1268143649</v>
      </c>
      <c r="K24" s="36">
        <v>0</v>
      </c>
      <c r="L24" s="36">
        <v>0</v>
      </c>
      <c r="M24" s="36">
        <v>1268143649</v>
      </c>
      <c r="N24" s="36"/>
      <c r="O24" s="94"/>
      <c r="P24" s="118"/>
      <c r="Q24" s="92"/>
      <c r="R24" s="125"/>
    </row>
    <row r="25" spans="1:18" s="8" customFormat="1" ht="195.75" customHeight="1" x14ac:dyDescent="0.2">
      <c r="A25" s="85"/>
      <c r="B25" s="121"/>
      <c r="C25" s="85"/>
      <c r="D25" s="89"/>
      <c r="E25" s="110"/>
      <c r="F25" s="110"/>
      <c r="G25" s="133"/>
      <c r="H25" s="133"/>
      <c r="I25" s="37" t="s">
        <v>32</v>
      </c>
      <c r="J25" s="36">
        <f>K25+L25+M25+N25</f>
        <v>0</v>
      </c>
      <c r="K25" s="36">
        <v>0</v>
      </c>
      <c r="L25" s="36">
        <v>0</v>
      </c>
      <c r="M25" s="36">
        <v>0</v>
      </c>
      <c r="N25" s="36"/>
      <c r="O25" s="94"/>
      <c r="P25" s="118"/>
      <c r="Q25" s="92"/>
      <c r="R25" s="125"/>
    </row>
    <row r="26" spans="1:18" x14ac:dyDescent="0.2">
      <c r="M26" s="10"/>
      <c r="N26" s="10"/>
      <c r="O26" s="10"/>
      <c r="P26" s="10"/>
      <c r="Q26" s="10"/>
    </row>
    <row r="27" spans="1:18" x14ac:dyDescent="0.2">
      <c r="M27" s="10"/>
      <c r="N27" s="10"/>
      <c r="O27" s="10"/>
      <c r="P27" s="10"/>
      <c r="Q27" s="10"/>
    </row>
    <row r="28" spans="1:18" x14ac:dyDescent="0.2">
      <c r="M28" s="10"/>
      <c r="N28" s="10"/>
      <c r="O28" s="10"/>
      <c r="P28" s="10"/>
      <c r="Q28" s="10"/>
    </row>
    <row r="29" spans="1:18" x14ac:dyDescent="0.2">
      <c r="C29" s="8"/>
      <c r="M29" s="10"/>
      <c r="N29" s="10"/>
      <c r="O29" s="10"/>
      <c r="P29" s="10"/>
      <c r="Q29" s="10"/>
    </row>
    <row r="30" spans="1:18" s="8" customFormat="1" ht="12.75" x14ac:dyDescent="0.2">
      <c r="A30" s="5"/>
      <c r="B30" s="52"/>
      <c r="C30" s="139"/>
      <c r="D30" s="139"/>
      <c r="J30" s="53"/>
      <c r="K30" s="52"/>
      <c r="L30" s="139"/>
      <c r="M30" s="139"/>
      <c r="N30" s="139"/>
    </row>
    <row r="31" spans="1:18" s="8" customFormat="1" ht="12.75" x14ac:dyDescent="0.2">
      <c r="A31" s="5"/>
      <c r="B31" s="6"/>
      <c r="C31" s="6"/>
      <c r="D31" s="6"/>
      <c r="E31" s="75"/>
      <c r="F31" s="140"/>
      <c r="G31" s="140"/>
      <c r="H31" s="140"/>
      <c r="I31" s="10"/>
      <c r="J31" s="6"/>
      <c r="K31" s="6"/>
      <c r="L31" s="6"/>
      <c r="M31" s="6"/>
      <c r="N31" s="6"/>
      <c r="O31" s="6"/>
      <c r="P31" s="6"/>
      <c r="Q31" s="6"/>
    </row>
    <row r="32" spans="1:18" ht="15" x14ac:dyDescent="0.2">
      <c r="C32" s="6"/>
      <c r="D32" s="6"/>
      <c r="E32" s="6"/>
      <c r="F32" s="6"/>
      <c r="G32" s="6"/>
      <c r="H32" s="6"/>
      <c r="K32" s="6"/>
      <c r="L32" s="6"/>
      <c r="M32" s="6"/>
      <c r="N32" s="6"/>
      <c r="O32" s="6"/>
      <c r="P32" s="6"/>
      <c r="Q32" s="6"/>
      <c r="R32" s="11"/>
    </row>
    <row r="33" spans="2:18" ht="51" customHeight="1" x14ac:dyDescent="0.2">
      <c r="B33" s="68" t="s">
        <v>42</v>
      </c>
      <c r="C33" s="81" t="s">
        <v>197</v>
      </c>
      <c r="D33" s="81"/>
      <c r="E33" s="69"/>
      <c r="F33" s="70" t="s">
        <v>141</v>
      </c>
      <c r="G33" s="82" t="s">
        <v>166</v>
      </c>
      <c r="H33" s="83"/>
      <c r="I33" s="83"/>
      <c r="J33" s="83"/>
      <c r="K33" s="84" t="s">
        <v>142</v>
      </c>
      <c r="L33" s="84"/>
      <c r="M33" s="80" t="s">
        <v>186</v>
      </c>
      <c r="N33" s="80"/>
      <c r="O33" s="6"/>
      <c r="P33" s="10"/>
      <c r="Q33" s="10"/>
      <c r="R33" s="6"/>
    </row>
    <row r="34" spans="2:18" x14ac:dyDescent="0.2">
      <c r="C34" s="6"/>
      <c r="D34" s="6"/>
      <c r="E34" s="6"/>
      <c r="F34" s="6"/>
      <c r="G34" s="6"/>
      <c r="H34" s="6"/>
      <c r="J34" s="71"/>
      <c r="K34" s="69"/>
      <c r="L34" s="69"/>
      <c r="M34" s="138" t="s">
        <v>198</v>
      </c>
      <c r="N34" s="138"/>
      <c r="O34" s="6"/>
      <c r="P34" s="6"/>
      <c r="Q34" s="6"/>
      <c r="R34" s="6"/>
    </row>
    <row r="35" spans="2:18" x14ac:dyDescent="0.2">
      <c r="B35" s="72" t="s">
        <v>43</v>
      </c>
      <c r="C35" s="73" t="s">
        <v>182</v>
      </c>
      <c r="D35" s="74"/>
      <c r="E35" s="69"/>
      <c r="F35" s="69"/>
      <c r="G35" s="69"/>
      <c r="H35" s="69"/>
      <c r="I35" s="69"/>
      <c r="J35" s="6"/>
      <c r="K35" s="6"/>
      <c r="L35" s="6"/>
      <c r="M35" s="6"/>
      <c r="N35" s="6"/>
      <c r="O35" s="6"/>
      <c r="P35" s="6"/>
      <c r="Q35" s="6"/>
      <c r="R35" s="6"/>
    </row>
    <row r="36" spans="2:18" x14ac:dyDescent="0.2">
      <c r="C36" s="6"/>
      <c r="D36" s="6"/>
      <c r="E36" s="6"/>
      <c r="F36" s="6"/>
      <c r="G36" s="6"/>
      <c r="H36" s="6"/>
      <c r="M36" s="10"/>
      <c r="N36" s="10"/>
      <c r="O36" s="10"/>
      <c r="P36" s="10"/>
      <c r="Q36" s="10"/>
    </row>
    <row r="37" spans="2:18" x14ac:dyDescent="0.2">
      <c r="C37" s="6"/>
      <c r="D37" s="6"/>
      <c r="E37" s="6"/>
      <c r="F37" s="6"/>
      <c r="G37" s="6"/>
      <c r="H37" s="6"/>
      <c r="M37" s="10"/>
      <c r="N37" s="10"/>
      <c r="O37" s="10"/>
      <c r="P37" s="10"/>
      <c r="Q37" s="10"/>
    </row>
    <row r="38" spans="2:18" x14ac:dyDescent="0.2">
      <c r="C38" s="6"/>
      <c r="D38" s="6"/>
      <c r="E38" s="6"/>
      <c r="F38" s="6"/>
      <c r="G38" s="6"/>
      <c r="H38" s="6"/>
      <c r="M38" s="10"/>
      <c r="N38" s="10"/>
      <c r="O38" s="10"/>
      <c r="P38" s="10"/>
      <c r="Q38" s="10"/>
    </row>
    <row r="39" spans="2:18" x14ac:dyDescent="0.2">
      <c r="M39" s="10"/>
      <c r="N39" s="10"/>
      <c r="O39" s="10"/>
      <c r="P39" s="10"/>
      <c r="Q39" s="10"/>
    </row>
    <row r="40" spans="2:18" x14ac:dyDescent="0.2">
      <c r="M40" s="10"/>
      <c r="N40" s="10"/>
      <c r="O40" s="10"/>
      <c r="P40" s="10"/>
      <c r="Q40" s="10"/>
    </row>
    <row r="41" spans="2:18" x14ac:dyDescent="0.2">
      <c r="M41" s="10"/>
      <c r="N41" s="10"/>
      <c r="O41" s="10"/>
      <c r="P41" s="10"/>
      <c r="Q41" s="10"/>
    </row>
    <row r="42" spans="2:18" x14ac:dyDescent="0.2">
      <c r="M42" s="10"/>
      <c r="N42" s="10"/>
      <c r="O42" s="10"/>
      <c r="P42" s="10"/>
      <c r="Q42" s="10"/>
    </row>
    <row r="43" spans="2:18" x14ac:dyDescent="0.2">
      <c r="M43" s="10"/>
      <c r="N43" s="10"/>
      <c r="O43" s="10"/>
      <c r="P43" s="10"/>
      <c r="Q43" s="10"/>
    </row>
    <row r="44" spans="2:18" x14ac:dyDescent="0.2">
      <c r="M44" s="10"/>
      <c r="N44" s="10"/>
      <c r="O44" s="10"/>
      <c r="P44" s="10"/>
      <c r="Q44" s="10"/>
    </row>
    <row r="45" spans="2:18" x14ac:dyDescent="0.2">
      <c r="M45" s="10"/>
      <c r="N45" s="10"/>
      <c r="O45" s="10"/>
      <c r="P45" s="10"/>
      <c r="Q45" s="10"/>
    </row>
    <row r="46" spans="2:18" x14ac:dyDescent="0.2">
      <c r="M46" s="10"/>
      <c r="N46" s="10"/>
      <c r="O46" s="10"/>
      <c r="P46" s="10"/>
      <c r="Q46" s="10"/>
    </row>
    <row r="47" spans="2:18" x14ac:dyDescent="0.2">
      <c r="M47" s="10"/>
      <c r="N47" s="10"/>
      <c r="O47" s="10"/>
      <c r="P47" s="10"/>
      <c r="Q47" s="10"/>
    </row>
    <row r="48" spans="2:18" x14ac:dyDescent="0.2">
      <c r="M48" s="10"/>
      <c r="N48" s="10"/>
      <c r="O48" s="10"/>
      <c r="P48" s="10"/>
      <c r="Q48" s="10"/>
    </row>
    <row r="49" spans="1:17" x14ac:dyDescent="0.2">
      <c r="M49" s="10"/>
      <c r="N49" s="10"/>
      <c r="O49" s="10"/>
      <c r="P49" s="10"/>
      <c r="Q49" s="10"/>
    </row>
    <row r="50" spans="1:17" s="8" customFormat="1" ht="12.75" x14ac:dyDescent="0.2">
      <c r="A50" s="5"/>
      <c r="B50" s="6"/>
      <c r="C50" s="7"/>
      <c r="I50" s="6"/>
      <c r="J50" s="9"/>
      <c r="K50" s="10"/>
      <c r="L50" s="10"/>
      <c r="M50" s="10"/>
      <c r="N50" s="10"/>
      <c r="O50" s="10"/>
      <c r="P50" s="10"/>
      <c r="Q50" s="10"/>
    </row>
    <row r="51" spans="1:17" s="8" customFormat="1" ht="12.75" x14ac:dyDescent="0.2">
      <c r="A51" s="5"/>
      <c r="B51" s="6"/>
      <c r="C51" s="7"/>
      <c r="I51" s="6"/>
      <c r="J51" s="9"/>
      <c r="K51" s="10"/>
      <c r="L51" s="10"/>
      <c r="M51" s="10"/>
      <c r="N51" s="10"/>
      <c r="O51" s="10"/>
      <c r="P51" s="10"/>
      <c r="Q51" s="10"/>
    </row>
    <row r="52" spans="1:17" s="8" customFormat="1" ht="12.75" x14ac:dyDescent="0.2">
      <c r="A52" s="5"/>
      <c r="B52" s="6"/>
      <c r="C52" s="7"/>
      <c r="I52" s="6"/>
      <c r="J52" s="9"/>
      <c r="K52" s="10"/>
      <c r="L52" s="10"/>
      <c r="M52" s="10"/>
      <c r="N52" s="10"/>
      <c r="O52" s="10"/>
      <c r="P52" s="10"/>
      <c r="Q52" s="10"/>
    </row>
    <row r="53" spans="1:17" s="8" customFormat="1" ht="12.75" x14ac:dyDescent="0.2">
      <c r="A53" s="5"/>
      <c r="B53" s="6"/>
      <c r="C53" s="7"/>
      <c r="I53" s="6"/>
      <c r="J53" s="9"/>
      <c r="K53" s="10"/>
      <c r="L53" s="10"/>
      <c r="M53" s="10"/>
      <c r="N53" s="10"/>
      <c r="O53" s="10"/>
      <c r="P53" s="10"/>
      <c r="Q53" s="10"/>
    </row>
    <row r="54" spans="1:17" s="8" customFormat="1" ht="12.75" x14ac:dyDescent="0.2">
      <c r="A54" s="5"/>
      <c r="B54" s="6"/>
      <c r="C54" s="7"/>
      <c r="I54" s="6"/>
      <c r="J54" s="9"/>
      <c r="K54" s="10"/>
      <c r="L54" s="10"/>
      <c r="M54" s="10"/>
      <c r="N54" s="10"/>
      <c r="O54" s="10"/>
      <c r="P54" s="10"/>
      <c r="Q54" s="10"/>
    </row>
    <row r="55" spans="1:17" s="8" customFormat="1" ht="12.75" x14ac:dyDescent="0.2">
      <c r="A55" s="5"/>
      <c r="B55" s="6"/>
      <c r="C55" s="7"/>
      <c r="I55" s="6"/>
      <c r="J55" s="9"/>
      <c r="K55" s="10"/>
      <c r="L55" s="10"/>
      <c r="M55" s="10"/>
      <c r="N55" s="10"/>
      <c r="O55" s="10"/>
      <c r="P55" s="10"/>
      <c r="Q55" s="10"/>
    </row>
    <row r="56" spans="1:17" s="8" customFormat="1" ht="12.75" x14ac:dyDescent="0.2">
      <c r="A56" s="5"/>
      <c r="B56" s="6"/>
      <c r="C56" s="7"/>
      <c r="I56" s="6"/>
      <c r="J56" s="9"/>
      <c r="K56" s="10"/>
      <c r="L56" s="10"/>
      <c r="M56" s="10"/>
      <c r="N56" s="10"/>
      <c r="O56" s="10"/>
      <c r="P56" s="10"/>
      <c r="Q56" s="10"/>
    </row>
    <row r="57" spans="1:17" s="8" customFormat="1" ht="12.75" x14ac:dyDescent="0.2">
      <c r="A57" s="5"/>
      <c r="B57" s="6"/>
      <c r="C57" s="7"/>
      <c r="I57" s="6"/>
      <c r="J57" s="9"/>
      <c r="K57" s="10"/>
      <c r="L57" s="10"/>
      <c r="M57" s="10"/>
      <c r="N57" s="10"/>
      <c r="O57" s="10"/>
      <c r="P57" s="10"/>
      <c r="Q57" s="10"/>
    </row>
    <row r="58" spans="1:17" s="8" customFormat="1" ht="12.75" x14ac:dyDescent="0.2">
      <c r="A58" s="5"/>
      <c r="B58" s="6"/>
      <c r="C58" s="7"/>
      <c r="I58" s="6"/>
      <c r="J58" s="9"/>
      <c r="K58" s="10"/>
      <c r="L58" s="10"/>
      <c r="M58" s="10"/>
      <c r="N58" s="10"/>
      <c r="O58" s="10"/>
      <c r="P58" s="10"/>
      <c r="Q58" s="10"/>
    </row>
    <row r="59" spans="1:17" s="8" customFormat="1" ht="12.75" x14ac:dyDescent="0.2">
      <c r="A59" s="5"/>
      <c r="B59" s="6"/>
      <c r="C59" s="7"/>
      <c r="I59" s="6"/>
      <c r="J59" s="9"/>
      <c r="K59" s="10"/>
      <c r="L59" s="10"/>
      <c r="M59" s="10"/>
      <c r="N59" s="10"/>
      <c r="O59" s="10"/>
      <c r="P59" s="10"/>
      <c r="Q59" s="10"/>
    </row>
    <row r="60" spans="1:17" s="8" customFormat="1" ht="12.75" x14ac:dyDescent="0.2">
      <c r="A60" s="5"/>
      <c r="B60" s="6"/>
      <c r="C60" s="7"/>
      <c r="I60" s="6"/>
      <c r="J60" s="9"/>
      <c r="K60" s="10"/>
      <c r="L60" s="10"/>
      <c r="M60" s="10"/>
      <c r="N60" s="10"/>
      <c r="O60" s="10"/>
      <c r="P60" s="10"/>
      <c r="Q60" s="10"/>
    </row>
  </sheetData>
  <mergeCells count="52">
    <mergeCell ref="M34:N34"/>
    <mergeCell ref="M33:N33"/>
    <mergeCell ref="R2:R3"/>
    <mergeCell ref="Q2:Q3"/>
    <mergeCell ref="C30:D30"/>
    <mergeCell ref="F31:H31"/>
    <mergeCell ref="L30:N30"/>
    <mergeCell ref="A1:C3"/>
    <mergeCell ref="D1:F1"/>
    <mergeCell ref="G1:P1"/>
    <mergeCell ref="D2:F2"/>
    <mergeCell ref="G2:P2"/>
    <mergeCell ref="D3:F3"/>
    <mergeCell ref="G3:P3"/>
    <mergeCell ref="A4:R9"/>
    <mergeCell ref="A10:A11"/>
    <mergeCell ref="G10:N10"/>
    <mergeCell ref="I11:J11"/>
    <mergeCell ref="A13:R13"/>
    <mergeCell ref="A14:A19"/>
    <mergeCell ref="C14:C19"/>
    <mergeCell ref="D14:D19"/>
    <mergeCell ref="E14:E15"/>
    <mergeCell ref="F14:F15"/>
    <mergeCell ref="G14:G19"/>
    <mergeCell ref="H14:H19"/>
    <mergeCell ref="O14:O19"/>
    <mergeCell ref="B10:B11"/>
    <mergeCell ref="C10:C11"/>
    <mergeCell ref="D10:D11"/>
    <mergeCell ref="E10:E11"/>
    <mergeCell ref="F10:F11"/>
    <mergeCell ref="Q14:Q19"/>
    <mergeCell ref="R14:R19"/>
    <mergeCell ref="A20:A25"/>
    <mergeCell ref="C20:C25"/>
    <mergeCell ref="D20:D25"/>
    <mergeCell ref="E20:E21"/>
    <mergeCell ref="P14:P19"/>
    <mergeCell ref="E16:F19"/>
    <mergeCell ref="B14:B25"/>
    <mergeCell ref="F20:F21"/>
    <mergeCell ref="G20:G25"/>
    <mergeCell ref="H20:H25"/>
    <mergeCell ref="O20:O25"/>
    <mergeCell ref="C33:D33"/>
    <mergeCell ref="G33:J33"/>
    <mergeCell ref="K33:L33"/>
    <mergeCell ref="Q20:Q25"/>
    <mergeCell ref="R20:R25"/>
    <mergeCell ref="E22:F25"/>
    <mergeCell ref="P20:P25"/>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3" max="17" man="1"/>
  </rowBreaks>
  <ignoredErrors>
    <ignoredError sqref="R2" numberStoredAsText="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EE45-D6AF-45E7-BE02-A5BE20009D9E}">
  <dimension ref="A1:R59"/>
  <sheetViews>
    <sheetView zoomScale="90" zoomScaleNormal="90" zoomScaleSheetLayoutView="40" workbookViewId="0">
      <selection activeCell="E14" sqref="E14:E15"/>
    </sheetView>
  </sheetViews>
  <sheetFormatPr baseColWidth="10" defaultColWidth="11.42578125" defaultRowHeight="14.25" x14ac:dyDescent="0.2"/>
  <cols>
    <col min="1" max="1" width="5.7109375" style="5" customWidth="1"/>
    <col min="2" max="2" width="21.7109375" style="6" customWidth="1"/>
    <col min="3" max="3" width="20.28515625" style="7" customWidth="1"/>
    <col min="4" max="4" width="38" style="8" customWidth="1"/>
    <col min="5" max="5" width="15.5703125" style="8" customWidth="1"/>
    <col min="6" max="6" width="16.140625" style="8" customWidth="1"/>
    <col min="7" max="8" width="16.7109375" style="8" customWidth="1"/>
    <col min="9" max="9" width="16.7109375" style="6" customWidth="1"/>
    <col min="10" max="10" width="28.85546875" style="9" customWidth="1"/>
    <col min="11" max="11" width="21" style="10" customWidth="1"/>
    <col min="12" max="12" width="25.85546875" style="10" customWidth="1"/>
    <col min="13" max="13" width="21.5703125" style="28" customWidth="1"/>
    <col min="14" max="14" width="19.42578125" style="28" customWidth="1"/>
    <col min="15" max="16" width="47.7109375" style="28" customWidth="1"/>
    <col min="17" max="17" width="72.140625" style="28" customWidth="1"/>
    <col min="18" max="18" width="30.7109375" style="8" customWidth="1"/>
    <col min="19" max="19" width="13.42578125" style="17" bestFit="1" customWidth="1"/>
    <col min="20" max="16384" width="11.42578125" style="17"/>
  </cols>
  <sheetData>
    <row r="1" spans="1:18" ht="29.25" customHeight="1" x14ac:dyDescent="0.2">
      <c r="A1" s="96"/>
      <c r="B1" s="96"/>
      <c r="C1" s="96"/>
      <c r="D1" s="95" t="s">
        <v>0</v>
      </c>
      <c r="E1" s="95"/>
      <c r="F1" s="95"/>
      <c r="G1" s="101" t="s">
        <v>1</v>
      </c>
      <c r="H1" s="101"/>
      <c r="I1" s="101"/>
      <c r="J1" s="101"/>
      <c r="K1" s="101"/>
      <c r="L1" s="101"/>
      <c r="M1" s="101"/>
      <c r="N1" s="101"/>
      <c r="O1" s="101"/>
      <c r="P1" s="101"/>
      <c r="Q1" s="15" t="s">
        <v>2</v>
      </c>
      <c r="R1" s="13" t="s">
        <v>3</v>
      </c>
    </row>
    <row r="2" spans="1:18" ht="29.25" customHeight="1" x14ac:dyDescent="0.2">
      <c r="A2" s="96"/>
      <c r="B2" s="96"/>
      <c r="C2" s="96"/>
      <c r="D2" s="95" t="s">
        <v>4</v>
      </c>
      <c r="E2" s="95"/>
      <c r="F2" s="95"/>
      <c r="G2" s="101" t="s">
        <v>5</v>
      </c>
      <c r="H2" s="101"/>
      <c r="I2" s="101"/>
      <c r="J2" s="101"/>
      <c r="K2" s="101"/>
      <c r="L2" s="101"/>
      <c r="M2" s="101"/>
      <c r="N2" s="101"/>
      <c r="O2" s="101"/>
      <c r="P2" s="101"/>
      <c r="Q2" s="102" t="s">
        <v>6</v>
      </c>
      <c r="R2" s="104" t="s">
        <v>140</v>
      </c>
    </row>
    <row r="3" spans="1:18" ht="29.25" customHeight="1" x14ac:dyDescent="0.2">
      <c r="A3" s="96"/>
      <c r="B3" s="96"/>
      <c r="C3" s="96"/>
      <c r="D3" s="95" t="s">
        <v>7</v>
      </c>
      <c r="E3" s="95"/>
      <c r="F3" s="95"/>
      <c r="G3" s="101" t="s">
        <v>8</v>
      </c>
      <c r="H3" s="101"/>
      <c r="I3" s="101"/>
      <c r="J3" s="101"/>
      <c r="K3" s="101"/>
      <c r="L3" s="101"/>
      <c r="M3" s="101"/>
      <c r="N3" s="101"/>
      <c r="O3" s="101"/>
      <c r="P3" s="101"/>
      <c r="Q3" s="103"/>
      <c r="R3" s="105"/>
    </row>
    <row r="4" spans="1:18" x14ac:dyDescent="0.2">
      <c r="A4" s="97" t="s">
        <v>171</v>
      </c>
      <c r="B4" s="98"/>
      <c r="C4" s="98"/>
      <c r="D4" s="98"/>
      <c r="E4" s="98"/>
      <c r="F4" s="98"/>
      <c r="G4" s="98"/>
      <c r="H4" s="98"/>
      <c r="I4" s="98"/>
      <c r="J4" s="98"/>
      <c r="K4" s="98"/>
      <c r="L4" s="98"/>
      <c r="M4" s="98"/>
      <c r="N4" s="98"/>
      <c r="O4" s="98"/>
      <c r="P4" s="98"/>
      <c r="Q4" s="98"/>
      <c r="R4" s="98"/>
    </row>
    <row r="5" spans="1:18" x14ac:dyDescent="0.2">
      <c r="A5" s="99"/>
      <c r="B5" s="99"/>
      <c r="C5" s="99"/>
      <c r="D5" s="99"/>
      <c r="E5" s="99"/>
      <c r="F5" s="99"/>
      <c r="G5" s="99"/>
      <c r="H5" s="99"/>
      <c r="I5" s="99"/>
      <c r="J5" s="99"/>
      <c r="K5" s="99"/>
      <c r="L5" s="99"/>
      <c r="M5" s="99"/>
      <c r="N5" s="99"/>
      <c r="O5" s="99"/>
      <c r="P5" s="99"/>
      <c r="Q5" s="99"/>
      <c r="R5" s="99"/>
    </row>
    <row r="6" spans="1:18" x14ac:dyDescent="0.2">
      <c r="A6" s="99"/>
      <c r="B6" s="99"/>
      <c r="C6" s="99"/>
      <c r="D6" s="99"/>
      <c r="E6" s="99"/>
      <c r="F6" s="99"/>
      <c r="G6" s="99"/>
      <c r="H6" s="99"/>
      <c r="I6" s="99"/>
      <c r="J6" s="99"/>
      <c r="K6" s="99"/>
      <c r="L6" s="99"/>
      <c r="M6" s="99"/>
      <c r="N6" s="99"/>
      <c r="O6" s="99"/>
      <c r="P6" s="99"/>
      <c r="Q6" s="99"/>
      <c r="R6" s="99"/>
    </row>
    <row r="7" spans="1:18" x14ac:dyDescent="0.2">
      <c r="A7" s="99"/>
      <c r="B7" s="99"/>
      <c r="C7" s="99"/>
      <c r="D7" s="99"/>
      <c r="E7" s="99"/>
      <c r="F7" s="99"/>
      <c r="G7" s="99"/>
      <c r="H7" s="99"/>
      <c r="I7" s="99"/>
      <c r="J7" s="99"/>
      <c r="K7" s="99"/>
      <c r="L7" s="99"/>
      <c r="M7" s="99"/>
      <c r="N7" s="99"/>
      <c r="O7" s="99"/>
      <c r="P7" s="99"/>
      <c r="Q7" s="99"/>
      <c r="R7" s="99"/>
    </row>
    <row r="8" spans="1:18" x14ac:dyDescent="0.2">
      <c r="A8" s="99"/>
      <c r="B8" s="99"/>
      <c r="C8" s="99"/>
      <c r="D8" s="99"/>
      <c r="E8" s="99"/>
      <c r="F8" s="99"/>
      <c r="G8" s="99"/>
      <c r="H8" s="99"/>
      <c r="I8" s="99"/>
      <c r="J8" s="99"/>
      <c r="K8" s="99"/>
      <c r="L8" s="99"/>
      <c r="M8" s="99"/>
      <c r="N8" s="99"/>
      <c r="O8" s="99"/>
      <c r="P8" s="99"/>
      <c r="Q8" s="99"/>
      <c r="R8" s="99"/>
    </row>
    <row r="9" spans="1:18" x14ac:dyDescent="0.2">
      <c r="A9" s="100"/>
      <c r="B9" s="100"/>
      <c r="C9" s="100"/>
      <c r="D9" s="100"/>
      <c r="E9" s="100"/>
      <c r="F9" s="100"/>
      <c r="G9" s="100"/>
      <c r="H9" s="100"/>
      <c r="I9" s="100"/>
      <c r="J9" s="100"/>
      <c r="K9" s="100"/>
      <c r="L9" s="100"/>
      <c r="M9" s="100"/>
      <c r="N9" s="100"/>
      <c r="O9" s="100"/>
      <c r="P9" s="100"/>
      <c r="Q9" s="100"/>
      <c r="R9" s="100"/>
    </row>
    <row r="10" spans="1:18" s="5" customFormat="1" ht="33.6" customHeight="1" x14ac:dyDescent="0.25">
      <c r="A10" s="91" t="s">
        <v>9</v>
      </c>
      <c r="B10" s="91" t="s">
        <v>10</v>
      </c>
      <c r="C10" s="91" t="s">
        <v>137</v>
      </c>
      <c r="D10" s="91" t="s">
        <v>138</v>
      </c>
      <c r="E10" s="91" t="s">
        <v>11</v>
      </c>
      <c r="F10" s="91" t="s">
        <v>145</v>
      </c>
      <c r="G10" s="113" t="s">
        <v>143</v>
      </c>
      <c r="H10" s="114"/>
      <c r="I10" s="114"/>
      <c r="J10" s="114"/>
      <c r="K10" s="114"/>
      <c r="L10" s="114"/>
      <c r="M10" s="114"/>
      <c r="N10" s="115"/>
      <c r="O10" s="14" t="s">
        <v>139</v>
      </c>
      <c r="P10" s="14" t="s">
        <v>144</v>
      </c>
      <c r="Q10" s="14" t="s">
        <v>139</v>
      </c>
      <c r="R10" s="14" t="s">
        <v>139</v>
      </c>
    </row>
    <row r="11" spans="1:18" s="5" customFormat="1" ht="22.5" customHeight="1" x14ac:dyDescent="0.25">
      <c r="A11" s="91"/>
      <c r="B11" s="91"/>
      <c r="C11" s="91"/>
      <c r="D11" s="91"/>
      <c r="E11" s="91"/>
      <c r="F11" s="91"/>
      <c r="G11" s="14" t="s">
        <v>12</v>
      </c>
      <c r="H11" s="14" t="s">
        <v>13</v>
      </c>
      <c r="I11" s="90">
        <v>2025</v>
      </c>
      <c r="J11" s="91"/>
      <c r="K11" s="14" t="s">
        <v>14</v>
      </c>
      <c r="L11" s="14" t="s">
        <v>15</v>
      </c>
      <c r="M11" s="14" t="s">
        <v>16</v>
      </c>
      <c r="N11" s="14" t="s">
        <v>17</v>
      </c>
      <c r="O11" s="14" t="s">
        <v>14</v>
      </c>
      <c r="P11" s="14" t="s">
        <v>15</v>
      </c>
      <c r="Q11" s="14" t="s">
        <v>16</v>
      </c>
      <c r="R11" s="14" t="s">
        <v>17</v>
      </c>
    </row>
    <row r="12" spans="1:18" s="18" customFormat="1" ht="11.1" hidden="1" customHeight="1" x14ac:dyDescent="0.25">
      <c r="A12" s="14"/>
      <c r="B12" s="2"/>
      <c r="C12" s="3"/>
      <c r="D12" s="14"/>
      <c r="E12" s="2"/>
      <c r="F12" s="2"/>
      <c r="G12" s="2"/>
      <c r="H12" s="2"/>
      <c r="I12" s="2"/>
      <c r="J12" s="2"/>
      <c r="K12" s="1"/>
      <c r="L12" s="1"/>
      <c r="M12" s="4"/>
      <c r="N12" s="4"/>
      <c r="O12" s="4"/>
      <c r="P12" s="4"/>
      <c r="Q12" s="4"/>
      <c r="R12" s="14"/>
    </row>
    <row r="13" spans="1:18" ht="22.5" customHeight="1" x14ac:dyDescent="0.2">
      <c r="A13" s="117" t="s">
        <v>125</v>
      </c>
      <c r="B13" s="117"/>
      <c r="C13" s="117"/>
      <c r="D13" s="117"/>
      <c r="E13" s="117"/>
      <c r="F13" s="117"/>
      <c r="G13" s="117"/>
      <c r="H13" s="117"/>
      <c r="I13" s="117"/>
      <c r="J13" s="117"/>
      <c r="K13" s="117"/>
      <c r="L13" s="117"/>
      <c r="M13" s="117"/>
      <c r="N13" s="117"/>
      <c r="O13" s="117"/>
      <c r="P13" s="117"/>
      <c r="Q13" s="117"/>
      <c r="R13" s="117"/>
    </row>
    <row r="14" spans="1:18" s="8" customFormat="1" ht="116.25" customHeight="1" x14ac:dyDescent="0.2">
      <c r="A14" s="119">
        <v>1</v>
      </c>
      <c r="B14" s="85" t="s">
        <v>19</v>
      </c>
      <c r="C14" s="85" t="s">
        <v>126</v>
      </c>
      <c r="D14" s="89" t="s">
        <v>127</v>
      </c>
      <c r="E14" s="128" t="s">
        <v>128</v>
      </c>
      <c r="F14" s="87">
        <v>0</v>
      </c>
      <c r="G14" s="131">
        <v>45688</v>
      </c>
      <c r="H14" s="131">
        <v>46752</v>
      </c>
      <c r="I14" s="30" t="s">
        <v>23</v>
      </c>
      <c r="J14" s="31" t="s">
        <v>163</v>
      </c>
      <c r="K14" s="32" t="s">
        <v>129</v>
      </c>
      <c r="L14" s="32" t="s">
        <v>130</v>
      </c>
      <c r="M14" s="32" t="s">
        <v>164</v>
      </c>
      <c r="N14" s="32" t="s">
        <v>131</v>
      </c>
      <c r="O14" s="118" t="s">
        <v>132</v>
      </c>
      <c r="P14" s="118" t="s">
        <v>162</v>
      </c>
      <c r="Q14" s="123" t="s">
        <v>196</v>
      </c>
      <c r="R14" s="141"/>
    </row>
    <row r="15" spans="1:18" s="8" customFormat="1" ht="45.6" customHeight="1" x14ac:dyDescent="0.2">
      <c r="A15" s="120"/>
      <c r="B15" s="85"/>
      <c r="C15" s="85"/>
      <c r="D15" s="89"/>
      <c r="E15" s="128"/>
      <c r="F15" s="87"/>
      <c r="G15" s="132"/>
      <c r="H15" s="132"/>
      <c r="I15" s="30" t="s">
        <v>27</v>
      </c>
      <c r="J15" s="33">
        <f>K15+L15+M15+N15</f>
        <v>0.8</v>
      </c>
      <c r="K15" s="34">
        <v>0.2</v>
      </c>
      <c r="L15" s="34">
        <v>0.4</v>
      </c>
      <c r="M15" s="34">
        <v>0.2</v>
      </c>
      <c r="N15" s="35"/>
      <c r="O15" s="118"/>
      <c r="P15" s="118"/>
      <c r="Q15" s="123"/>
      <c r="R15" s="141"/>
    </row>
    <row r="16" spans="1:18" s="8" customFormat="1" ht="45.6" customHeight="1" x14ac:dyDescent="0.2">
      <c r="A16" s="120"/>
      <c r="B16" s="85"/>
      <c r="C16" s="85"/>
      <c r="D16" s="89"/>
      <c r="E16" s="110" t="s">
        <v>28</v>
      </c>
      <c r="F16" s="110"/>
      <c r="G16" s="132"/>
      <c r="H16" s="132"/>
      <c r="I16" s="30" t="s">
        <v>29</v>
      </c>
      <c r="J16" s="42">
        <v>1400000000</v>
      </c>
      <c r="K16" s="35"/>
      <c r="L16" s="35"/>
      <c r="M16" s="34"/>
      <c r="N16" s="35"/>
      <c r="O16" s="118"/>
      <c r="P16" s="118"/>
      <c r="Q16" s="123"/>
      <c r="R16" s="141"/>
    </row>
    <row r="17" spans="1:18" s="8" customFormat="1" ht="45.6" customHeight="1" x14ac:dyDescent="0.2">
      <c r="A17" s="120"/>
      <c r="B17" s="85"/>
      <c r="C17" s="85"/>
      <c r="D17" s="89"/>
      <c r="E17" s="110"/>
      <c r="F17" s="110"/>
      <c r="G17" s="132"/>
      <c r="H17" s="132"/>
      <c r="I17" s="30" t="s">
        <v>30</v>
      </c>
      <c r="J17" s="42">
        <f>M17</f>
        <v>1399498413</v>
      </c>
      <c r="K17" s="42">
        <v>1400000000</v>
      </c>
      <c r="L17" s="42">
        <v>1400000000</v>
      </c>
      <c r="M17" s="42">
        <v>1399498413</v>
      </c>
      <c r="N17" s="35"/>
      <c r="O17" s="118"/>
      <c r="P17" s="118"/>
      <c r="Q17" s="123"/>
      <c r="R17" s="141"/>
    </row>
    <row r="18" spans="1:18" s="8" customFormat="1" ht="45.6" customHeight="1" x14ac:dyDescent="0.2">
      <c r="A18" s="120"/>
      <c r="B18" s="85"/>
      <c r="C18" s="85"/>
      <c r="D18" s="89"/>
      <c r="E18" s="110"/>
      <c r="F18" s="110"/>
      <c r="G18" s="132"/>
      <c r="H18" s="132"/>
      <c r="I18" s="30" t="s">
        <v>31</v>
      </c>
      <c r="J18" s="42">
        <f>K18+L18+M18+N18</f>
        <v>1399498413</v>
      </c>
      <c r="K18" s="42">
        <v>0</v>
      </c>
      <c r="L18" s="42">
        <v>0</v>
      </c>
      <c r="M18" s="42">
        <v>1399498413</v>
      </c>
      <c r="N18" s="42"/>
      <c r="O18" s="118"/>
      <c r="P18" s="118"/>
      <c r="Q18" s="123"/>
      <c r="R18" s="141"/>
    </row>
    <row r="19" spans="1:18" s="8" customFormat="1" ht="71.25" customHeight="1" x14ac:dyDescent="0.2">
      <c r="A19" s="121"/>
      <c r="B19" s="85"/>
      <c r="C19" s="85"/>
      <c r="D19" s="89"/>
      <c r="E19" s="110"/>
      <c r="F19" s="110"/>
      <c r="G19" s="133"/>
      <c r="H19" s="133"/>
      <c r="I19" s="37" t="s">
        <v>32</v>
      </c>
      <c r="J19" s="42">
        <f>K19+L19+M19+N19</f>
        <v>0</v>
      </c>
      <c r="K19" s="42">
        <v>0</v>
      </c>
      <c r="L19" s="42">
        <v>0</v>
      </c>
      <c r="M19" s="42">
        <v>0</v>
      </c>
      <c r="N19" s="42"/>
      <c r="O19" s="118"/>
      <c r="P19" s="118"/>
      <c r="Q19" s="123"/>
      <c r="R19" s="141"/>
    </row>
    <row r="20" spans="1:18" s="8" customFormat="1" ht="71.45" customHeight="1" x14ac:dyDescent="0.2">
      <c r="A20" s="119">
        <v>2</v>
      </c>
      <c r="B20" s="85"/>
      <c r="C20" s="85"/>
      <c r="D20" s="89" t="s">
        <v>165</v>
      </c>
      <c r="E20" s="128" t="s">
        <v>133</v>
      </c>
      <c r="F20" s="87">
        <v>0</v>
      </c>
      <c r="G20" s="131">
        <v>45688</v>
      </c>
      <c r="H20" s="131">
        <v>46752</v>
      </c>
      <c r="I20" s="30" t="s">
        <v>23</v>
      </c>
      <c r="J20" s="31" t="s">
        <v>134</v>
      </c>
      <c r="K20" s="32" t="s">
        <v>135</v>
      </c>
      <c r="L20" s="32" t="s">
        <v>135</v>
      </c>
      <c r="M20" s="32" t="s">
        <v>135</v>
      </c>
      <c r="N20" s="32" t="s">
        <v>135</v>
      </c>
      <c r="O20" s="118" t="s">
        <v>136</v>
      </c>
      <c r="P20" s="111" t="s">
        <v>161</v>
      </c>
      <c r="Q20" s="94" t="s">
        <v>180</v>
      </c>
      <c r="R20" s="94"/>
    </row>
    <row r="21" spans="1:18" s="8" customFormat="1" ht="30.95" customHeight="1" x14ac:dyDescent="0.2">
      <c r="A21" s="120"/>
      <c r="B21" s="85"/>
      <c r="C21" s="85"/>
      <c r="D21" s="89"/>
      <c r="E21" s="128"/>
      <c r="F21" s="87"/>
      <c r="G21" s="132"/>
      <c r="H21" s="132"/>
      <c r="I21" s="30" t="s">
        <v>27</v>
      </c>
      <c r="J21" s="33">
        <f>K21+L21+M21+N21</f>
        <v>0.75</v>
      </c>
      <c r="K21" s="39">
        <v>0.25</v>
      </c>
      <c r="L21" s="39">
        <v>0.25</v>
      </c>
      <c r="M21" s="39">
        <v>0.25</v>
      </c>
      <c r="N21" s="39"/>
      <c r="O21" s="118"/>
      <c r="P21" s="111"/>
      <c r="Q21" s="94"/>
      <c r="R21" s="94"/>
    </row>
    <row r="22" spans="1:18" s="8" customFormat="1" ht="30.95" customHeight="1" x14ac:dyDescent="0.2">
      <c r="A22" s="120"/>
      <c r="B22" s="85"/>
      <c r="C22" s="85"/>
      <c r="D22" s="89"/>
      <c r="E22" s="110" t="s">
        <v>28</v>
      </c>
      <c r="F22" s="110"/>
      <c r="G22" s="132"/>
      <c r="H22" s="132"/>
      <c r="I22" s="30" t="s">
        <v>29</v>
      </c>
      <c r="J22" s="42">
        <v>64617941</v>
      </c>
      <c r="K22" s="35"/>
      <c r="L22" s="35"/>
      <c r="M22" s="35"/>
      <c r="N22" s="35"/>
      <c r="O22" s="118"/>
      <c r="P22" s="111"/>
      <c r="Q22" s="94"/>
      <c r="R22" s="94"/>
    </row>
    <row r="23" spans="1:18" s="8" customFormat="1" ht="38.25" x14ac:dyDescent="0.2">
      <c r="A23" s="120"/>
      <c r="B23" s="85"/>
      <c r="C23" s="85"/>
      <c r="D23" s="89"/>
      <c r="E23" s="110"/>
      <c r="F23" s="110"/>
      <c r="G23" s="132"/>
      <c r="H23" s="132"/>
      <c r="I23" s="30" t="s">
        <v>30</v>
      </c>
      <c r="J23" s="42">
        <f>L23</f>
        <v>64617941</v>
      </c>
      <c r="K23" s="42">
        <v>64617941</v>
      </c>
      <c r="L23" s="42">
        <v>64617941</v>
      </c>
      <c r="M23" s="42">
        <v>64617941</v>
      </c>
      <c r="N23" s="42"/>
      <c r="O23" s="118"/>
      <c r="P23" s="111"/>
      <c r="Q23" s="94"/>
      <c r="R23" s="94"/>
    </row>
    <row r="24" spans="1:18" s="8" customFormat="1" ht="30.95" customHeight="1" x14ac:dyDescent="0.2">
      <c r="A24" s="120"/>
      <c r="B24" s="85"/>
      <c r="C24" s="85"/>
      <c r="D24" s="89"/>
      <c r="E24" s="110"/>
      <c r="F24" s="110"/>
      <c r="G24" s="132"/>
      <c r="H24" s="132"/>
      <c r="I24" s="30" t="s">
        <v>31</v>
      </c>
      <c r="J24" s="66">
        <f>K24+L24+M24+N24</f>
        <v>64617941</v>
      </c>
      <c r="K24" s="42">
        <v>64617941</v>
      </c>
      <c r="L24" s="42">
        <v>0</v>
      </c>
      <c r="M24" s="42">
        <v>0</v>
      </c>
      <c r="N24" s="42"/>
      <c r="O24" s="118"/>
      <c r="P24" s="111"/>
      <c r="Q24" s="94"/>
      <c r="R24" s="94"/>
    </row>
    <row r="25" spans="1:18" s="8" customFormat="1" ht="57.75" customHeight="1" x14ac:dyDescent="0.2">
      <c r="A25" s="121"/>
      <c r="B25" s="85"/>
      <c r="C25" s="85"/>
      <c r="D25" s="89"/>
      <c r="E25" s="110"/>
      <c r="F25" s="110"/>
      <c r="G25" s="133"/>
      <c r="H25" s="133"/>
      <c r="I25" s="37" t="s">
        <v>32</v>
      </c>
      <c r="J25" s="42">
        <f>K25+L25+M25+N25</f>
        <v>45754318</v>
      </c>
      <c r="K25" s="42">
        <v>6914076</v>
      </c>
      <c r="L25" s="42">
        <v>20779327</v>
      </c>
      <c r="M25" s="42">
        <v>18060915</v>
      </c>
      <c r="N25" s="42"/>
      <c r="O25" s="118"/>
      <c r="P25" s="111"/>
      <c r="Q25" s="94"/>
      <c r="R25" s="94"/>
    </row>
    <row r="26" spans="1:18" x14ac:dyDescent="0.2">
      <c r="M26" s="10"/>
      <c r="N26" s="10"/>
      <c r="O26" s="10"/>
      <c r="P26" s="10"/>
      <c r="Q26" s="10"/>
    </row>
    <row r="27" spans="1:18" x14ac:dyDescent="0.2">
      <c r="M27" s="10"/>
      <c r="N27" s="10"/>
      <c r="O27" s="10"/>
      <c r="P27" s="10"/>
      <c r="Q27" s="10"/>
    </row>
    <row r="28" spans="1:18" x14ac:dyDescent="0.2">
      <c r="C28" s="8"/>
      <c r="M28" s="10"/>
      <c r="N28" s="10"/>
      <c r="O28" s="10"/>
      <c r="P28" s="10"/>
      <c r="Q28" s="10"/>
    </row>
    <row r="29" spans="1:18" s="8" customFormat="1" ht="12.75" x14ac:dyDescent="0.2">
      <c r="A29" s="5"/>
      <c r="B29" s="52"/>
      <c r="C29" s="139"/>
      <c r="D29" s="139"/>
      <c r="J29" s="53"/>
      <c r="K29" s="52"/>
      <c r="L29" s="139"/>
      <c r="M29" s="139"/>
      <c r="N29" s="139"/>
    </row>
    <row r="30" spans="1:18" s="8" customFormat="1" ht="12.75" x14ac:dyDescent="0.2">
      <c r="A30" s="5"/>
      <c r="B30" s="6"/>
      <c r="C30" s="6"/>
      <c r="D30" s="6"/>
      <c r="E30" s="75"/>
      <c r="F30" s="140"/>
      <c r="G30" s="140"/>
      <c r="H30" s="140"/>
      <c r="I30" s="10"/>
      <c r="J30" s="6"/>
      <c r="K30" s="6"/>
      <c r="L30" s="6"/>
      <c r="M30" s="6"/>
      <c r="N30" s="6"/>
      <c r="O30" s="6"/>
      <c r="P30" s="6"/>
      <c r="Q30" s="6"/>
      <c r="R30" s="6"/>
    </row>
    <row r="31" spans="1:18" x14ac:dyDescent="0.2">
      <c r="C31" s="6"/>
      <c r="D31" s="6"/>
      <c r="E31" s="6"/>
      <c r="F31" s="6"/>
      <c r="G31" s="6"/>
      <c r="H31" s="6"/>
      <c r="K31" s="6"/>
      <c r="L31" s="6"/>
      <c r="M31" s="6"/>
      <c r="N31" s="6"/>
      <c r="O31" s="6"/>
      <c r="P31" s="6"/>
      <c r="Q31" s="6"/>
      <c r="R31" s="6"/>
    </row>
    <row r="32" spans="1:18" x14ac:dyDescent="0.2">
      <c r="C32" s="6"/>
      <c r="D32" s="6"/>
      <c r="E32" s="6"/>
      <c r="F32" s="6"/>
      <c r="G32" s="6"/>
      <c r="H32" s="6"/>
      <c r="K32" s="6"/>
      <c r="L32" s="6"/>
      <c r="M32" s="6"/>
      <c r="N32" s="6"/>
      <c r="O32" s="6"/>
      <c r="P32" s="6"/>
      <c r="Q32" s="6"/>
      <c r="R32" s="6"/>
    </row>
    <row r="33" spans="2:18" ht="51" customHeight="1" x14ac:dyDescent="0.2">
      <c r="B33" s="68" t="s">
        <v>42</v>
      </c>
      <c r="C33" s="81" t="s">
        <v>197</v>
      </c>
      <c r="D33" s="81"/>
      <c r="E33" s="69"/>
      <c r="F33" s="70" t="s">
        <v>141</v>
      </c>
      <c r="G33" s="82" t="s">
        <v>166</v>
      </c>
      <c r="H33" s="83"/>
      <c r="I33" s="83"/>
      <c r="J33" s="83"/>
      <c r="K33" s="84" t="s">
        <v>142</v>
      </c>
      <c r="L33" s="84"/>
      <c r="M33" s="80" t="s">
        <v>186</v>
      </c>
      <c r="N33" s="80"/>
      <c r="O33" s="6"/>
      <c r="P33" s="10"/>
      <c r="Q33" s="6"/>
      <c r="R33" s="6"/>
    </row>
    <row r="34" spans="2:18" x14ac:dyDescent="0.2">
      <c r="C34" s="6"/>
      <c r="D34" s="6"/>
      <c r="E34" s="6"/>
      <c r="F34" s="6"/>
      <c r="G34" s="6"/>
      <c r="H34" s="6"/>
      <c r="J34" s="71"/>
      <c r="K34" s="69"/>
      <c r="L34" s="69"/>
      <c r="M34" s="112" t="s">
        <v>198</v>
      </c>
      <c r="N34" s="112"/>
      <c r="O34" s="6"/>
      <c r="P34" s="6"/>
      <c r="Q34" s="6"/>
      <c r="R34" s="6"/>
    </row>
    <row r="35" spans="2:18" x14ac:dyDescent="0.2">
      <c r="B35" s="72" t="s">
        <v>43</v>
      </c>
      <c r="C35" s="73" t="s">
        <v>182</v>
      </c>
      <c r="D35" s="74"/>
      <c r="E35" s="69"/>
      <c r="F35" s="69"/>
      <c r="G35" s="69"/>
      <c r="H35" s="69"/>
      <c r="I35" s="69"/>
      <c r="J35" s="6"/>
      <c r="K35" s="6"/>
      <c r="L35" s="6"/>
      <c r="M35" s="6"/>
      <c r="N35" s="6"/>
      <c r="O35" s="6"/>
      <c r="P35" s="6"/>
      <c r="Q35" s="10"/>
      <c r="R35" s="6"/>
    </row>
    <row r="36" spans="2:18" x14ac:dyDescent="0.2">
      <c r="C36" s="6"/>
      <c r="D36" s="6"/>
      <c r="E36" s="6"/>
      <c r="F36" s="6"/>
      <c r="G36" s="6"/>
      <c r="H36" s="6"/>
      <c r="M36" s="10"/>
      <c r="N36" s="10"/>
      <c r="O36" s="10"/>
      <c r="P36" s="10"/>
      <c r="Q36" s="10"/>
      <c r="R36" s="6"/>
    </row>
    <row r="37" spans="2:18" x14ac:dyDescent="0.2">
      <c r="C37" s="6"/>
      <c r="D37" s="6"/>
      <c r="E37" s="6"/>
      <c r="F37" s="6"/>
      <c r="G37" s="6"/>
      <c r="H37" s="6"/>
      <c r="M37" s="10"/>
      <c r="N37" s="10"/>
      <c r="O37" s="10"/>
      <c r="P37" s="10"/>
      <c r="Q37" s="10"/>
      <c r="R37" s="6"/>
    </row>
    <row r="38" spans="2:18" x14ac:dyDescent="0.2">
      <c r="C38" s="6"/>
      <c r="D38" s="6"/>
      <c r="E38" s="6"/>
      <c r="F38" s="6"/>
      <c r="G38" s="6"/>
      <c r="H38" s="6"/>
      <c r="M38" s="10"/>
      <c r="N38" s="10"/>
      <c r="O38" s="10"/>
      <c r="P38" s="10"/>
      <c r="Q38" s="10"/>
      <c r="R38" s="6"/>
    </row>
    <row r="39" spans="2:18" x14ac:dyDescent="0.2">
      <c r="C39" s="6"/>
      <c r="D39" s="6"/>
      <c r="E39" s="6"/>
      <c r="F39" s="6"/>
      <c r="G39" s="6"/>
      <c r="H39" s="6"/>
      <c r="M39" s="10"/>
      <c r="N39" s="10"/>
      <c r="O39" s="10"/>
      <c r="P39" s="10"/>
      <c r="Q39" s="10"/>
      <c r="R39" s="6"/>
    </row>
    <row r="40" spans="2:18" x14ac:dyDescent="0.2">
      <c r="C40" s="6"/>
      <c r="D40" s="6"/>
      <c r="E40" s="6"/>
      <c r="F40" s="6"/>
      <c r="G40" s="6"/>
      <c r="H40" s="6"/>
      <c r="M40" s="10"/>
      <c r="N40" s="10"/>
      <c r="O40" s="10"/>
      <c r="P40" s="10"/>
      <c r="Q40" s="10"/>
      <c r="R40" s="6"/>
    </row>
    <row r="41" spans="2:18" x14ac:dyDescent="0.2">
      <c r="C41" s="6"/>
      <c r="D41" s="6"/>
      <c r="E41" s="6"/>
      <c r="F41" s="6"/>
      <c r="G41" s="6"/>
      <c r="H41" s="6"/>
      <c r="M41" s="10"/>
      <c r="N41" s="10"/>
      <c r="O41" s="10"/>
      <c r="P41" s="10"/>
      <c r="Q41" s="10"/>
      <c r="R41" s="6"/>
    </row>
    <row r="42" spans="2:18" x14ac:dyDescent="0.2">
      <c r="M42" s="10"/>
      <c r="N42" s="10"/>
      <c r="O42" s="10"/>
      <c r="P42" s="10"/>
      <c r="Q42" s="10"/>
    </row>
    <row r="43" spans="2:18" x14ac:dyDescent="0.2">
      <c r="M43" s="10"/>
      <c r="N43" s="10"/>
      <c r="O43" s="10"/>
      <c r="P43" s="10"/>
      <c r="Q43" s="10"/>
    </row>
    <row r="44" spans="2:18" x14ac:dyDescent="0.2">
      <c r="M44" s="10"/>
      <c r="N44" s="10"/>
      <c r="O44" s="10"/>
      <c r="P44" s="10"/>
      <c r="Q44" s="10"/>
    </row>
    <row r="45" spans="2:18" x14ac:dyDescent="0.2">
      <c r="M45" s="10"/>
      <c r="N45" s="10"/>
      <c r="O45" s="10"/>
      <c r="P45" s="10"/>
      <c r="Q45" s="10"/>
    </row>
    <row r="46" spans="2:18" x14ac:dyDescent="0.2">
      <c r="M46" s="10"/>
      <c r="N46" s="10"/>
      <c r="O46" s="10"/>
      <c r="P46" s="10"/>
      <c r="Q46" s="10"/>
    </row>
    <row r="47" spans="2:18" x14ac:dyDescent="0.2">
      <c r="M47" s="10"/>
      <c r="N47" s="10"/>
      <c r="O47" s="10"/>
      <c r="P47" s="10"/>
      <c r="Q47" s="10"/>
    </row>
    <row r="48" spans="2:18" x14ac:dyDescent="0.2">
      <c r="M48" s="10"/>
      <c r="N48" s="10"/>
      <c r="O48" s="10"/>
      <c r="P48" s="10"/>
      <c r="Q48" s="10"/>
    </row>
    <row r="49" spans="13:17" x14ac:dyDescent="0.2">
      <c r="M49" s="10"/>
      <c r="N49" s="10"/>
      <c r="O49" s="10"/>
      <c r="P49" s="10"/>
      <c r="Q49" s="10"/>
    </row>
    <row r="50" spans="13:17" x14ac:dyDescent="0.2">
      <c r="M50" s="10"/>
      <c r="N50" s="10"/>
      <c r="O50" s="10"/>
      <c r="P50" s="10"/>
      <c r="Q50" s="10"/>
    </row>
    <row r="51" spans="13:17" x14ac:dyDescent="0.2">
      <c r="M51" s="10"/>
      <c r="N51" s="10"/>
      <c r="O51" s="10"/>
      <c r="P51" s="10"/>
      <c r="Q51" s="10"/>
    </row>
    <row r="52" spans="13:17" x14ac:dyDescent="0.2">
      <c r="M52" s="10"/>
      <c r="N52" s="10"/>
      <c r="O52" s="10"/>
      <c r="P52" s="10"/>
      <c r="Q52" s="10"/>
    </row>
    <row r="53" spans="13:17" x14ac:dyDescent="0.2">
      <c r="M53" s="10"/>
      <c r="N53" s="10"/>
      <c r="O53" s="10"/>
      <c r="P53" s="10"/>
      <c r="Q53" s="10"/>
    </row>
    <row r="54" spans="13:17" x14ac:dyDescent="0.2">
      <c r="M54" s="10"/>
      <c r="N54" s="10"/>
      <c r="O54" s="10"/>
      <c r="P54" s="10"/>
      <c r="Q54" s="10"/>
    </row>
    <row r="55" spans="13:17" x14ac:dyDescent="0.2">
      <c r="M55" s="10"/>
      <c r="N55" s="10"/>
      <c r="O55" s="10"/>
      <c r="P55" s="10"/>
      <c r="Q55" s="10"/>
    </row>
    <row r="56" spans="13:17" x14ac:dyDescent="0.2">
      <c r="M56" s="10"/>
      <c r="N56" s="10"/>
      <c r="O56" s="10"/>
      <c r="P56" s="10"/>
      <c r="Q56" s="10"/>
    </row>
    <row r="57" spans="13:17" x14ac:dyDescent="0.2">
      <c r="M57" s="10"/>
      <c r="N57" s="10"/>
      <c r="O57" s="10"/>
      <c r="P57" s="10"/>
      <c r="Q57" s="10"/>
    </row>
    <row r="58" spans="13:17" x14ac:dyDescent="0.2">
      <c r="M58" s="10"/>
      <c r="N58" s="10"/>
      <c r="O58" s="10"/>
      <c r="P58" s="10"/>
      <c r="Q58" s="10"/>
    </row>
    <row r="59" spans="13:17" x14ac:dyDescent="0.2">
      <c r="M59" s="10"/>
      <c r="N59" s="10"/>
      <c r="O59" s="10"/>
      <c r="P59" s="10"/>
      <c r="Q59" s="10"/>
    </row>
  </sheetData>
  <mergeCells count="51">
    <mergeCell ref="Q2:Q3"/>
    <mergeCell ref="R2:R3"/>
    <mergeCell ref="C29:D29"/>
    <mergeCell ref="F30:H30"/>
    <mergeCell ref="L29:N29"/>
    <mergeCell ref="A1:C3"/>
    <mergeCell ref="D1:F1"/>
    <mergeCell ref="G1:P1"/>
    <mergeCell ref="D2:F2"/>
    <mergeCell ref="G2:P2"/>
    <mergeCell ref="D3:F3"/>
    <mergeCell ref="G3:P3"/>
    <mergeCell ref="A4:R9"/>
    <mergeCell ref="A10:A11"/>
    <mergeCell ref="B10:B11"/>
    <mergeCell ref="D10:D11"/>
    <mergeCell ref="E10:E11"/>
    <mergeCell ref="A14:A19"/>
    <mergeCell ref="A20:A25"/>
    <mergeCell ref="M34:N34"/>
    <mergeCell ref="F10:F11"/>
    <mergeCell ref="G10:N10"/>
    <mergeCell ref="I11:J11"/>
    <mergeCell ref="A13:R13"/>
    <mergeCell ref="B14:B25"/>
    <mergeCell ref="C14:C25"/>
    <mergeCell ref="D14:D19"/>
    <mergeCell ref="E14:E15"/>
    <mergeCell ref="F14:F15"/>
    <mergeCell ref="G14:G19"/>
    <mergeCell ref="H14:H19"/>
    <mergeCell ref="R20:R25"/>
    <mergeCell ref="E22:F25"/>
    <mergeCell ref="P14:P19"/>
    <mergeCell ref="Q14:Q19"/>
    <mergeCell ref="C10:C11"/>
    <mergeCell ref="R14:R19"/>
    <mergeCell ref="E16:F19"/>
    <mergeCell ref="O20:O25"/>
    <mergeCell ref="H20:H25"/>
    <mergeCell ref="P20:P25"/>
    <mergeCell ref="E20:E21"/>
    <mergeCell ref="F20:F21"/>
    <mergeCell ref="G20:G25"/>
    <mergeCell ref="Q20:Q25"/>
    <mergeCell ref="C33:D33"/>
    <mergeCell ref="G33:J33"/>
    <mergeCell ref="K33:L33"/>
    <mergeCell ref="O14:O19"/>
    <mergeCell ref="D20:D25"/>
    <mergeCell ref="M33:N33"/>
  </mergeCells>
  <printOptions horizontalCentered="1"/>
  <pageMargins left="0.31496062992125984" right="0.31496062992125984" top="0.35433070866141736" bottom="0.39370078740157483" header="0" footer="0"/>
  <pageSetup scale="30" orientation="landscape" horizontalDpi="300" verticalDpi="300" r:id="rId1"/>
  <headerFooter>
    <oddFooter>&amp;C&amp;G</oddFooter>
  </headerFooter>
  <rowBreaks count="1" manualBreakCount="1">
    <brk id="32" max="17" man="1"/>
  </rowBreaks>
  <ignoredErrors>
    <ignoredError sqref="R2" numberStoredAsText="1"/>
  </ignoredError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147fd-ae8f-4d90-87d5-6118ca937616" xsi:nil="true"/>
    <Fecha xmlns="4c2e166a-d089-46aa-bd27-0dcb6bb0ddd3" xsi:nil="true"/>
    <lcf76f155ced4ddcb4097134ff3c332f xmlns="4c2e166a-d089-46aa-bd27-0dcb6bb0dd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EEDBAEA9B263B41AD85BCF4C355495D" ma:contentTypeVersion="17" ma:contentTypeDescription="Crear nuevo documento." ma:contentTypeScope="" ma:versionID="826c0eb1e72e8bce7e07c50b00473fdf">
  <xsd:schema xmlns:xsd="http://www.w3.org/2001/XMLSchema" xmlns:xs="http://www.w3.org/2001/XMLSchema" xmlns:p="http://schemas.microsoft.com/office/2006/metadata/properties" xmlns:ns2="292147fd-ae8f-4d90-87d5-6118ca937616" xmlns:ns3="4c2e166a-d089-46aa-bd27-0dcb6bb0ddd3" targetNamespace="http://schemas.microsoft.com/office/2006/metadata/properties" ma:root="true" ma:fieldsID="332136868ad5c6b706c5777b1d2a83c4" ns2:_="" ns3:_="">
    <xsd:import namespace="292147fd-ae8f-4d90-87d5-6118ca937616"/>
    <xsd:import namespace="4c2e166a-d089-46aa-bd27-0dcb6bb0ddd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Fecha"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147fd-ae8f-4d90-87d5-6118ca93761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63e9f37-d19c-4929-800e-ce770d729ba3}" ma:internalName="TaxCatchAll" ma:showField="CatchAllData" ma:web="292147fd-ae8f-4d90-87d5-6118ca9376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2e166a-d089-46aa-bd27-0dcb6bb0ddd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Fecha" ma:index="22" nillable="true" ma:displayName="Fecha" ma:format="DateTime" ma:internalName="Fecha">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694A5E-84DE-4EB0-A4C8-73BE33F2D050}">
  <ds:schemaRefs>
    <ds:schemaRef ds:uri="http://schemas.microsoft.com/office/2006/metadata/properties"/>
    <ds:schemaRef ds:uri="http://schemas.microsoft.com/office/infopath/2007/PartnerControls"/>
    <ds:schemaRef ds:uri="292147fd-ae8f-4d90-87d5-6118ca937616"/>
    <ds:schemaRef ds:uri="4c2e166a-d089-46aa-bd27-0dcb6bb0ddd3"/>
  </ds:schemaRefs>
</ds:datastoreItem>
</file>

<file path=customXml/itemProps2.xml><?xml version="1.0" encoding="utf-8"?>
<ds:datastoreItem xmlns:ds="http://schemas.openxmlformats.org/officeDocument/2006/customXml" ds:itemID="{B4F63B50-AFEF-4A4B-9935-D2E290FF732F}">
  <ds:schemaRefs>
    <ds:schemaRef ds:uri="http://schemas.microsoft.com/sharepoint/v3/contenttype/forms"/>
  </ds:schemaRefs>
</ds:datastoreItem>
</file>

<file path=customXml/itemProps3.xml><?xml version="1.0" encoding="utf-8"?>
<ds:datastoreItem xmlns:ds="http://schemas.openxmlformats.org/officeDocument/2006/customXml" ds:itemID="{59F2109C-3E29-4128-900F-3F5D2CE4C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147fd-ae8f-4d90-87d5-6118ca937616"/>
    <ds:schemaRef ds:uri="4c2e166a-d089-46aa-bd27-0dcb6bb0d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Eficiencia y colaboración </vt:lpstr>
      <vt:lpstr>Infraestructura tecnológica</vt:lpstr>
      <vt:lpstr>Uso estratégico de datos</vt:lpstr>
      <vt:lpstr>Adopción digital</vt:lpstr>
      <vt:lpstr>Fortalecimiento de la gestión </vt:lpstr>
      <vt:lpstr>Atención centrada en el ciudada</vt:lpstr>
      <vt:lpstr>'Adopción digital'!Área_de_impresión</vt:lpstr>
      <vt:lpstr>'Atención centrada en el ciudada'!Área_de_impresión</vt:lpstr>
      <vt:lpstr>'Eficiencia y colaboración '!Área_de_impresión</vt:lpstr>
      <vt:lpstr>'Fortalecimiento de la gestión '!Área_de_impresión</vt:lpstr>
      <vt:lpstr>'Infraestructura tecnológica'!Área_de_impresión</vt:lpstr>
      <vt:lpstr>'Uso estratégico de datos'!Área_de_impresión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Gonzalez Rodriguez</dc:creator>
  <cp:keywords/>
  <dc:description/>
  <cp:lastModifiedBy>Alba Lucía Carrillo Salinas</cp:lastModifiedBy>
  <cp:revision/>
  <cp:lastPrinted>2025-10-14T19:44:16Z</cp:lastPrinted>
  <dcterms:created xsi:type="dcterms:W3CDTF">2020-04-07T13:15:32Z</dcterms:created>
  <dcterms:modified xsi:type="dcterms:W3CDTF">2025-10-15T15:50:47Z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2024-12-19T04:46:27Z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b091aba7-9630-49c2-bfe7-af8e8c8a083e</vt:lpwstr>
  </property>
  <property fmtid="{D5CDD505-2E9C-101B-9397-08002B2CF9AE}" pid="8" name="MSIP_Label_61d363c2-bc6a-4ed6-a6e0-b9259d7e39c7_ContentBits">
    <vt:lpwstr>0</vt:lpwstr>
  </property>
  <property fmtid="{D5CDD505-2E9C-101B-9397-08002B2CF9AE}" pid="9" name="ContentTypeId">
    <vt:lpwstr>0x0101009EEDBAEA9B263B41AD85BCF4C355495D</vt:lpwstr>
  </property>
  <property fmtid="{D5CDD505-2E9C-101B-9397-08002B2CF9AE}" pid="10" name="MediaServiceImageTags">
    <vt:lpwstr/>
  </property>
</Properties>
</file>