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isse\Downloads\"/>
    </mc:Choice>
  </mc:AlternateContent>
  <xr:revisionPtr revIDLastSave="0" documentId="13_ncr:1_{C1391F99-7A05-48A2-977D-7642AB88DA00}" xr6:coauthVersionLast="47" xr6:coauthVersionMax="47" xr10:uidLastSave="{00000000-0000-0000-0000-000000000000}"/>
  <bookViews>
    <workbookView xWindow="-110" yWindow="-110" windowWidth="19420" windowHeight="10420" tabRatio="506" xr2:uid="{00000000-000D-0000-FFFF-FFFF00000000}"/>
  </bookViews>
  <sheets>
    <sheet name="Paa-PIGA" sheetId="1" r:id="rId1"/>
    <sheet name="Gráfica" sheetId="2" r:id="rId2"/>
    <sheet name="Listas" sheetId="3" state="hidden" r:id="rId3"/>
  </sheets>
  <definedNames>
    <definedName name="_xlnm._FilterDatabase" localSheetId="0" hidden="1">'Paa-PIGA'!$E$11:$AL$64</definedName>
    <definedName name="_xlnm.Print_Area" localSheetId="1">Gráfica!$A$1:$N$43</definedName>
    <definedName name="_xlnm.Print_Area" localSheetId="0">'Paa-PIGA'!$A$1:$AQ$74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3" i="1" l="1"/>
  <c r="AQ18" i="1"/>
  <c r="AP43" i="1"/>
  <c r="D43" i="1"/>
  <c r="D13" i="1"/>
  <c r="AP18" i="1"/>
  <c r="D18" i="1"/>
  <c r="D24" i="1" l="1"/>
  <c r="E64" i="1" l="1"/>
  <c r="E63" i="1"/>
  <c r="AQ51" i="1"/>
  <c r="I73" i="1" s="1"/>
  <c r="AP51" i="1"/>
  <c r="F73" i="1" s="1"/>
  <c r="D51" i="1"/>
  <c r="E73" i="1" s="1"/>
  <c r="AO51" i="1"/>
  <c r="H73" i="1" s="1"/>
  <c r="I72" i="1"/>
  <c r="AP37" i="1"/>
  <c r="F71" i="1" s="1"/>
  <c r="E72" i="1"/>
  <c r="AO43" i="1"/>
  <c r="H72" i="1" s="1"/>
  <c r="AO37" i="1"/>
  <c r="H71" i="1" s="1"/>
  <c r="D37" i="1"/>
  <c r="E71" i="1" s="1"/>
  <c r="AQ37" i="1"/>
  <c r="I71" i="1" s="1"/>
  <c r="E70" i="1"/>
  <c r="AQ24" i="1"/>
  <c r="I70" i="1" s="1"/>
  <c r="AP24" i="1"/>
  <c r="F70" i="1" s="1"/>
  <c r="AO24" i="1"/>
  <c r="H70" i="1" s="1"/>
  <c r="I69" i="1"/>
  <c r="F69" i="1"/>
  <c r="AO18" i="1"/>
  <c r="H69" i="1" s="1"/>
  <c r="E69" i="1"/>
  <c r="AO13" i="1"/>
  <c r="AQ13" i="1"/>
  <c r="I68" i="1" s="1"/>
  <c r="AP13" i="1"/>
  <c r="F68" i="1" s="1"/>
  <c r="H68" i="1" l="1"/>
  <c r="H74" i="1" s="1"/>
  <c r="AO64" i="1"/>
  <c r="D64" i="1"/>
  <c r="E68" i="1"/>
  <c r="E74" i="1" s="1"/>
  <c r="F72" i="1"/>
  <c r="B39" i="2"/>
  <c r="AC64" i="1"/>
  <c r="J39" i="2" s="1"/>
  <c r="K64" i="1"/>
  <c r="D39" i="2" s="1"/>
  <c r="F63" i="1"/>
  <c r="H63" i="1"/>
  <c r="I63" i="1"/>
  <c r="K63" i="1"/>
  <c r="L63" i="1"/>
  <c r="N63" i="1"/>
  <c r="O63" i="1"/>
  <c r="Q63" i="1"/>
  <c r="R63" i="1"/>
  <c r="T63" i="1"/>
  <c r="U63" i="1"/>
  <c r="W63" i="1"/>
  <c r="X63" i="1"/>
  <c r="Z63" i="1"/>
  <c r="AA63" i="1"/>
  <c r="AC63" i="1"/>
  <c r="AD63" i="1"/>
  <c r="AF63" i="1"/>
  <c r="AG63" i="1"/>
  <c r="AI63" i="1"/>
  <c r="AJ63" i="1"/>
  <c r="AL63" i="1"/>
  <c r="AM63" i="1"/>
  <c r="F64" i="1"/>
  <c r="H64" i="1"/>
  <c r="I64" i="1"/>
  <c r="C40" i="2" s="1"/>
  <c r="L64" i="1"/>
  <c r="D40" i="2" s="1"/>
  <c r="N64" i="1"/>
  <c r="E39" i="2" s="1"/>
  <c r="O64" i="1"/>
  <c r="E40" i="2" s="1"/>
  <c r="Q64" i="1"/>
  <c r="F39" i="2" s="1"/>
  <c r="R64" i="1"/>
  <c r="F40" i="2" s="1"/>
  <c r="T64" i="1"/>
  <c r="G39" i="2" s="1"/>
  <c r="U64" i="1"/>
  <c r="G40" i="2" s="1"/>
  <c r="W64" i="1"/>
  <c r="H39" i="2" s="1"/>
  <c r="X64" i="1"/>
  <c r="H40" i="2" s="1"/>
  <c r="Z64" i="1"/>
  <c r="I39" i="2" s="1"/>
  <c r="AA64" i="1"/>
  <c r="I40" i="2" s="1"/>
  <c r="AD64" i="1"/>
  <c r="J40" i="2" s="1"/>
  <c r="AF64" i="1"/>
  <c r="K39" i="2" s="1"/>
  <c r="AG64" i="1"/>
  <c r="K40" i="2" s="1"/>
  <c r="AI64" i="1"/>
  <c r="L39" i="2" s="1"/>
  <c r="AJ64" i="1"/>
  <c r="L40" i="2" s="1"/>
  <c r="AL64" i="1"/>
  <c r="M39" i="2" s="1"/>
  <c r="AM64" i="1"/>
  <c r="M40" i="2" s="1"/>
  <c r="B73" i="1"/>
  <c r="B72" i="1"/>
  <c r="B71" i="1"/>
  <c r="B70" i="1"/>
  <c r="B69" i="1"/>
  <c r="B68" i="1"/>
  <c r="B40" i="2" l="1"/>
  <c r="N40" i="2" s="1"/>
  <c r="AQ64" i="1"/>
  <c r="AQ63" i="1"/>
  <c r="AP64" i="1"/>
  <c r="AP63" i="1"/>
  <c r="I74" i="1"/>
  <c r="C39" i="2"/>
  <c r="N39" i="2" s="1"/>
  <c r="F74" i="1"/>
  <c r="F87" i="1"/>
</calcChain>
</file>

<file path=xl/sharedStrings.xml><?xml version="1.0" encoding="utf-8"?>
<sst xmlns="http://schemas.openxmlformats.org/spreadsheetml/2006/main" count="1284" uniqueCount="183">
  <si>
    <t>PROCESO</t>
  </si>
  <si>
    <t>Fortalecimiento Institucional</t>
  </si>
  <si>
    <t>CÓDIGO</t>
  </si>
  <si>
    <t>4233000-FT-916</t>
  </si>
  <si>
    <t>PROCEDIMIENTO</t>
  </si>
  <si>
    <t>Formulación, ejecución y seguimiento al Plan Institucional de Gestión Ambiental - PIGA</t>
  </si>
  <si>
    <t>VERSIÓN</t>
  </si>
  <si>
    <t>004</t>
  </si>
  <si>
    <t>FORMATO</t>
  </si>
  <si>
    <t>Plan de acción anual del Plan Institucional de Gestión Ambiental - PIGA</t>
  </si>
  <si>
    <t>PÁGINA</t>
  </si>
  <si>
    <t>Vigencia:</t>
  </si>
  <si>
    <t>Responsable:</t>
  </si>
  <si>
    <t>Cargo:</t>
  </si>
  <si>
    <t>DIRECTOR TÉCNICO</t>
  </si>
  <si>
    <t>No.</t>
  </si>
  <si>
    <t>DESCRIPCIÓN DE LA ACTIVIDAD</t>
  </si>
  <si>
    <t>RESPONSABLE</t>
  </si>
  <si>
    <t>Cant. Actividades Programadas</t>
  </si>
  <si>
    <t>PRIMER TRIMESTRE</t>
  </si>
  <si>
    <t>SEGUNDO TRIMESTRE</t>
  </si>
  <si>
    <t>TERCER TRIMESTRE</t>
  </si>
  <si>
    <t>CUARTO TRIMESTRE</t>
  </si>
  <si>
    <t>Cant. Actividades Ejecutadas</t>
  </si>
  <si>
    <t>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</si>
  <si>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</si>
  <si>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</si>
  <si>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</si>
  <si>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</si>
  <si>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</si>
  <si>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</si>
  <si>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</si>
  <si>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</si>
  <si>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</si>
  <si>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</si>
  <si>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</si>
  <si>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</si>
  <si>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Prog. </t>
  </si>
  <si>
    <t xml:space="preserve">Ejec. </t>
  </si>
  <si>
    <t xml:space="preserve">Gestión </t>
  </si>
  <si>
    <t>PROGRAMA USO EFICIENTE DEL AGUA</t>
  </si>
  <si>
    <t>.</t>
  </si>
  <si>
    <t>1.1</t>
  </si>
  <si>
    <t>Consolidación, análisis  y seguimiento trimestral de información de las variaciones de consumo de agua en las sedes de la Secretaría General.</t>
  </si>
  <si>
    <t>Dirección Administrativa y Financiera</t>
  </si>
  <si>
    <t> </t>
  </si>
  <si>
    <t>1.2</t>
  </si>
  <si>
    <t>Realizar cada (2) meses, la proyección de estrategias de disminución de consumo de agua en las sedes de la Secretaría General, que presenta variaciones significativas.</t>
  </si>
  <si>
    <t>1.3</t>
  </si>
  <si>
    <t>Implementar sistemas tecnológicos que permitan el ahorro en tres (3) de las sedes de la Secretaría General.</t>
  </si>
  <si>
    <t>1.4</t>
  </si>
  <si>
    <t>Instalar sistemas de riego para tres (3) huertas ubicadas en las sedes de la entidad</t>
  </si>
  <si>
    <t>PROGRAMA USO EFICIENTE DE ENERGIA</t>
  </si>
  <si>
    <t>2.1</t>
  </si>
  <si>
    <t>Consolidación, análisis y seguimiento trimestral de información de las variaciones de consumo de energía en las Sedes de la Secretaría General.</t>
  </si>
  <si>
    <t>2.2</t>
  </si>
  <si>
    <t>Realizar cada (2) meses, la proyección de estrategias de disminución de consumo de energía en las sedes de la Secretaría General, que presenta variaciones significativas.</t>
  </si>
  <si>
    <t>2.3</t>
  </si>
  <si>
    <t>Realizar un informe de la viabilidad de la independización de circuitos para reducir los consumo de energía en una sede de la Secretaría General.</t>
  </si>
  <si>
    <t>2.4</t>
  </si>
  <si>
    <t>Automatización del encendido de luminarias en tres (3) sedes de la Secretaría General, en áreas comunes priorizadas mediante sensores de movimiento.</t>
  </si>
  <si>
    <t>2.5</t>
  </si>
  <si>
    <t>Implementar un sistema fotovoltaico en la Sede Manzana Liévano que permita la carga sostenible de las baterías de los vehículos eléctricos de los funcionarios y contratistas, contribuyendo a la reducción del impacto ambiental asociado al consumo energético de la sede.</t>
  </si>
  <si>
    <t>PROGRAMA GESTIÓN INTEGRAL DE RESIDUOS</t>
  </si>
  <si>
    <t>3.1</t>
  </si>
  <si>
    <t>Gestionar mensualmente de manera integral la totalidad de residuos aprovechables generados por la Secretaría General, con gestores autorizados en cumplimiento de la normatividad vigente.</t>
  </si>
  <si>
    <t>3.2</t>
  </si>
  <si>
    <t>Gestionar mensualmente de manera integral la totalidad de residuos peligrosos, residuos de aparatos eléctricos, electrónicos y especiales generados por la Secretaría General, con gestores autorizados en cumplimiento de la normatividad vigente.</t>
  </si>
  <si>
    <t>3.3</t>
  </si>
  <si>
    <t>Actualizar una vez al año, el Plan de Gestión Integral de Residuos Peligrosos- RESPEL de la sede Imprenta Distrital.</t>
  </si>
  <si>
    <t>3.4</t>
  </si>
  <si>
    <t>Actualizar una vez al año, el Plan de Gestión Integral de Residuos Peligrosos de las Secretaria General</t>
  </si>
  <si>
    <t>3.5</t>
  </si>
  <si>
    <t>Revisión o actualización de la Guía 4233000-GS-098 Gestión de residuos de construcción y demolición SG</t>
  </si>
  <si>
    <t>3.6</t>
  </si>
  <si>
    <t>Realizar seis (6) reportes sobre la gestión de residuos a los entes externos que se requieran como parte del cumplimiento normativo.</t>
  </si>
  <si>
    <t>3.7</t>
  </si>
  <si>
    <t>Realizar un informe del estado de elementos para la gestión de residuos aprovechables en las sedes de la entidad.</t>
  </si>
  <si>
    <t>3.8</t>
  </si>
  <si>
    <t>Adecuación de los cuartos para almacenamiento de residuos en dos sedes.</t>
  </si>
  <si>
    <t>3.9</t>
  </si>
  <si>
    <t>Realizar tres (3) seguimientos a la generación de residuos con potencial aprovechables y generar  alertas para el mejoramiento de la clasificación en las tres (3) sedes con la mayor disminución en la generación de estos residuos.</t>
  </si>
  <si>
    <t>3.10</t>
  </si>
  <si>
    <t xml:space="preserve">Realizar dos (2) reuniones de seguimientos a la generación de residuos con potencial aprovechables entre la SGAMB y la Asociación de Recicladores Puerta de Oro </t>
  </si>
  <si>
    <t>3.11</t>
  </si>
  <si>
    <t>Realizar dos (2) seguimientos a los residuos generados en las bodegas de mantenimiento ubicadas en las sedes de la entidad</t>
  </si>
  <si>
    <t>3.12</t>
  </si>
  <si>
    <t>Realizar dos (2) actividades de retroalimentación con el personal contratista de la empresa de servicios generales, orientadas a fortalecer la gestión adecuada de los residuos aprovechables.</t>
  </si>
  <si>
    <t>PROGRAMA CONSUMO SOSTENIBLE</t>
  </si>
  <si>
    <t>4.1</t>
  </si>
  <si>
    <t>Realizar mensualmente la aprobación de inclusión o exclusión de cláusulas ambientales en los  procesos de contratación de la entidad en la etapa precontractual.</t>
  </si>
  <si>
    <t>4.2</t>
  </si>
  <si>
    <t>Realizar tres (3) veces durante la vigencia el seguimiento a las cláusulas ambientales de los contratos vigentes en la entidad.</t>
  </si>
  <si>
    <t>4.3</t>
  </si>
  <si>
    <t>Realizar dos (2) mesas de trabajo con el Equipo de CPS de la Entidad.</t>
  </si>
  <si>
    <t>4.4</t>
  </si>
  <si>
    <t>Consolidar los contratos suscritos por la Entidad a los cuales se les incluyo obligaciones ambientales relacionadas con la disminución en la adquisición de Productos Plásticos de un Solo Uso (PPSU) de manera semestral.</t>
  </si>
  <si>
    <t>4.5</t>
  </si>
  <si>
    <t>Mantener la adquisición de Productos Plásticos de un Solo Uso (PPSU) en 0% para el desarrollo de actividades de cafetería en la Entidad.</t>
  </si>
  <si>
    <t>PROGRAMA GESTIÓN DEL CAMBIO CLIMÁTICO</t>
  </si>
  <si>
    <t>5.1</t>
  </si>
  <si>
    <t>Realizar una (1) actividad que promueva el uso de transportes alternativos dirigidas a funcionarios y contratistas de la entidad.</t>
  </si>
  <si>
    <t>5.2</t>
  </si>
  <si>
    <t>Implementar una huerta adicional en una sede de la Entidad, con el fin de fortalecer y promover la cultura de la agricultura urbana fomentando prácticas sostenibles</t>
  </si>
  <si>
    <t>5.3</t>
  </si>
  <si>
    <t>Realizar los diagnósticos ambientales en las sedes de la entidad, para la implementación de la gestión ambiental.</t>
  </si>
  <si>
    <t>5.4</t>
  </si>
  <si>
    <t>Determinar la huella de carbono de la Entidad, de acuerdo a la metodología de STORM USER</t>
  </si>
  <si>
    <t>5.5</t>
  </si>
  <si>
    <t>Revisión Matriz Aspectos e Impactos ambientales, matriz de riesgos ambientales y Matriz normativa</t>
  </si>
  <si>
    <t>5.6</t>
  </si>
  <si>
    <t>Revisión Controles Operacionales de Matriz Aspectos e Impactos ambientales, matriz de riesgos</t>
  </si>
  <si>
    <t>5.7</t>
  </si>
  <si>
    <t>Ejecutar en dos sedes de la Secretaría General, actividades de mantenimiento silvicultural a los individuos arbóreos con el propósito de garantizar su adecuado manejo, conservar su funcionalidad ecosistémica y minimizar los riesgos asociados a su condición.</t>
  </si>
  <si>
    <t>PROGRAMA DE COMUNICACIÓN, FORMACIÓN Y SENSIBILIZACIÓN</t>
  </si>
  <si>
    <t>6.1</t>
  </si>
  <si>
    <t xml:space="preserve">Desarrollar una (1) actividad teniendo en cuenta las fechas ambientales relacionadas en la resolución 3179 de 2023. </t>
  </si>
  <si>
    <t>6.2</t>
  </si>
  <si>
    <t>Desarrollar dos (2) actividades que fomente el uso eficiente de agua.</t>
  </si>
  <si>
    <t>6.3</t>
  </si>
  <si>
    <t>Desarrollar dos (2) actividades que fomente el uso eficiente de energía.</t>
  </si>
  <si>
    <t>6.4</t>
  </si>
  <si>
    <t>Desarrollar tres (3) actividades para fomentar la separación en la fuente de los residuos ordinarios.</t>
  </si>
  <si>
    <t>6.5</t>
  </si>
  <si>
    <t>Desarrollar una (1) actividad correspondiente a la gestión del aceite vegetal.</t>
  </si>
  <si>
    <t>6.6</t>
  </si>
  <si>
    <t>Desarrollar una (1) actividad de sensibilización correspondiente a la gestión de residuos peligrosos y residuos de aparatos eléctricos y electrónicos.</t>
  </si>
  <si>
    <t>6.7</t>
  </si>
  <si>
    <t>Realizar seis (6) socializaciones a contratistas de la SG, que generen impacto ambiental significativo para fortalecer la implementación de obligaciones ambientales conforme al contrato suscrito.</t>
  </si>
  <si>
    <t>6.8</t>
  </si>
  <si>
    <t>Realizar seis (6) socializaciones a Supervisores y/o Apoyos a la Supervisión acerca de las cláusulas ambientales y su seguimiento.</t>
  </si>
  <si>
    <t>6.9</t>
  </si>
  <si>
    <t>Desarrollar una (1) actividad correspondiente a Productos Plásticos de un Solo Uso -PPSU.</t>
  </si>
  <si>
    <t>6.10</t>
  </si>
  <si>
    <t>En el marco del Acuerdo Distrital 197 de 2005, desarrollar la primera semana del mes de junio la Semana del Medio Ambiente en la entidad.</t>
  </si>
  <si>
    <t>6.11</t>
  </si>
  <si>
    <t>Desarrollar una (1) actividad correspondiente a riesgos e impactos ambientales, asociado a los programas de agua, energía, gestión de residuos, cambio climático.</t>
  </si>
  <si>
    <t>6.12</t>
  </si>
  <si>
    <t>Realizar en cada semestre, retroalimentaciones a los enlaces ambientales para fortalecer los conocimientos en los lineamientos y avances en la implementación del PIGA.</t>
  </si>
  <si>
    <t>TOTAL PORCENTAJES</t>
  </si>
  <si>
    <t>TOTAL ACTIVIDADES</t>
  </si>
  <si>
    <t>PROGRAMAS</t>
  </si>
  <si>
    <t>Programado</t>
  </si>
  <si>
    <t>PONDERACIÓN PROGRAMAS</t>
  </si>
  <si>
    <t>Cant</t>
  </si>
  <si>
    <t>%</t>
  </si>
  <si>
    <t>El porcentaje correspondiente a cada programa  del Plan Institucional de Gestión Ambiental - PIGA,  fue determinado teniendo en cuenta los criterios de frecuencia y complejidad  los cuales indican los pesos que se debe determinar en cada uno.</t>
  </si>
  <si>
    <t>TOTAL</t>
  </si>
  <si>
    <t>Fortalecimiento institucional</t>
  </si>
  <si>
    <t>2 de 2</t>
  </si>
  <si>
    <t>Actividades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</si>
  <si>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</si>
  <si>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</si>
  <si>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</si>
  <si>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</si>
  <si>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</si>
  <si>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</si>
  <si>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</si>
  <si>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</si>
  <si>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</si>
  <si>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</si>
  <si>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</si>
  <si>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</si>
  <si>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Programadas</t>
  </si>
  <si>
    <t>Ejecutadas</t>
  </si>
  <si>
    <t>Vigencia</t>
  </si>
  <si>
    <t>Cargo</t>
  </si>
  <si>
    <t>AUXILIAR ADMINISTRATIVO</t>
  </si>
  <si>
    <t>AUXILIAR SERVICIOS GENERALES</t>
  </si>
  <si>
    <t>CONTRATISTA</t>
  </si>
  <si>
    <t>OPERARIO</t>
  </si>
  <si>
    <t>PROFESIONAL ESPECIALIZADO</t>
  </si>
  <si>
    <t>PROFESIONAL UNIVERSITARIO</t>
  </si>
  <si>
    <t>SECRETARIA</t>
  </si>
  <si>
    <t>SUBDIRECTOR TÉCNICO</t>
  </si>
  <si>
    <t>TÉCNICO OPERATIVO</t>
  </si>
  <si>
    <t>1 de 2</t>
  </si>
  <si>
    <t>MAURO PALTA CERON</t>
  </si>
  <si>
    <t>Trimestre</t>
  </si>
  <si>
    <t>Primer</t>
  </si>
  <si>
    <t>Segundo</t>
  </si>
  <si>
    <t>Cuarto</t>
  </si>
  <si>
    <t>Tercer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</si>
</sst>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#,##0_ ;\-#,##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name val="Arial"/>
      <family val="2"/>
    </font>
    <font>
      <sz val="18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sz val="20"/>
      <name val="Arial"/>
      <family val="2"/>
    </font>
    <font>
      <sz val="11"/>
      <color theme="1"/>
      <name val="Arial"/>
      <family val="2"/>
    </font>
    <font>
      <b/>
      <sz val="12"/>
      <color rgb="FF595959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22"/>
      <color theme="1"/>
      <name val="Arial"/>
      <family val="2"/>
    </font>
    <font>
      <sz val="24"/>
      <color theme="1"/>
      <name val="Arial"/>
      <family val="2"/>
    </font>
    <font>
      <b/>
      <sz val="24"/>
      <color theme="1"/>
      <name val="Arial"/>
      <family val="2"/>
    </font>
    <font>
      <sz val="28"/>
      <color theme="1"/>
      <name val="Arial"/>
      <family val="2"/>
    </font>
    <font>
      <sz val="12"/>
      <color rgb="FF595959"/>
      <name val="Arial"/>
      <family val="2"/>
    </font>
    <font>
      <sz val="18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4">
    <xf numFmtId="0" fontId="0" fillId="0" borderId="0" xfId="0"/>
    <xf numFmtId="1" fontId="4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0" fontId="10" fillId="0" borderId="0" xfId="0" applyNumberFormat="1" applyFont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9" fontId="10" fillId="0" borderId="0" xfId="2" applyFont="1" applyFill="1" applyBorder="1" applyAlignment="1">
      <alignment horizontal="center" vertical="center" wrapText="1"/>
    </xf>
    <xf numFmtId="10" fontId="3" fillId="0" borderId="1" xfId="2" applyNumberFormat="1" applyFont="1" applyFill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0" fontId="10" fillId="2" borderId="1" xfId="2" applyNumberFormat="1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horizontal="center" vertical="center"/>
    </xf>
    <xf numFmtId="1" fontId="3" fillId="3" borderId="1" xfId="2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" fontId="3" fillId="0" borderId="1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0" fontId="10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166" fontId="6" fillId="3" borderId="1" xfId="1" applyNumberFormat="1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/>
    </xf>
    <xf numFmtId="10" fontId="6" fillId="3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10" fontId="6" fillId="13" borderId="1" xfId="0" applyNumberFormat="1" applyFont="1" applyFill="1" applyBorder="1" applyAlignment="1">
      <alignment horizontal="center" vertical="center"/>
    </xf>
    <xf numFmtId="166" fontId="6" fillId="2" borderId="1" xfId="1" applyNumberFormat="1" applyFont="1" applyFill="1" applyBorder="1" applyAlignment="1">
      <alignment horizontal="center" vertical="center"/>
    </xf>
    <xf numFmtId="0" fontId="8" fillId="14" borderId="1" xfId="0" applyFont="1" applyFill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13" fillId="0" borderId="0" xfId="0" applyFont="1" applyAlignment="1">
      <alignment horizont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vertical="center"/>
      <protection locked="0"/>
    </xf>
    <xf numFmtId="0" fontId="9" fillId="0" borderId="0" xfId="0" applyFont="1" applyAlignment="1">
      <alignment horizontal="center" vertical="center" readingOrder="1"/>
    </xf>
    <xf numFmtId="0" fontId="5" fillId="8" borderId="1" xfId="0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9" fillId="0" borderId="6" xfId="0" applyFont="1" applyBorder="1" applyAlignment="1">
      <alignment wrapText="1"/>
    </xf>
    <xf numFmtId="0" fontId="19" fillId="0" borderId="4" xfId="0" applyFont="1" applyBorder="1" applyAlignment="1">
      <alignment vertical="center" wrapText="1"/>
    </xf>
    <xf numFmtId="0" fontId="19" fillId="0" borderId="10" xfId="0" applyFont="1" applyBorder="1" applyAlignment="1">
      <alignment vertical="center" wrapText="1"/>
    </xf>
    <xf numFmtId="0" fontId="19" fillId="0" borderId="1" xfId="0" applyFont="1" applyBorder="1" applyAlignment="1">
      <alignment wrapText="1"/>
    </xf>
    <xf numFmtId="0" fontId="3" fillId="17" borderId="0" xfId="0" applyFont="1" applyFill="1" applyAlignment="1">
      <alignment horizontal="center" vertical="center"/>
    </xf>
    <xf numFmtId="0" fontId="6" fillId="18" borderId="1" xfId="0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9" fontId="19" fillId="0" borderId="4" xfId="0" applyNumberFormat="1" applyFont="1" applyBorder="1" applyAlignment="1">
      <alignment horizontal="center" vertical="center"/>
    </xf>
    <xf numFmtId="165" fontId="19" fillId="0" borderId="4" xfId="0" applyNumberFormat="1" applyFont="1" applyBorder="1" applyAlignment="1">
      <alignment horizontal="center" vertical="center"/>
    </xf>
    <xf numFmtId="165" fontId="19" fillId="0" borderId="10" xfId="0" applyNumberFormat="1" applyFont="1" applyBorder="1" applyAlignment="1">
      <alignment horizontal="center" vertical="center"/>
    </xf>
    <xf numFmtId="165" fontId="3" fillId="0" borderId="1" xfId="2" applyNumberFormat="1" applyFont="1" applyFill="1" applyBorder="1" applyAlignment="1">
      <alignment horizontal="center" vertical="center"/>
    </xf>
    <xf numFmtId="165" fontId="3" fillId="0" borderId="1" xfId="2" applyNumberFormat="1" applyFont="1" applyFill="1" applyBorder="1" applyAlignment="1">
      <alignment horizontal="center" vertical="center" wrapText="1"/>
    </xf>
    <xf numFmtId="10" fontId="3" fillId="0" borderId="1" xfId="2" applyNumberFormat="1" applyFont="1" applyFill="1" applyBorder="1" applyAlignment="1">
      <alignment horizontal="center" vertical="center" wrapText="1"/>
    </xf>
    <xf numFmtId="10" fontId="19" fillId="0" borderId="10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2" applyNumberFormat="1" applyFont="1" applyFill="1" applyBorder="1" applyAlignment="1">
      <alignment horizontal="left" vertical="center" wrapText="1"/>
    </xf>
    <xf numFmtId="0" fontId="3" fillId="0" borderId="15" xfId="2" applyNumberFormat="1" applyFont="1" applyFill="1" applyBorder="1" applyAlignment="1">
      <alignment horizontal="left" vertical="center" wrapText="1"/>
    </xf>
    <xf numFmtId="0" fontId="19" fillId="15" borderId="1" xfId="0" applyFont="1" applyFill="1" applyBorder="1" applyAlignment="1">
      <alignment horizontal="center" vertical="center" wrapText="1"/>
    </xf>
    <xf numFmtId="10" fontId="19" fillId="16" borderId="1" xfId="0" applyNumberFormat="1" applyFont="1" applyFill="1" applyBorder="1" applyAlignment="1">
      <alignment horizontal="center" vertical="center"/>
    </xf>
    <xf numFmtId="10" fontId="19" fillId="15" borderId="1" xfId="0" applyNumberFormat="1" applyFont="1" applyFill="1" applyBorder="1" applyAlignment="1">
      <alignment horizontal="center" vertical="center" wrapText="1"/>
    </xf>
    <xf numFmtId="10" fontId="3" fillId="0" borderId="1" xfId="2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 wrapText="1"/>
    </xf>
    <xf numFmtId="165" fontId="19" fillId="15" borderId="1" xfId="0" applyNumberFormat="1" applyFont="1" applyFill="1" applyBorder="1" applyAlignment="1">
      <alignment horizontal="center" vertical="center" wrapText="1"/>
    </xf>
    <xf numFmtId="10" fontId="19" fillId="16" borderId="4" xfId="0" applyNumberFormat="1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3" fillId="0" borderId="3" xfId="2" applyNumberFormat="1" applyFont="1" applyFill="1" applyBorder="1" applyAlignment="1">
      <alignment horizontal="center" vertical="center" wrapText="1"/>
    </xf>
    <xf numFmtId="0" fontId="3" fillId="0" borderId="4" xfId="2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9" fontId="6" fillId="0" borderId="12" xfId="2" applyFont="1" applyFill="1" applyBorder="1" applyAlignment="1">
      <alignment horizontal="center" vertical="center"/>
    </xf>
    <xf numFmtId="9" fontId="6" fillId="0" borderId="9" xfId="2" applyFont="1" applyFill="1" applyBorder="1" applyAlignment="1">
      <alignment horizontal="center" vertical="center"/>
    </xf>
    <xf numFmtId="9" fontId="6" fillId="0" borderId="8" xfId="2" applyFont="1" applyFill="1" applyBorder="1" applyAlignment="1">
      <alignment horizontal="center" vertical="center"/>
    </xf>
    <xf numFmtId="9" fontId="6" fillId="0" borderId="10" xfId="2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0" fontId="3" fillId="0" borderId="7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6" xfId="0" applyNumberFormat="1" applyFont="1" applyBorder="1" applyAlignment="1">
      <alignment horizontal="center" vertical="center"/>
    </xf>
    <xf numFmtId="10" fontId="3" fillId="0" borderId="13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4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10" fontId="19" fillId="0" borderId="7" xfId="0" applyNumberFormat="1" applyFont="1" applyBorder="1" applyAlignment="1">
      <alignment horizontal="center" vertical="center"/>
    </xf>
    <xf numFmtId="10" fontId="19" fillId="0" borderId="2" xfId="0" applyNumberFormat="1" applyFont="1" applyBorder="1" applyAlignment="1">
      <alignment horizontal="center" vertical="center"/>
    </xf>
    <xf numFmtId="10" fontId="19" fillId="0" borderId="6" xfId="0" applyNumberFormat="1" applyFont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readingOrder="1"/>
    </xf>
    <xf numFmtId="0" fontId="9" fillId="0" borderId="9" xfId="0" applyFont="1" applyBorder="1" applyAlignment="1">
      <alignment horizontal="center" vertical="center" readingOrder="1"/>
    </xf>
    <xf numFmtId="0" fontId="9" fillId="0" borderId="13" xfId="0" applyFont="1" applyBorder="1" applyAlignment="1">
      <alignment horizontal="center" vertical="center" readingOrder="1"/>
    </xf>
    <xf numFmtId="0" fontId="9" fillId="0" borderId="11" xfId="0" applyFont="1" applyBorder="1" applyAlignment="1">
      <alignment horizontal="center" vertical="center" readingOrder="1"/>
    </xf>
    <xf numFmtId="0" fontId="9" fillId="0" borderId="8" xfId="0" applyFont="1" applyBorder="1" applyAlignment="1">
      <alignment horizontal="center" vertical="center" readingOrder="1"/>
    </xf>
    <xf numFmtId="0" fontId="9" fillId="0" borderId="10" xfId="0" applyFont="1" applyBorder="1" applyAlignment="1">
      <alignment horizontal="center" vertical="center" readingOrder="1"/>
    </xf>
    <xf numFmtId="0" fontId="8" fillId="0" borderId="3" xfId="2" applyNumberFormat="1" applyFont="1" applyFill="1" applyBorder="1" applyAlignment="1">
      <alignment horizontal="center" vertical="center" wrapText="1"/>
    </xf>
    <xf numFmtId="0" fontId="8" fillId="0" borderId="4" xfId="2" applyNumberFormat="1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horizontal="center" vertical="center"/>
    </xf>
    <xf numFmtId="0" fontId="13" fillId="11" borderId="4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readingOrder="1"/>
    </xf>
    <xf numFmtId="0" fontId="18" fillId="0" borderId="5" xfId="0" applyFont="1" applyBorder="1" applyAlignment="1">
      <alignment horizontal="center" vertical="center" readingOrder="1"/>
    </xf>
    <xf numFmtId="0" fontId="18" fillId="0" borderId="4" xfId="0" applyFont="1" applyBorder="1" applyAlignment="1">
      <alignment horizontal="center" vertical="center" readingOrder="1"/>
    </xf>
    <xf numFmtId="0" fontId="18" fillId="0" borderId="3" xfId="0" applyFont="1" applyBorder="1" applyAlignment="1">
      <alignment horizontal="center" vertical="center" wrapText="1" readingOrder="1"/>
    </xf>
    <xf numFmtId="0" fontId="18" fillId="0" borderId="5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03"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C8F7FC"/>
      <color rgb="FF698DFF"/>
      <color rgb="FF0DFF7A"/>
      <color rgb="FFFF8585"/>
      <color rgb="FFCCCCFF"/>
      <color rgb="FF9999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2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ACTIVIDADES PROGRAMADAS VS. EJECUTADAS</a:t>
            </a:r>
          </a:p>
          <a:p>
            <a:pPr>
              <a:defRPr sz="12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CO" sz="12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PLAN DE ACCIÓN ANUAL DEL PLAN INSTITUCIONAL DE GESTIÓN AMBIENTAL -PIGA</a:t>
            </a:r>
            <a:endParaRPr lang="es-CO" sz="12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Gráfica!$A$39</c:f>
              <c:strCache>
                <c:ptCount val="1"/>
                <c:pt idx="0">
                  <c:v>Programadas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Gráfica!$B$38:$M$38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Gráfica!$B$39:$M$39</c:f>
              <c:numCache>
                <c:formatCode>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8</c:v>
                </c:pt>
                <c:pt idx="3">
                  <c:v>17</c:v>
                </c:pt>
                <c:pt idx="4">
                  <c:v>13</c:v>
                </c:pt>
                <c:pt idx="5">
                  <c:v>7</c:v>
                </c:pt>
                <c:pt idx="6">
                  <c:v>14</c:v>
                </c:pt>
                <c:pt idx="7">
                  <c:v>13</c:v>
                </c:pt>
                <c:pt idx="8">
                  <c:v>7</c:v>
                </c:pt>
                <c:pt idx="9">
                  <c:v>17</c:v>
                </c:pt>
                <c:pt idx="10">
                  <c:v>15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FB-497C-BF0B-287F8CC287B4}"/>
            </c:ext>
          </c:extLst>
        </c:ser>
        <c:ser>
          <c:idx val="1"/>
          <c:order val="1"/>
          <c:tx>
            <c:strRef>
              <c:f>Gráfica!$A$40</c:f>
              <c:strCache>
                <c:ptCount val="1"/>
                <c:pt idx="0">
                  <c:v>Ejecutadas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Gráfica!$B$38:$M$38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Gráfica!$B$40:$M$40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FB-497C-BF0B-287F8CC287B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0751104"/>
        <c:axId val="130756992"/>
      </c:barChart>
      <c:catAx>
        <c:axId val="1307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756992"/>
        <c:crosses val="autoZero"/>
        <c:auto val="1"/>
        <c:lblAlgn val="ctr"/>
        <c:lblOffset val="100"/>
        <c:noMultiLvlLbl val="0"/>
      </c:catAx>
      <c:valAx>
        <c:axId val="13075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75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1928812</xdr:colOff>
      <xdr:row>0</xdr:row>
      <xdr:rowOff>261939</xdr:rowOff>
    </xdr:from>
    <xdr:to>
      <xdr:col>1</xdr:col>
      <xdr:colOff>4255634</xdr:colOff>
      <xdr:row>2</xdr:row>
      <xdr:rowOff>304776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679771-8778-4001-B5B5-895634FDA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8875" y="261939"/>
          <a:ext cx="2326822" cy="12645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212912</xdr:colOff>
      <xdr:row>5</xdr:row>
      <xdr:rowOff>268941</xdr:rowOff>
    </xdr:from>
    <xdr:to>
      <xdr:col>13</xdr:col>
      <xdr:colOff>470647</xdr:colOff>
      <xdr:row>34</xdr:row>
      <xdr:rowOff>179294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2E3A494-396D-277C-65E5-AE9781B6F6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327212</xdr:colOff>
      <xdr:row>0</xdr:row>
      <xdr:rowOff>177054</xdr:rowOff>
    </xdr:from>
    <xdr:to>
      <xdr:col>1</xdr:col>
      <xdr:colOff>381000</xdr:colOff>
      <xdr:row>2</xdr:row>
      <xdr:rowOff>176281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9FD5A6-8F85-4070-B2EE-55874295C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212" y="177054"/>
          <a:ext cx="1320613" cy="72312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3:B9" totalsRowShown="0" headerRowDxfId="102" dataDxfId="101" tableBorderDxfId="100">
  <autoFilter ref="B3:B9" xr:uid="{00000000-0009-0000-0100-000001000000}"/>
  <tableColumns count="1">
    <tableColumn id="1" xr3:uid="{00000000-0010-0000-0000-000001000000}" name="Vigencia" dataDxfId="9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D3:D14" totalsRowShown="0" headerRowDxfId="98" dataDxfId="97" tableBorderDxfId="96">
  <autoFilter ref="D3:D14" xr:uid="{00000000-0009-0000-0100-000002000000}"/>
  <tableColumns count="1">
    <tableColumn id="1" xr3:uid="{00000000-0010-0000-0100-000001000000}" name="Cargo" dataDxfId="9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0"/>
  <sheetViews>
    <sheetView showGridLines="0" tabSelected="1" zoomScale="40" zoomScaleNormal="40" zoomScaleSheetLayoutView="25" zoomScalePageLayoutView="40" workbookViewId="0">
      <pane xSplit="2" ySplit="12" topLeftCell="AG13" activePane="bottomRight" state="frozen"/>
      <selection pane="topRight" activeCell="C1" sqref="C1"/>
      <selection pane="bottomLeft" activeCell="A13" sqref="A13"/>
      <selection pane="bottomRight" sqref="A1:B3"/>
    </sheetView>
  </sheetViews>
  <sheetFormatPr baseColWidth="10" defaultColWidth="11.453125" defaultRowHeight="25" x14ac:dyDescent="0.35"/>
  <cols>
    <col min="1" max="1" width="10.453125" style="3" customWidth="1"/>
    <col min="2" max="2" width="112" style="72" customWidth="1"/>
    <col min="3" max="3" width="71.81640625" style="3" customWidth="1"/>
    <col min="4" max="4" width="31.1796875" style="3" customWidth="1"/>
    <col min="5" max="5" width="18.7265625" style="3" customWidth="1"/>
    <col min="6" max="6" width="23.453125" style="3" customWidth="1"/>
    <col min="7" max="7" width="50.7265625" style="74" customWidth="1"/>
    <col min="8" max="9" width="18.7265625" style="3" customWidth="1"/>
    <col min="10" max="10" width="50.7265625" style="74" customWidth="1"/>
    <col min="11" max="12" width="18.7265625" style="3" customWidth="1"/>
    <col min="13" max="13" width="50.7265625" style="3" customWidth="1"/>
    <col min="14" max="15" width="18.7265625" style="3" customWidth="1"/>
    <col min="16" max="16" width="50.7265625" style="3" customWidth="1"/>
    <col min="17" max="18" width="18.7265625" style="3" customWidth="1"/>
    <col min="19" max="19" width="50.7265625" style="3" customWidth="1"/>
    <col min="20" max="21" width="18.7265625" style="3" customWidth="1"/>
    <col min="22" max="22" width="50.7265625" style="3" customWidth="1"/>
    <col min="23" max="24" width="18.7265625" style="3" customWidth="1"/>
    <col min="25" max="25" width="50.7265625" style="3" customWidth="1"/>
    <col min="26" max="27" width="18.7265625" style="3" customWidth="1"/>
    <col min="28" max="28" width="50.7265625" style="3" customWidth="1"/>
    <col min="29" max="30" width="18.7265625" style="3" customWidth="1"/>
    <col min="31" max="31" width="50.7265625" style="74" customWidth="1"/>
    <col min="32" max="33" width="18.7265625" style="3" customWidth="1"/>
    <col min="34" max="34" width="50.7265625" style="3" customWidth="1"/>
    <col min="35" max="36" width="18.7265625" style="3" customWidth="1"/>
    <col min="37" max="37" width="50.7265625" style="3" customWidth="1"/>
    <col min="38" max="39" width="18.7265625" style="3" customWidth="1"/>
    <col min="40" max="40" width="50.7265625" style="3" customWidth="1"/>
    <col min="41" max="41" width="31" style="3" customWidth="1"/>
    <col min="42" max="42" width="20.7265625" style="3" customWidth="1"/>
    <col min="43" max="43" width="18.26953125" style="3" customWidth="1"/>
    <col min="44" max="44" width="19.453125" style="3" hidden="1" customWidth="1"/>
    <col min="45" max="46" width="11.453125" style="3" hidden="1" customWidth="1"/>
    <col min="47" max="16383" width="0" style="3" hidden="1" customWidth="1"/>
    <col min="16384" max="16384" width="8.54296875" style="3" hidden="1" customWidth="1"/>
  </cols>
  <sheetData>
    <row r="1" spans="1:43" ht="50.15" customHeight="1" x14ac:dyDescent="0.35">
      <c r="A1" s="121"/>
      <c r="B1" s="121"/>
      <c r="C1" s="122" t="s">
        <v>0</v>
      </c>
      <c r="D1" s="122"/>
      <c r="E1" s="123" t="s">
        <v>1</v>
      </c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5"/>
      <c r="AL1" s="122" t="s">
        <v>2</v>
      </c>
      <c r="AM1" s="122"/>
      <c r="AN1" s="122"/>
      <c r="AO1" s="147" t="s">
        <v>3</v>
      </c>
      <c r="AP1" s="148"/>
      <c r="AQ1" s="149"/>
    </row>
    <row r="2" spans="1:43" ht="50.15" customHeight="1" x14ac:dyDescent="0.35">
      <c r="A2" s="121"/>
      <c r="B2" s="121"/>
      <c r="C2" s="122" t="s">
        <v>4</v>
      </c>
      <c r="D2" s="122"/>
      <c r="E2" s="123" t="s">
        <v>5</v>
      </c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5"/>
      <c r="AL2" s="122" t="s">
        <v>6</v>
      </c>
      <c r="AM2" s="122"/>
      <c r="AN2" s="122"/>
      <c r="AO2" s="150" t="s">
        <v>7</v>
      </c>
      <c r="AP2" s="151"/>
      <c r="AQ2" s="152"/>
    </row>
    <row r="3" spans="1:43" ht="50.15" customHeight="1" x14ac:dyDescent="0.35">
      <c r="A3" s="121"/>
      <c r="B3" s="121"/>
      <c r="C3" s="122" t="s">
        <v>8</v>
      </c>
      <c r="D3" s="122"/>
      <c r="E3" s="123" t="s">
        <v>9</v>
      </c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5"/>
      <c r="AL3" s="122" t="s">
        <v>10</v>
      </c>
      <c r="AM3" s="122"/>
      <c r="AN3" s="122"/>
      <c r="AO3" s="147" t="s">
        <v>176</v>
      </c>
      <c r="AP3" s="148"/>
      <c r="AQ3" s="149"/>
    </row>
    <row r="4" spans="1:43" ht="23" x14ac:dyDescent="0.35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</row>
    <row r="5" spans="1:43" ht="38.25" customHeight="1" x14ac:dyDescent="0.35">
      <c r="A5" s="126" t="s">
        <v>11</v>
      </c>
      <c r="B5" s="127"/>
      <c r="C5" s="137">
        <v>2026</v>
      </c>
      <c r="D5" s="138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</row>
    <row r="6" spans="1:43" ht="38.25" customHeight="1" x14ac:dyDescent="0.35">
      <c r="A6" s="126" t="s">
        <v>12</v>
      </c>
      <c r="B6" s="127"/>
      <c r="C6" s="137" t="s">
        <v>177</v>
      </c>
      <c r="D6" s="138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</row>
    <row r="7" spans="1:43" ht="38.25" customHeight="1" x14ac:dyDescent="0.35">
      <c r="A7" s="126" t="s">
        <v>13</v>
      </c>
      <c r="B7" s="127"/>
      <c r="C7" s="137" t="s">
        <v>14</v>
      </c>
      <c r="D7" s="138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</row>
    <row r="8" spans="1:43" ht="23" x14ac:dyDescent="0.35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ht="36" customHeight="1" x14ac:dyDescent="0.35">
      <c r="A9" s="139" t="s">
        <v>15</v>
      </c>
      <c r="B9" s="139" t="s">
        <v>16</v>
      </c>
      <c r="C9" s="139" t="s">
        <v>17</v>
      </c>
      <c r="D9" s="140" t="s">
        <v>18</v>
      </c>
      <c r="E9" s="141" t="s">
        <v>19</v>
      </c>
      <c r="F9" s="141"/>
      <c r="G9" s="141"/>
      <c r="H9" s="141"/>
      <c r="I9" s="141"/>
      <c r="J9" s="141"/>
      <c r="K9" s="141"/>
      <c r="L9" s="141"/>
      <c r="M9" s="141"/>
      <c r="N9" s="142" t="s">
        <v>20</v>
      </c>
      <c r="O9" s="142"/>
      <c r="P9" s="142"/>
      <c r="Q9" s="142"/>
      <c r="R9" s="142"/>
      <c r="S9" s="142"/>
      <c r="T9" s="142"/>
      <c r="U9" s="142"/>
      <c r="V9" s="142"/>
      <c r="W9" s="141" t="s">
        <v>21</v>
      </c>
      <c r="X9" s="141"/>
      <c r="Y9" s="141"/>
      <c r="Z9" s="141"/>
      <c r="AA9" s="141"/>
      <c r="AB9" s="141"/>
      <c r="AC9" s="141"/>
      <c r="AD9" s="141"/>
      <c r="AE9" s="141"/>
      <c r="AF9" s="142" t="s">
        <v>22</v>
      </c>
      <c r="AG9" s="142"/>
      <c r="AH9" s="142"/>
      <c r="AI9" s="142"/>
      <c r="AJ9" s="142"/>
      <c r="AK9" s="142"/>
      <c r="AL9" s="142"/>
      <c r="AM9" s="142"/>
      <c r="AN9" s="142"/>
      <c r="AO9" s="157" t="s">
        <v>23</v>
      </c>
      <c r="AP9" s="153" t="s">
        <v>24</v>
      </c>
      <c r="AQ9" s="154"/>
    </row>
    <row r="10" spans="1:43" ht="36" customHeight="1" x14ac:dyDescent="0.35">
      <c r="A10" s="139"/>
      <c r="B10" s="139"/>
      <c r="C10" s="139"/>
      <c r="D10" s="140"/>
      <c r="E10" s="141" t="s">
        <v>25</v>
      </c>
      <c r="F10" s="141"/>
      <c r="G10" s="141"/>
      <c r="H10" s="141" t="s">
        <v>26</v>
      </c>
      <c r="I10" s="141"/>
      <c r="J10" s="141"/>
      <c r="K10" s="141" t="s">
        <v>27</v>
      </c>
      <c r="L10" s="141"/>
      <c r="M10" s="141"/>
      <c r="N10" s="142" t="s">
        <v>28</v>
      </c>
      <c r="O10" s="142"/>
      <c r="P10" s="142"/>
      <c r="Q10" s="142" t="s">
        <v>29</v>
      </c>
      <c r="R10" s="142"/>
      <c r="S10" s="142"/>
      <c r="T10" s="142" t="s">
        <v>30</v>
      </c>
      <c r="U10" s="142"/>
      <c r="V10" s="142"/>
      <c r="W10" s="141" t="s">
        <v>31</v>
      </c>
      <c r="X10" s="141"/>
      <c r="Y10" s="141"/>
      <c r="Z10" s="141" t="s">
        <v>32</v>
      </c>
      <c r="AA10" s="141"/>
      <c r="AB10" s="141"/>
      <c r="AC10" s="141" t="s">
        <v>33</v>
      </c>
      <c r="AD10" s="141"/>
      <c r="AE10" s="141"/>
      <c r="AF10" s="142" t="s">
        <v>34</v>
      </c>
      <c r="AG10" s="142"/>
      <c r="AH10" s="142"/>
      <c r="AI10" s="142" t="s">
        <v>35</v>
      </c>
      <c r="AJ10" s="142"/>
      <c r="AK10" s="142"/>
      <c r="AL10" s="142" t="s">
        <v>36</v>
      </c>
      <c r="AM10" s="142"/>
      <c r="AN10" s="142"/>
      <c r="AO10" s="157"/>
      <c r="AP10" s="155"/>
      <c r="AQ10" s="156"/>
    </row>
    <row r="11" spans="1:43" ht="36" customHeight="1" x14ac:dyDescent="0.35">
      <c r="A11" s="139"/>
      <c r="B11" s="139"/>
      <c r="C11" s="139"/>
      <c r="D11" s="140"/>
      <c r="E11" s="13" t="s">
        <v>37</v>
      </c>
      <c r="F11" s="14" t="s">
        <v>38</v>
      </c>
      <c r="G11" s="15" t="s">
        <v>39</v>
      </c>
      <c r="H11" s="13" t="s">
        <v>37</v>
      </c>
      <c r="I11" s="14" t="s">
        <v>38</v>
      </c>
      <c r="J11" s="15" t="s">
        <v>39</v>
      </c>
      <c r="K11" s="13" t="s">
        <v>37</v>
      </c>
      <c r="L11" s="14" t="s">
        <v>38</v>
      </c>
      <c r="M11" s="15" t="s">
        <v>39</v>
      </c>
      <c r="N11" s="13" t="s">
        <v>37</v>
      </c>
      <c r="O11" s="14" t="s">
        <v>38</v>
      </c>
      <c r="P11" s="15" t="s">
        <v>39</v>
      </c>
      <c r="Q11" s="13" t="s">
        <v>37</v>
      </c>
      <c r="R11" s="14" t="s">
        <v>38</v>
      </c>
      <c r="S11" s="15" t="s">
        <v>39</v>
      </c>
      <c r="T11" s="13" t="s">
        <v>37</v>
      </c>
      <c r="U11" s="14" t="s">
        <v>38</v>
      </c>
      <c r="V11" s="15" t="s">
        <v>39</v>
      </c>
      <c r="W11" s="13" t="s">
        <v>37</v>
      </c>
      <c r="X11" s="14" t="s">
        <v>38</v>
      </c>
      <c r="Y11" s="15" t="s">
        <v>39</v>
      </c>
      <c r="Z11" s="13" t="s">
        <v>37</v>
      </c>
      <c r="AA11" s="14" t="s">
        <v>38</v>
      </c>
      <c r="AB11" s="15" t="s">
        <v>39</v>
      </c>
      <c r="AC11" s="13" t="s">
        <v>37</v>
      </c>
      <c r="AD11" s="14" t="s">
        <v>38</v>
      </c>
      <c r="AE11" s="15" t="s">
        <v>39</v>
      </c>
      <c r="AF11" s="13" t="s">
        <v>37</v>
      </c>
      <c r="AG11" s="14" t="s">
        <v>38</v>
      </c>
      <c r="AH11" s="15" t="s">
        <v>39</v>
      </c>
      <c r="AI11" s="13" t="s">
        <v>37</v>
      </c>
      <c r="AJ11" s="14" t="s">
        <v>38</v>
      </c>
      <c r="AK11" s="15" t="s">
        <v>39</v>
      </c>
      <c r="AL11" s="13" t="s">
        <v>37</v>
      </c>
      <c r="AM11" s="14" t="s">
        <v>38</v>
      </c>
      <c r="AN11" s="15" t="s">
        <v>39</v>
      </c>
      <c r="AO11" s="157"/>
      <c r="AP11" s="13" t="s">
        <v>37</v>
      </c>
      <c r="AQ11" s="14" t="s">
        <v>38</v>
      </c>
    </row>
    <row r="12" spans="1:43" ht="40" customHeight="1" x14ac:dyDescent="0.35">
      <c r="A12" s="16">
        <v>1</v>
      </c>
      <c r="B12" s="128" t="s">
        <v>40</v>
      </c>
      <c r="C12" s="129"/>
      <c r="D12" s="130"/>
      <c r="E12" s="64"/>
      <c r="F12" s="64"/>
      <c r="G12" s="64"/>
      <c r="H12" s="64"/>
      <c r="I12" s="64"/>
      <c r="J12" s="64"/>
      <c r="K12" s="64"/>
      <c r="L12" s="64"/>
      <c r="M12" s="64"/>
      <c r="N12" s="64" t="s">
        <v>41</v>
      </c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</row>
    <row r="13" spans="1:43" ht="79.5" customHeight="1" x14ac:dyDescent="0.35">
      <c r="A13" s="12" t="s">
        <v>42</v>
      </c>
      <c r="B13" s="60" t="s">
        <v>43</v>
      </c>
      <c r="C13" s="50" t="s">
        <v>44</v>
      </c>
      <c r="D13" s="169">
        <f>COUNT(E13:E16,H13:H16,K13:K16,N13:N16,Q13:Q16,T13:T16,W13:W16,Z13:Z16,AC13:AC16,AF13:AF16,AI13:AI16,AL13:AL16)</f>
        <v>11</v>
      </c>
      <c r="E13" s="51" t="s">
        <v>45</v>
      </c>
      <c r="F13" s="51" t="s">
        <v>45</v>
      </c>
      <c r="G13" s="95" t="s">
        <v>45</v>
      </c>
      <c r="H13" s="101">
        <v>0.02</v>
      </c>
      <c r="I13" s="51" t="s">
        <v>45</v>
      </c>
      <c r="J13" s="95" t="s">
        <v>45</v>
      </c>
      <c r="K13" s="51" t="s">
        <v>45</v>
      </c>
      <c r="L13" s="51" t="s">
        <v>45</v>
      </c>
      <c r="M13" s="95" t="s">
        <v>45</v>
      </c>
      <c r="N13" s="51" t="s">
        <v>45</v>
      </c>
      <c r="O13" s="51" t="s">
        <v>45</v>
      </c>
      <c r="P13" s="95" t="s">
        <v>45</v>
      </c>
      <c r="Q13" s="101">
        <v>0.02</v>
      </c>
      <c r="R13" s="51" t="s">
        <v>45</v>
      </c>
      <c r="S13" s="95" t="s">
        <v>45</v>
      </c>
      <c r="T13" s="51" t="s">
        <v>45</v>
      </c>
      <c r="U13" s="51" t="s">
        <v>45</v>
      </c>
      <c r="V13" s="95" t="s">
        <v>45</v>
      </c>
      <c r="W13" s="51" t="s">
        <v>45</v>
      </c>
      <c r="X13" s="51" t="s">
        <v>45</v>
      </c>
      <c r="Y13" s="95" t="s">
        <v>45</v>
      </c>
      <c r="Z13" s="101">
        <v>0.02</v>
      </c>
      <c r="AA13" s="51" t="s">
        <v>45</v>
      </c>
      <c r="AB13" s="95" t="s">
        <v>45</v>
      </c>
      <c r="AC13" s="51" t="s">
        <v>45</v>
      </c>
      <c r="AD13" s="51" t="s">
        <v>45</v>
      </c>
      <c r="AE13" s="95" t="s">
        <v>45</v>
      </c>
      <c r="AF13" s="51" t="s">
        <v>45</v>
      </c>
      <c r="AG13" s="51" t="s">
        <v>45</v>
      </c>
      <c r="AH13" s="95" t="s">
        <v>45</v>
      </c>
      <c r="AI13" s="101">
        <v>0.02</v>
      </c>
      <c r="AJ13" s="85"/>
      <c r="AK13" s="95" t="s">
        <v>45</v>
      </c>
      <c r="AL13" s="51" t="s">
        <v>45</v>
      </c>
      <c r="AM13" s="51" t="s">
        <v>45</v>
      </c>
      <c r="AN13" s="95" t="s">
        <v>45</v>
      </c>
      <c r="AO13" s="143">
        <f>COUNT(F13:F16,I13:I16,L13:L16,O13:O16,R13:R16,U13:U16,X13:X16,AA13:AA16,AD13:AD16,AG13:AG16,AJ13:AJ16,AM13:AM16)</f>
        <v>0</v>
      </c>
      <c r="AP13" s="158">
        <f>SUM(E13:E16,H13:H16,K13:K16,N13:N16,Q13:Q16,T13:T16,W13:W16,Z13:Z16,AC13:AC16,AF13:AF16,AI13:AI16,AL13:AL16)</f>
        <v>0.19999</v>
      </c>
      <c r="AQ13" s="158">
        <f>SUM(F13:F16,I13:I16,L13:L15,O13:O15,R13:R15,U13:U15,X13:X15,AA13:AA16,AD13:AD16,AG13:AG16,AJ13:AJ16,AM13:AM16)</f>
        <v>0</v>
      </c>
    </row>
    <row r="14" spans="1:43" ht="75" customHeight="1" x14ac:dyDescent="0.35">
      <c r="A14" s="12" t="s">
        <v>46</v>
      </c>
      <c r="B14" s="61" t="s">
        <v>47</v>
      </c>
      <c r="C14" s="52" t="s">
        <v>44</v>
      </c>
      <c r="D14" s="169"/>
      <c r="E14" s="101">
        <v>0.02</v>
      </c>
      <c r="F14" s="53" t="s">
        <v>45</v>
      </c>
      <c r="G14" s="95" t="s">
        <v>45</v>
      </c>
      <c r="H14" s="53" t="s">
        <v>45</v>
      </c>
      <c r="I14" s="53" t="s">
        <v>45</v>
      </c>
      <c r="J14" s="95" t="s">
        <v>45</v>
      </c>
      <c r="K14" s="53" t="s">
        <v>45</v>
      </c>
      <c r="L14" s="53" t="s">
        <v>45</v>
      </c>
      <c r="M14" s="95" t="s">
        <v>45</v>
      </c>
      <c r="N14" s="101">
        <v>0.02</v>
      </c>
      <c r="O14" s="53" t="s">
        <v>45</v>
      </c>
      <c r="P14" s="95" t="s">
        <v>45</v>
      </c>
      <c r="Q14" s="53" t="s">
        <v>45</v>
      </c>
      <c r="R14" s="53" t="s">
        <v>45</v>
      </c>
      <c r="S14" s="95" t="s">
        <v>45</v>
      </c>
      <c r="T14" s="53" t="s">
        <v>45</v>
      </c>
      <c r="U14" s="53" t="s">
        <v>45</v>
      </c>
      <c r="V14" s="95" t="s">
        <v>45</v>
      </c>
      <c r="W14" s="101">
        <v>0.02</v>
      </c>
      <c r="X14" s="53" t="s">
        <v>45</v>
      </c>
      <c r="Y14" s="95" t="s">
        <v>45</v>
      </c>
      <c r="Z14" s="53" t="s">
        <v>45</v>
      </c>
      <c r="AA14" s="53" t="s">
        <v>45</v>
      </c>
      <c r="AB14" s="95" t="s">
        <v>45</v>
      </c>
      <c r="AC14" s="53" t="s">
        <v>45</v>
      </c>
      <c r="AD14" s="53" t="s">
        <v>45</v>
      </c>
      <c r="AE14" s="95" t="s">
        <v>45</v>
      </c>
      <c r="AF14" s="101">
        <v>0.02</v>
      </c>
      <c r="AG14" s="53" t="s">
        <v>45</v>
      </c>
      <c r="AH14" s="95" t="s">
        <v>45</v>
      </c>
      <c r="AI14" s="53" t="s">
        <v>45</v>
      </c>
      <c r="AJ14" s="53" t="s">
        <v>45</v>
      </c>
      <c r="AK14" s="95" t="s">
        <v>45</v>
      </c>
      <c r="AL14" s="53" t="s">
        <v>45</v>
      </c>
      <c r="AM14" s="53" t="s">
        <v>45</v>
      </c>
      <c r="AN14" s="95" t="s">
        <v>45</v>
      </c>
      <c r="AO14" s="144"/>
      <c r="AP14" s="159"/>
      <c r="AQ14" s="159"/>
    </row>
    <row r="15" spans="1:43" ht="50.15" customHeight="1" x14ac:dyDescent="0.35">
      <c r="A15" s="12" t="s">
        <v>48</v>
      </c>
      <c r="B15" s="61" t="s">
        <v>49</v>
      </c>
      <c r="C15" s="52" t="s">
        <v>44</v>
      </c>
      <c r="D15" s="169"/>
      <c r="E15" s="53" t="s">
        <v>45</v>
      </c>
      <c r="F15" s="53" t="s">
        <v>45</v>
      </c>
      <c r="G15" s="95" t="s">
        <v>45</v>
      </c>
      <c r="H15" s="53" t="s">
        <v>45</v>
      </c>
      <c r="I15" s="53" t="s">
        <v>45</v>
      </c>
      <c r="J15" s="95" t="s">
        <v>45</v>
      </c>
      <c r="K15" s="53" t="s">
        <v>45</v>
      </c>
      <c r="L15" s="53" t="s">
        <v>45</v>
      </c>
      <c r="M15" s="95" t="s">
        <v>45</v>
      </c>
      <c r="N15" s="53" t="s">
        <v>45</v>
      </c>
      <c r="O15" s="53" t="s">
        <v>45</v>
      </c>
      <c r="P15" s="95" t="s">
        <v>45</v>
      </c>
      <c r="Q15" s="53" t="s">
        <v>45</v>
      </c>
      <c r="R15" s="53" t="s">
        <v>45</v>
      </c>
      <c r="S15" s="95" t="s">
        <v>45</v>
      </c>
      <c r="T15" s="53" t="s">
        <v>45</v>
      </c>
      <c r="U15" s="53" t="s">
        <v>45</v>
      </c>
      <c r="V15" s="95" t="s">
        <v>45</v>
      </c>
      <c r="W15" s="53" t="s">
        <v>45</v>
      </c>
      <c r="X15" s="53" t="s">
        <v>45</v>
      </c>
      <c r="Y15" s="95" t="s">
        <v>45</v>
      </c>
      <c r="Z15" s="53" t="s">
        <v>45</v>
      </c>
      <c r="AA15" s="53" t="s">
        <v>45</v>
      </c>
      <c r="AB15" s="95" t="s">
        <v>45</v>
      </c>
      <c r="AC15" s="53" t="s">
        <v>45</v>
      </c>
      <c r="AD15" s="53" t="s">
        <v>45</v>
      </c>
      <c r="AE15" s="95" t="s">
        <v>45</v>
      </c>
      <c r="AF15" s="53" t="s">
        <v>45</v>
      </c>
      <c r="AG15" s="53" t="s">
        <v>45</v>
      </c>
      <c r="AH15" s="95" t="s">
        <v>45</v>
      </c>
      <c r="AI15" s="96">
        <v>1.333E-2</v>
      </c>
      <c r="AJ15" s="53" t="s">
        <v>45</v>
      </c>
      <c r="AK15" s="95" t="s">
        <v>45</v>
      </c>
      <c r="AL15" s="53" t="s">
        <v>45</v>
      </c>
      <c r="AM15" s="53" t="s">
        <v>45</v>
      </c>
      <c r="AN15" s="95" t="s">
        <v>45</v>
      </c>
      <c r="AO15" s="144"/>
      <c r="AP15" s="159"/>
      <c r="AQ15" s="159"/>
    </row>
    <row r="16" spans="1:43" ht="50.15" customHeight="1" x14ac:dyDescent="0.45">
      <c r="A16" s="12" t="s">
        <v>50</v>
      </c>
      <c r="B16" s="76" t="s">
        <v>51</v>
      </c>
      <c r="C16" s="52" t="s">
        <v>44</v>
      </c>
      <c r="D16" s="169"/>
      <c r="E16" s="53"/>
      <c r="F16" s="53"/>
      <c r="G16" s="95"/>
      <c r="H16" s="53"/>
      <c r="I16" s="53"/>
      <c r="J16" s="95"/>
      <c r="K16" s="53"/>
      <c r="L16" s="53"/>
      <c r="M16" s="95"/>
      <c r="N16" s="53"/>
      <c r="O16" s="53"/>
      <c r="P16" s="95"/>
      <c r="Q16" s="53"/>
      <c r="R16" s="53"/>
      <c r="S16" s="95"/>
      <c r="T16" s="53"/>
      <c r="U16" s="53"/>
      <c r="V16" s="95"/>
      <c r="W16" s="96">
        <v>1.333E-2</v>
      </c>
      <c r="X16" s="53"/>
      <c r="Y16" s="95"/>
      <c r="Z16" s="53"/>
      <c r="AA16" s="53"/>
      <c r="AB16" s="95"/>
      <c r="AC16" s="53"/>
      <c r="AD16" s="53"/>
      <c r="AE16" s="95"/>
      <c r="AF16" s="96">
        <v>1.333E-2</v>
      </c>
      <c r="AG16" s="53"/>
      <c r="AH16" s="95"/>
      <c r="AI16" s="53"/>
      <c r="AJ16" s="53"/>
      <c r="AK16" s="95"/>
      <c r="AL16" s="53"/>
      <c r="AM16" s="53"/>
      <c r="AN16" s="95"/>
      <c r="AO16" s="145"/>
      <c r="AP16" s="160"/>
      <c r="AQ16" s="160"/>
    </row>
    <row r="17" spans="1:46" ht="37.5" customHeight="1" x14ac:dyDescent="0.35">
      <c r="A17" s="17">
        <v>2</v>
      </c>
      <c r="B17" s="131" t="s">
        <v>52</v>
      </c>
      <c r="C17" s="132"/>
      <c r="D17" s="133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</row>
    <row r="18" spans="1:46" ht="71.5" customHeight="1" x14ac:dyDescent="0.35">
      <c r="A18" s="55" t="s">
        <v>53</v>
      </c>
      <c r="B18" s="60" t="s">
        <v>54</v>
      </c>
      <c r="C18" s="56" t="s">
        <v>44</v>
      </c>
      <c r="D18" s="166">
        <f>COUNT(E18:E22,H18:H22,K18:K22,N18:N22,Q18:Q22,T18:T22,W18:W22,Z18:Z22,AC18:AC22,AF18:AF22,AI18:AI22,AL18:AL22)</f>
        <v>12</v>
      </c>
      <c r="E18" s="56" t="s">
        <v>45</v>
      </c>
      <c r="F18" s="56" t="s">
        <v>45</v>
      </c>
      <c r="G18" s="95" t="s">
        <v>45</v>
      </c>
      <c r="H18" s="101">
        <v>0.02</v>
      </c>
      <c r="I18" s="56" t="s">
        <v>45</v>
      </c>
      <c r="J18" s="95" t="s">
        <v>45</v>
      </c>
      <c r="K18" s="56" t="s">
        <v>45</v>
      </c>
      <c r="L18" s="56" t="s">
        <v>45</v>
      </c>
      <c r="M18" s="95" t="s">
        <v>45</v>
      </c>
      <c r="N18" s="56" t="s">
        <v>45</v>
      </c>
      <c r="O18" s="56" t="s">
        <v>45</v>
      </c>
      <c r="P18" s="95" t="s">
        <v>45</v>
      </c>
      <c r="Q18" s="101">
        <v>0.02</v>
      </c>
      <c r="R18" s="56" t="s">
        <v>45</v>
      </c>
      <c r="S18" s="95" t="s">
        <v>45</v>
      </c>
      <c r="T18" s="56" t="s">
        <v>45</v>
      </c>
      <c r="U18" s="56" t="s">
        <v>45</v>
      </c>
      <c r="V18" s="95" t="s">
        <v>45</v>
      </c>
      <c r="W18" s="56" t="s">
        <v>45</v>
      </c>
      <c r="X18" s="56" t="s">
        <v>45</v>
      </c>
      <c r="Y18" s="95" t="s">
        <v>45</v>
      </c>
      <c r="Z18" s="101">
        <v>0.02</v>
      </c>
      <c r="AA18" s="56" t="s">
        <v>45</v>
      </c>
      <c r="AB18" s="95" t="s">
        <v>45</v>
      </c>
      <c r="AC18" s="56" t="s">
        <v>45</v>
      </c>
      <c r="AD18" s="56" t="s">
        <v>45</v>
      </c>
      <c r="AE18" s="95" t="s">
        <v>45</v>
      </c>
      <c r="AF18" s="56" t="s">
        <v>45</v>
      </c>
      <c r="AG18" s="56" t="s">
        <v>45</v>
      </c>
      <c r="AH18" s="95" t="s">
        <v>45</v>
      </c>
      <c r="AI18" s="101">
        <v>0.02</v>
      </c>
      <c r="AJ18" s="56" t="s">
        <v>45</v>
      </c>
      <c r="AK18" s="95" t="s">
        <v>45</v>
      </c>
      <c r="AL18" s="56" t="s">
        <v>45</v>
      </c>
      <c r="AM18" s="56" t="s">
        <v>45</v>
      </c>
      <c r="AN18" s="95" t="s">
        <v>45</v>
      </c>
      <c r="AO18" s="143">
        <f>COUNT(F18:F21,I18:I21,L18:L21,O18:O21,R18:R21,U18:U21,X18:X21,AA18:AA21,AD18:AD21,AG18:AG21,AJ18:AJ21,AM18:AM21)</f>
        <v>0</v>
      </c>
      <c r="AP18" s="158">
        <f>SUM(E18:E22,H18:H22,K18:K22,N18:N22,Q18:Q22,T18:T22,W18:W22,Z18:Z22,AC18:AC22,AF18:AF22,AI18:AI22,AL18:AL22)</f>
        <v>0.19996</v>
      </c>
      <c r="AQ18" s="158">
        <f>SUM(F18:F22,I18:I22,L18:L22,O18:O22,R18:R22,U18:U22,X18:X22,AA18:AA22,AD18:AD22,AG18:AG22,AJ18:AJ22,AM18:AM22)</f>
        <v>0</v>
      </c>
    </row>
    <row r="19" spans="1:46" ht="75" customHeight="1" x14ac:dyDescent="0.35">
      <c r="A19" s="57" t="s">
        <v>55</v>
      </c>
      <c r="B19" s="61" t="s">
        <v>56</v>
      </c>
      <c r="C19" s="58" t="s">
        <v>44</v>
      </c>
      <c r="D19" s="167"/>
      <c r="E19" s="101">
        <v>0.02</v>
      </c>
      <c r="F19" s="58" t="s">
        <v>45</v>
      </c>
      <c r="G19" s="95" t="s">
        <v>45</v>
      </c>
      <c r="H19" s="58" t="s">
        <v>45</v>
      </c>
      <c r="I19" s="58" t="s">
        <v>45</v>
      </c>
      <c r="J19" s="95" t="s">
        <v>45</v>
      </c>
      <c r="K19" s="58" t="s">
        <v>45</v>
      </c>
      <c r="L19" s="58" t="s">
        <v>45</v>
      </c>
      <c r="M19" s="95" t="s">
        <v>45</v>
      </c>
      <c r="N19" s="101">
        <v>0.02</v>
      </c>
      <c r="O19" s="58" t="s">
        <v>45</v>
      </c>
      <c r="P19" s="95" t="s">
        <v>45</v>
      </c>
      <c r="Q19" s="58" t="s">
        <v>45</v>
      </c>
      <c r="R19" s="58" t="s">
        <v>45</v>
      </c>
      <c r="S19" s="95" t="s">
        <v>45</v>
      </c>
      <c r="T19" s="58" t="s">
        <v>45</v>
      </c>
      <c r="U19" s="58" t="s">
        <v>45</v>
      </c>
      <c r="V19" s="95" t="s">
        <v>45</v>
      </c>
      <c r="W19" s="101">
        <v>0.02</v>
      </c>
      <c r="X19" s="58" t="s">
        <v>45</v>
      </c>
      <c r="Y19" s="95" t="s">
        <v>45</v>
      </c>
      <c r="Z19" s="58" t="s">
        <v>45</v>
      </c>
      <c r="AA19" s="58" t="s">
        <v>45</v>
      </c>
      <c r="AB19" s="95" t="s">
        <v>45</v>
      </c>
      <c r="AC19" s="58" t="s">
        <v>45</v>
      </c>
      <c r="AD19" s="58" t="s">
        <v>45</v>
      </c>
      <c r="AE19" s="95" t="s">
        <v>45</v>
      </c>
      <c r="AF19" s="101">
        <v>0.02</v>
      </c>
      <c r="AG19" s="58" t="s">
        <v>45</v>
      </c>
      <c r="AH19" s="95" t="s">
        <v>45</v>
      </c>
      <c r="AI19" s="58" t="s">
        <v>45</v>
      </c>
      <c r="AJ19" s="58" t="s">
        <v>45</v>
      </c>
      <c r="AK19" s="95" t="s">
        <v>45</v>
      </c>
      <c r="AL19" s="58" t="s">
        <v>45</v>
      </c>
      <c r="AM19" s="58" t="s">
        <v>45</v>
      </c>
      <c r="AN19" s="95" t="s">
        <v>45</v>
      </c>
      <c r="AO19" s="144"/>
      <c r="AP19" s="159"/>
      <c r="AQ19" s="159"/>
    </row>
    <row r="20" spans="1:46" ht="56.25" customHeight="1" x14ac:dyDescent="0.35">
      <c r="A20" s="59" t="s">
        <v>57</v>
      </c>
      <c r="B20" s="62" t="s">
        <v>58</v>
      </c>
      <c r="C20" s="58" t="s">
        <v>44</v>
      </c>
      <c r="D20" s="167"/>
      <c r="E20" s="58" t="s">
        <v>45</v>
      </c>
      <c r="F20" s="58" t="s">
        <v>45</v>
      </c>
      <c r="G20" s="95" t="s">
        <v>45</v>
      </c>
      <c r="H20" s="58" t="s">
        <v>45</v>
      </c>
      <c r="I20" s="58" t="s">
        <v>45</v>
      </c>
      <c r="J20" s="95" t="s">
        <v>45</v>
      </c>
      <c r="K20" s="58" t="s">
        <v>45</v>
      </c>
      <c r="L20" s="58" t="s">
        <v>45</v>
      </c>
      <c r="M20" s="95" t="s">
        <v>45</v>
      </c>
      <c r="N20" s="58" t="s">
        <v>45</v>
      </c>
      <c r="O20" s="58" t="s">
        <v>45</v>
      </c>
      <c r="P20" s="95" t="s">
        <v>45</v>
      </c>
      <c r="Q20" s="58" t="s">
        <v>45</v>
      </c>
      <c r="R20" s="58" t="s">
        <v>45</v>
      </c>
      <c r="S20" s="95" t="s">
        <v>45</v>
      </c>
      <c r="T20" s="96">
        <v>6.6499999999999997E-3</v>
      </c>
      <c r="U20" s="58" t="s">
        <v>45</v>
      </c>
      <c r="V20" s="95" t="s">
        <v>45</v>
      </c>
      <c r="W20" s="58" t="s">
        <v>45</v>
      </c>
      <c r="X20" s="58" t="s">
        <v>45</v>
      </c>
      <c r="Y20" s="95" t="s">
        <v>45</v>
      </c>
      <c r="Z20" s="58" t="s">
        <v>45</v>
      </c>
      <c r="AA20" s="58" t="s">
        <v>45</v>
      </c>
      <c r="AB20" s="95" t="s">
        <v>45</v>
      </c>
      <c r="AC20" s="58" t="s">
        <v>45</v>
      </c>
      <c r="AD20" s="58" t="s">
        <v>45</v>
      </c>
      <c r="AE20" s="95" t="s">
        <v>45</v>
      </c>
      <c r="AF20" s="58" t="s">
        <v>45</v>
      </c>
      <c r="AG20" s="58" t="s">
        <v>45</v>
      </c>
      <c r="AH20" s="95" t="s">
        <v>45</v>
      </c>
      <c r="AI20" s="58" t="s">
        <v>45</v>
      </c>
      <c r="AJ20" s="58" t="s">
        <v>45</v>
      </c>
      <c r="AK20" s="95" t="s">
        <v>45</v>
      </c>
      <c r="AL20" s="58" t="s">
        <v>45</v>
      </c>
      <c r="AM20" s="58" t="s">
        <v>45</v>
      </c>
      <c r="AN20" s="95" t="s">
        <v>45</v>
      </c>
      <c r="AO20" s="144"/>
      <c r="AP20" s="159"/>
      <c r="AQ20" s="159"/>
    </row>
    <row r="21" spans="1:46" ht="68.25" customHeight="1" x14ac:dyDescent="0.35">
      <c r="A21" s="57" t="s">
        <v>59</v>
      </c>
      <c r="B21" s="61" t="s">
        <v>60</v>
      </c>
      <c r="C21" s="58" t="s">
        <v>44</v>
      </c>
      <c r="D21" s="167"/>
      <c r="E21" s="58" t="s">
        <v>45</v>
      </c>
      <c r="F21" s="58" t="s">
        <v>45</v>
      </c>
      <c r="G21" s="95" t="s">
        <v>45</v>
      </c>
      <c r="H21" s="58" t="s">
        <v>45</v>
      </c>
      <c r="I21" s="58" t="s">
        <v>45</v>
      </c>
      <c r="J21" s="95" t="s">
        <v>45</v>
      </c>
      <c r="K21" s="96">
        <v>1.333E-2</v>
      </c>
      <c r="L21" s="58" t="s">
        <v>45</v>
      </c>
      <c r="M21" s="95" t="s">
        <v>45</v>
      </c>
      <c r="N21" s="58" t="s">
        <v>45</v>
      </c>
      <c r="O21" s="58" t="s">
        <v>45</v>
      </c>
      <c r="P21" s="95" t="s">
        <v>45</v>
      </c>
      <c r="Q21" s="58" t="s">
        <v>45</v>
      </c>
      <c r="R21" s="58" t="s">
        <v>45</v>
      </c>
      <c r="S21" s="95" t="s">
        <v>45</v>
      </c>
      <c r="T21" s="58" t="s">
        <v>45</v>
      </c>
      <c r="U21" s="58" t="s">
        <v>45</v>
      </c>
      <c r="V21" s="95" t="s">
        <v>45</v>
      </c>
      <c r="W21" s="58" t="s">
        <v>45</v>
      </c>
      <c r="X21" s="58" t="s">
        <v>45</v>
      </c>
      <c r="Y21" s="95" t="s">
        <v>45</v>
      </c>
      <c r="Z21" s="58" t="s">
        <v>45</v>
      </c>
      <c r="AA21" s="58" t="s">
        <v>45</v>
      </c>
      <c r="AB21" s="95" t="s">
        <v>45</v>
      </c>
      <c r="AC21" s="58" t="s">
        <v>45</v>
      </c>
      <c r="AD21" s="58" t="s">
        <v>45</v>
      </c>
      <c r="AE21" s="95" t="s">
        <v>45</v>
      </c>
      <c r="AF21" s="96">
        <v>1.333E-2</v>
      </c>
      <c r="AG21" s="58" t="s">
        <v>45</v>
      </c>
      <c r="AH21" s="95" t="s">
        <v>45</v>
      </c>
      <c r="AI21" s="58" t="s">
        <v>45</v>
      </c>
      <c r="AJ21" s="58" t="s">
        <v>45</v>
      </c>
      <c r="AK21" s="95" t="s">
        <v>45</v>
      </c>
      <c r="AL21" s="58" t="s">
        <v>45</v>
      </c>
      <c r="AM21" s="58" t="s">
        <v>45</v>
      </c>
      <c r="AN21" s="95" t="s">
        <v>45</v>
      </c>
      <c r="AO21" s="144"/>
      <c r="AP21" s="159"/>
      <c r="AQ21" s="159"/>
    </row>
    <row r="22" spans="1:46" ht="94.5" customHeight="1" x14ac:dyDescent="0.35">
      <c r="A22" s="59" t="s">
        <v>61</v>
      </c>
      <c r="B22" s="61" t="s">
        <v>62</v>
      </c>
      <c r="C22" s="58" t="s">
        <v>44</v>
      </c>
      <c r="D22" s="168"/>
      <c r="E22" s="58"/>
      <c r="F22" s="58"/>
      <c r="G22" s="95"/>
      <c r="H22" s="58"/>
      <c r="I22" s="58"/>
      <c r="J22" s="95"/>
      <c r="K22" s="58"/>
      <c r="L22" s="58"/>
      <c r="M22" s="95"/>
      <c r="N22" s="58"/>
      <c r="O22" s="58"/>
      <c r="P22" s="95"/>
      <c r="Q22" s="58"/>
      <c r="R22" s="58"/>
      <c r="S22" s="95"/>
      <c r="T22" s="58"/>
      <c r="U22" s="58"/>
      <c r="V22" s="95"/>
      <c r="W22" s="58"/>
      <c r="X22" s="58"/>
      <c r="Y22" s="95"/>
      <c r="Z22" s="96">
        <v>6.6499999999999997E-3</v>
      </c>
      <c r="AA22" s="58"/>
      <c r="AB22" s="95"/>
      <c r="AC22" s="58"/>
      <c r="AD22" s="58"/>
      <c r="AE22" s="95"/>
      <c r="AF22" s="58"/>
      <c r="AG22" s="58"/>
      <c r="AH22" s="95"/>
      <c r="AI22" s="58"/>
      <c r="AJ22" s="58"/>
      <c r="AK22" s="95"/>
      <c r="AL22" s="58"/>
      <c r="AM22" s="58"/>
      <c r="AN22" s="95"/>
      <c r="AO22" s="145"/>
      <c r="AP22" s="160"/>
      <c r="AQ22" s="160"/>
    </row>
    <row r="23" spans="1:46" ht="37.5" customHeight="1" x14ac:dyDescent="0.35">
      <c r="A23" s="18">
        <v>3</v>
      </c>
      <c r="B23" s="134" t="s">
        <v>63</v>
      </c>
      <c r="C23" s="135"/>
      <c r="D23" s="13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</row>
    <row r="24" spans="1:46" s="146" customFormat="1" ht="81.650000000000006" customHeight="1" x14ac:dyDescent="0.35">
      <c r="A24" s="12" t="s">
        <v>64</v>
      </c>
      <c r="B24" s="49" t="s">
        <v>65</v>
      </c>
      <c r="C24" s="63" t="s">
        <v>44</v>
      </c>
      <c r="D24" s="143">
        <f>COUNT(E24:E35,H24:H35,K24:K35,N24:N35,Q24:Q35,T24:T35,W24:W35,Z24:Z35,AC24:AC35,AF24:AF35,AI24:AI35,AL24:AL35)</f>
        <v>45</v>
      </c>
      <c r="E24" s="8">
        <v>5.0000000000000001E-3</v>
      </c>
      <c r="F24" s="8"/>
      <c r="G24" s="90"/>
      <c r="H24" s="8">
        <v>5.0000000000000001E-3</v>
      </c>
      <c r="I24" s="8"/>
      <c r="J24" s="90"/>
      <c r="K24" s="8">
        <v>5.0000000000000001E-3</v>
      </c>
      <c r="L24" s="8"/>
      <c r="M24" s="90"/>
      <c r="N24" s="8">
        <v>5.0000000000000001E-3</v>
      </c>
      <c r="O24" s="8"/>
      <c r="P24" s="90"/>
      <c r="Q24" s="8">
        <v>5.0000000000000001E-3</v>
      </c>
      <c r="R24" s="8"/>
      <c r="S24" s="90"/>
      <c r="T24" s="8">
        <v>5.0000000000000001E-3</v>
      </c>
      <c r="U24" s="8"/>
      <c r="V24" s="90"/>
      <c r="W24" s="8">
        <v>5.0000000000000001E-3</v>
      </c>
      <c r="X24" s="8"/>
      <c r="Y24" s="90"/>
      <c r="Z24" s="8">
        <v>5.0000000000000001E-3</v>
      </c>
      <c r="AA24" s="8"/>
      <c r="AB24" s="90"/>
      <c r="AC24" s="8">
        <v>5.0000000000000001E-3</v>
      </c>
      <c r="AD24" s="8"/>
      <c r="AE24" s="90"/>
      <c r="AF24" s="8">
        <v>5.0000000000000001E-3</v>
      </c>
      <c r="AG24" s="8"/>
      <c r="AH24" s="90"/>
      <c r="AI24" s="8">
        <v>5.0000000000000001E-3</v>
      </c>
      <c r="AJ24" s="8"/>
      <c r="AK24" s="90"/>
      <c r="AL24" s="8">
        <v>5.0000000000000001E-3</v>
      </c>
      <c r="AM24" s="8"/>
      <c r="AN24" s="54"/>
      <c r="AO24" s="143">
        <f>COUNT(F24:F35,I24:I35,L24:L35,O24:O35,R24:R35,U24:U35,X24:X35,AA24:AA35,AD24:AD35,AG24:AG35,AJ24:AJ35,AM24:AM35)</f>
        <v>0</v>
      </c>
      <c r="AP24" s="158">
        <f>SUM(E24:E35,H24:H35,K24:K35,N24:N35,Q24:Q35,T24:T35,W24:W35,Z24:Z35,AC24:AC35,AF24:AF35,AI24:AI35,AL24:AL35)</f>
        <v>0.20000000000000009</v>
      </c>
      <c r="AQ24" s="161">
        <f>SUM(F24:F35,I24:I35,L24:L35,O24:O35,R24:R35,U24:U35,X24:X35,AA24:AA35,AD24:AD35,AG24:AG35,AJ24:AJ35,AM24:AM35)</f>
        <v>0</v>
      </c>
      <c r="AR24" s="162"/>
      <c r="AS24" s="162"/>
      <c r="AT24" s="162"/>
    </row>
    <row r="25" spans="1:46" s="146" customFormat="1" ht="97.9" customHeight="1" x14ac:dyDescent="0.35">
      <c r="A25" s="12" t="s">
        <v>66</v>
      </c>
      <c r="B25" s="49" t="s">
        <v>67</v>
      </c>
      <c r="C25" s="63" t="s">
        <v>44</v>
      </c>
      <c r="D25" s="144"/>
      <c r="E25" s="8">
        <v>5.0000000000000001E-3</v>
      </c>
      <c r="F25" s="8"/>
      <c r="G25" s="90"/>
      <c r="H25" s="8">
        <v>5.0000000000000001E-3</v>
      </c>
      <c r="I25" s="8"/>
      <c r="J25" s="90"/>
      <c r="K25" s="8">
        <v>5.0000000000000001E-3</v>
      </c>
      <c r="L25" s="8"/>
      <c r="M25" s="90"/>
      <c r="N25" s="8">
        <v>5.0000000000000001E-3</v>
      </c>
      <c r="O25" s="8"/>
      <c r="P25" s="90"/>
      <c r="Q25" s="8">
        <v>5.0000000000000001E-3</v>
      </c>
      <c r="R25" s="8"/>
      <c r="S25" s="90"/>
      <c r="T25" s="8">
        <v>5.0000000000000001E-3</v>
      </c>
      <c r="U25" s="8"/>
      <c r="V25" s="90"/>
      <c r="W25" s="8">
        <v>5.0000000000000001E-3</v>
      </c>
      <c r="X25" s="8"/>
      <c r="Y25" s="90"/>
      <c r="Z25" s="8">
        <v>5.0000000000000001E-3</v>
      </c>
      <c r="AA25" s="8"/>
      <c r="AB25" s="90"/>
      <c r="AC25" s="8">
        <v>5.0000000000000001E-3</v>
      </c>
      <c r="AD25" s="8"/>
      <c r="AE25" s="90"/>
      <c r="AF25" s="8">
        <v>5.0000000000000001E-3</v>
      </c>
      <c r="AG25" s="8"/>
      <c r="AH25" s="90"/>
      <c r="AI25" s="8">
        <v>5.0000000000000001E-3</v>
      </c>
      <c r="AJ25" s="8"/>
      <c r="AK25" s="90"/>
      <c r="AL25" s="8">
        <v>5.0000000000000001E-3</v>
      </c>
      <c r="AM25" s="8"/>
      <c r="AN25" s="54"/>
      <c r="AO25" s="144"/>
      <c r="AP25" s="159"/>
      <c r="AQ25" s="161"/>
      <c r="AR25" s="162"/>
      <c r="AS25" s="162"/>
      <c r="AT25" s="162"/>
    </row>
    <row r="26" spans="1:46" s="146" customFormat="1" ht="59.5" customHeight="1" x14ac:dyDescent="0.35">
      <c r="A26" s="12" t="s">
        <v>68</v>
      </c>
      <c r="B26" s="49" t="s">
        <v>69</v>
      </c>
      <c r="C26" s="63" t="s">
        <v>44</v>
      </c>
      <c r="D26" s="144"/>
      <c r="E26" s="8"/>
      <c r="F26" s="8"/>
      <c r="G26" s="90"/>
      <c r="H26" s="8"/>
      <c r="I26" s="8"/>
      <c r="J26" s="90"/>
      <c r="K26" s="8">
        <v>5.0000000000000001E-3</v>
      </c>
      <c r="L26" s="8"/>
      <c r="M26" s="90"/>
      <c r="N26" s="8"/>
      <c r="O26" s="8"/>
      <c r="P26" s="90"/>
      <c r="Q26" s="8"/>
      <c r="R26" s="8"/>
      <c r="S26" s="90"/>
      <c r="T26" s="8"/>
      <c r="U26" s="8"/>
      <c r="V26" s="90"/>
      <c r="W26" s="8"/>
      <c r="X26" s="8"/>
      <c r="Y26" s="90"/>
      <c r="Z26" s="8"/>
      <c r="AA26" s="8"/>
      <c r="AB26" s="90"/>
      <c r="AC26" s="8"/>
      <c r="AD26" s="8"/>
      <c r="AE26" s="90"/>
      <c r="AF26" s="8"/>
      <c r="AG26" s="8"/>
      <c r="AH26" s="90"/>
      <c r="AI26" s="8"/>
      <c r="AJ26" s="8"/>
      <c r="AK26" s="90"/>
      <c r="AL26" s="8"/>
      <c r="AM26" s="8"/>
      <c r="AN26" s="54"/>
      <c r="AO26" s="144"/>
      <c r="AP26" s="159"/>
      <c r="AQ26" s="161"/>
      <c r="AR26" s="162"/>
      <c r="AS26" s="162"/>
      <c r="AT26" s="162"/>
    </row>
    <row r="27" spans="1:46" s="146" customFormat="1" ht="50.15" customHeight="1" x14ac:dyDescent="0.35">
      <c r="A27" s="12" t="s">
        <v>70</v>
      </c>
      <c r="B27" s="49" t="s">
        <v>71</v>
      </c>
      <c r="C27" s="63" t="s">
        <v>44</v>
      </c>
      <c r="D27" s="144"/>
      <c r="E27" s="8"/>
      <c r="F27" s="8"/>
      <c r="G27" s="90"/>
      <c r="H27" s="8"/>
      <c r="I27" s="8"/>
      <c r="J27" s="90"/>
      <c r="K27" s="8"/>
      <c r="L27" s="8"/>
      <c r="M27" s="90"/>
      <c r="N27" s="8">
        <v>8.0000000000000002E-3</v>
      </c>
      <c r="O27" s="8"/>
      <c r="P27" s="90"/>
      <c r="Q27" s="8"/>
      <c r="R27" s="8"/>
      <c r="S27" s="90"/>
      <c r="T27" s="8"/>
      <c r="U27" s="8"/>
      <c r="V27" s="90"/>
      <c r="W27" s="8"/>
      <c r="X27" s="8"/>
      <c r="Y27" s="90"/>
      <c r="Z27" s="8"/>
      <c r="AA27" s="8"/>
      <c r="AB27" s="90"/>
      <c r="AC27" s="8"/>
      <c r="AD27" s="8"/>
      <c r="AE27" s="90"/>
      <c r="AF27" s="8"/>
      <c r="AG27" s="8"/>
      <c r="AH27" s="90"/>
      <c r="AI27" s="8"/>
      <c r="AJ27" s="8"/>
      <c r="AK27" s="90"/>
      <c r="AL27" s="8"/>
      <c r="AM27" s="8"/>
      <c r="AN27" s="54"/>
      <c r="AO27" s="144"/>
      <c r="AP27" s="159"/>
      <c r="AQ27" s="161"/>
      <c r="AR27" s="162"/>
      <c r="AS27" s="162"/>
      <c r="AT27" s="162"/>
    </row>
    <row r="28" spans="1:46" s="146" customFormat="1" ht="64.900000000000006" customHeight="1" x14ac:dyDescent="0.35">
      <c r="A28" s="12" t="s">
        <v>72</v>
      </c>
      <c r="B28" s="49" t="s">
        <v>73</v>
      </c>
      <c r="C28" s="63" t="s">
        <v>44</v>
      </c>
      <c r="D28" s="144"/>
      <c r="E28" s="8"/>
      <c r="F28" s="8"/>
      <c r="G28" s="90"/>
      <c r="H28" s="8"/>
      <c r="I28" s="8"/>
      <c r="J28" s="90"/>
      <c r="K28" s="8"/>
      <c r="L28" s="8"/>
      <c r="M28" s="90"/>
      <c r="N28" s="8"/>
      <c r="O28" s="8"/>
      <c r="P28" s="90"/>
      <c r="Q28" s="8">
        <v>3.0000000000000001E-3</v>
      </c>
      <c r="R28" s="8"/>
      <c r="S28" s="90"/>
      <c r="T28" s="8"/>
      <c r="U28" s="8"/>
      <c r="V28" s="90"/>
      <c r="W28" s="8"/>
      <c r="X28" s="8"/>
      <c r="Y28" s="90"/>
      <c r="Z28" s="8"/>
      <c r="AA28" s="8"/>
      <c r="AB28" s="90"/>
      <c r="AC28" s="8"/>
      <c r="AD28" s="8"/>
      <c r="AE28" s="90"/>
      <c r="AF28" s="8"/>
      <c r="AG28" s="8"/>
      <c r="AH28" s="90"/>
      <c r="AI28" s="8"/>
      <c r="AJ28" s="8"/>
      <c r="AK28" s="90"/>
      <c r="AL28" s="8"/>
      <c r="AM28" s="8"/>
      <c r="AN28" s="54"/>
      <c r="AO28" s="144"/>
      <c r="AP28" s="159"/>
      <c r="AQ28" s="161"/>
      <c r="AR28" s="162"/>
      <c r="AS28" s="162"/>
      <c r="AT28" s="162"/>
    </row>
    <row r="29" spans="1:46" s="146" customFormat="1" ht="70.5" customHeight="1" x14ac:dyDescent="0.35">
      <c r="A29" s="12" t="s">
        <v>74</v>
      </c>
      <c r="B29" s="84" t="s">
        <v>75</v>
      </c>
      <c r="C29" s="53" t="s">
        <v>44</v>
      </c>
      <c r="D29" s="144"/>
      <c r="E29" s="8">
        <v>3.0000000000000001E-3</v>
      </c>
      <c r="F29" s="91" t="s">
        <v>45</v>
      </c>
      <c r="G29" s="97" t="s">
        <v>45</v>
      </c>
      <c r="H29" s="8">
        <v>3.0000000000000001E-3</v>
      </c>
      <c r="I29" s="91" t="s">
        <v>45</v>
      </c>
      <c r="J29" s="97" t="s">
        <v>45</v>
      </c>
      <c r="K29" s="98"/>
      <c r="L29" s="91" t="s">
        <v>45</v>
      </c>
      <c r="M29" s="97" t="s">
        <v>45</v>
      </c>
      <c r="N29" s="8">
        <v>3.0000000000000001E-3</v>
      </c>
      <c r="O29" s="91" t="s">
        <v>45</v>
      </c>
      <c r="P29" s="97" t="s">
        <v>45</v>
      </c>
      <c r="Q29" s="91" t="s">
        <v>45</v>
      </c>
      <c r="R29" s="91" t="s">
        <v>45</v>
      </c>
      <c r="S29" s="97" t="s">
        <v>45</v>
      </c>
      <c r="T29" s="91" t="s">
        <v>45</v>
      </c>
      <c r="U29" s="91" t="s">
        <v>45</v>
      </c>
      <c r="V29" s="97" t="s">
        <v>45</v>
      </c>
      <c r="W29" s="8">
        <v>3.0000000000000001E-3</v>
      </c>
      <c r="X29" s="91" t="s">
        <v>45</v>
      </c>
      <c r="Y29" s="97" t="s">
        <v>45</v>
      </c>
      <c r="Z29" s="91" t="s">
        <v>45</v>
      </c>
      <c r="AA29" s="91" t="s">
        <v>45</v>
      </c>
      <c r="AB29" s="97" t="s">
        <v>45</v>
      </c>
      <c r="AC29" s="91" t="s">
        <v>45</v>
      </c>
      <c r="AD29" s="91" t="s">
        <v>45</v>
      </c>
      <c r="AE29" s="97" t="s">
        <v>45</v>
      </c>
      <c r="AF29" s="8">
        <v>3.0000000000000001E-3</v>
      </c>
      <c r="AG29" s="91" t="s">
        <v>45</v>
      </c>
      <c r="AH29" s="97" t="s">
        <v>45</v>
      </c>
      <c r="AI29" s="91" t="s">
        <v>45</v>
      </c>
      <c r="AJ29" s="91" t="s">
        <v>45</v>
      </c>
      <c r="AK29" s="97" t="s">
        <v>45</v>
      </c>
      <c r="AL29" s="8">
        <v>3.0000000000000001E-3</v>
      </c>
      <c r="AM29" s="91" t="s">
        <v>45</v>
      </c>
      <c r="AN29" s="95" t="s">
        <v>45</v>
      </c>
      <c r="AO29" s="144"/>
      <c r="AP29" s="159"/>
      <c r="AQ29" s="161"/>
      <c r="AR29" s="162"/>
      <c r="AS29" s="162"/>
      <c r="AT29" s="162"/>
    </row>
    <row r="30" spans="1:46" s="146" customFormat="1" ht="60" customHeight="1" x14ac:dyDescent="0.35">
      <c r="A30" s="12" t="s">
        <v>76</v>
      </c>
      <c r="B30" s="84" t="s">
        <v>77</v>
      </c>
      <c r="C30" s="53" t="s">
        <v>44</v>
      </c>
      <c r="D30" s="144"/>
      <c r="E30" s="91" t="s">
        <v>45</v>
      </c>
      <c r="F30" s="91" t="s">
        <v>45</v>
      </c>
      <c r="G30" s="97" t="s">
        <v>45</v>
      </c>
      <c r="H30" s="91" t="s">
        <v>45</v>
      </c>
      <c r="I30" s="91" t="s">
        <v>45</v>
      </c>
      <c r="J30" s="97" t="s">
        <v>45</v>
      </c>
      <c r="K30" s="91" t="s">
        <v>45</v>
      </c>
      <c r="L30" s="91" t="s">
        <v>45</v>
      </c>
      <c r="M30" s="97" t="s">
        <v>45</v>
      </c>
      <c r="N30" s="91" t="s">
        <v>45</v>
      </c>
      <c r="O30" s="91" t="s">
        <v>45</v>
      </c>
      <c r="P30" s="97" t="s">
        <v>45</v>
      </c>
      <c r="Q30" s="8">
        <v>3.0000000000000001E-3</v>
      </c>
      <c r="R30" s="91" t="s">
        <v>45</v>
      </c>
      <c r="S30" s="97" t="s">
        <v>45</v>
      </c>
      <c r="T30" s="91" t="s">
        <v>45</v>
      </c>
      <c r="U30" s="91" t="s">
        <v>45</v>
      </c>
      <c r="V30" s="97" t="s">
        <v>45</v>
      </c>
      <c r="W30" s="91" t="s">
        <v>45</v>
      </c>
      <c r="X30" s="91" t="s">
        <v>45</v>
      </c>
      <c r="Y30" s="97" t="s">
        <v>45</v>
      </c>
      <c r="Z30" s="91" t="s">
        <v>45</v>
      </c>
      <c r="AA30" s="91" t="s">
        <v>45</v>
      </c>
      <c r="AB30" s="97" t="s">
        <v>45</v>
      </c>
      <c r="AC30" s="91" t="s">
        <v>45</v>
      </c>
      <c r="AD30" s="91" t="s">
        <v>45</v>
      </c>
      <c r="AE30" s="97" t="s">
        <v>45</v>
      </c>
      <c r="AF30" s="91" t="s">
        <v>45</v>
      </c>
      <c r="AG30" s="91" t="s">
        <v>45</v>
      </c>
      <c r="AH30" s="97" t="s">
        <v>45</v>
      </c>
      <c r="AI30" s="91" t="s">
        <v>45</v>
      </c>
      <c r="AJ30" s="91" t="s">
        <v>45</v>
      </c>
      <c r="AK30" s="97" t="s">
        <v>45</v>
      </c>
      <c r="AL30" s="91"/>
      <c r="AM30" s="91" t="s">
        <v>45</v>
      </c>
      <c r="AN30" s="95" t="s">
        <v>45</v>
      </c>
      <c r="AO30" s="144"/>
      <c r="AP30" s="159"/>
      <c r="AQ30" s="161"/>
      <c r="AR30" s="162"/>
      <c r="AS30" s="162"/>
      <c r="AT30" s="162"/>
    </row>
    <row r="31" spans="1:46" s="146" customFormat="1" ht="46.9" customHeight="1" x14ac:dyDescent="0.35">
      <c r="A31" s="12" t="s">
        <v>78</v>
      </c>
      <c r="B31" s="84" t="s">
        <v>79</v>
      </c>
      <c r="C31" s="53" t="s">
        <v>44</v>
      </c>
      <c r="D31" s="144"/>
      <c r="E31" s="91" t="s">
        <v>45</v>
      </c>
      <c r="F31" s="91" t="s">
        <v>45</v>
      </c>
      <c r="G31" s="97" t="s">
        <v>45</v>
      </c>
      <c r="H31" s="91" t="s">
        <v>45</v>
      </c>
      <c r="I31" s="91" t="s">
        <v>45</v>
      </c>
      <c r="J31" s="97" t="s">
        <v>45</v>
      </c>
      <c r="K31" s="91" t="s">
        <v>45</v>
      </c>
      <c r="L31" s="91" t="s">
        <v>45</v>
      </c>
      <c r="M31" s="97" t="s">
        <v>45</v>
      </c>
      <c r="N31" s="8">
        <v>5.4999999999999997E-3</v>
      </c>
      <c r="O31" s="91" t="s">
        <v>45</v>
      </c>
      <c r="P31" s="97" t="s">
        <v>45</v>
      </c>
      <c r="Q31" s="91" t="s">
        <v>45</v>
      </c>
      <c r="R31" s="91" t="s">
        <v>45</v>
      </c>
      <c r="S31" s="97" t="s">
        <v>45</v>
      </c>
      <c r="T31" s="91" t="s">
        <v>45</v>
      </c>
      <c r="U31" s="91" t="s">
        <v>45</v>
      </c>
      <c r="V31" s="97" t="s">
        <v>45</v>
      </c>
      <c r="W31" s="91" t="s">
        <v>45</v>
      </c>
      <c r="X31" s="91" t="s">
        <v>45</v>
      </c>
      <c r="Y31" s="97" t="s">
        <v>45</v>
      </c>
      <c r="Z31" s="8">
        <v>5.4999999999999997E-3</v>
      </c>
      <c r="AA31" s="91" t="s">
        <v>45</v>
      </c>
      <c r="AB31" s="97" t="s">
        <v>45</v>
      </c>
      <c r="AC31" s="91" t="s">
        <v>45</v>
      </c>
      <c r="AD31" s="91" t="s">
        <v>45</v>
      </c>
      <c r="AE31" s="97" t="s">
        <v>45</v>
      </c>
      <c r="AF31" s="91" t="s">
        <v>45</v>
      </c>
      <c r="AG31" s="91" t="s">
        <v>45</v>
      </c>
      <c r="AH31" s="97" t="s">
        <v>45</v>
      </c>
      <c r="AI31" s="91" t="s">
        <v>45</v>
      </c>
      <c r="AJ31" s="91" t="s">
        <v>45</v>
      </c>
      <c r="AK31" s="97" t="s">
        <v>45</v>
      </c>
      <c r="AL31" s="91"/>
      <c r="AM31" s="91" t="s">
        <v>45</v>
      </c>
      <c r="AN31" s="95" t="s">
        <v>45</v>
      </c>
      <c r="AO31" s="144"/>
      <c r="AP31" s="159"/>
      <c r="AQ31" s="161"/>
      <c r="AR31" s="162"/>
      <c r="AS31" s="162"/>
      <c r="AT31" s="162"/>
    </row>
    <row r="32" spans="1:46" s="146" customFormat="1" ht="97.5" customHeight="1" x14ac:dyDescent="0.35">
      <c r="A32" s="12" t="s">
        <v>80</v>
      </c>
      <c r="B32" s="84" t="s">
        <v>81</v>
      </c>
      <c r="C32" s="53" t="s">
        <v>44</v>
      </c>
      <c r="D32" s="144"/>
      <c r="E32" s="91" t="s">
        <v>45</v>
      </c>
      <c r="F32" s="91" t="s">
        <v>45</v>
      </c>
      <c r="G32" s="97" t="s">
        <v>45</v>
      </c>
      <c r="H32" s="91" t="s">
        <v>45</v>
      </c>
      <c r="I32" s="91" t="s">
        <v>45</v>
      </c>
      <c r="J32" s="97" t="s">
        <v>45</v>
      </c>
      <c r="K32" s="91" t="s">
        <v>45</v>
      </c>
      <c r="L32" s="91" t="s">
        <v>45</v>
      </c>
      <c r="M32" s="97" t="s">
        <v>45</v>
      </c>
      <c r="N32" s="8">
        <v>3.0000000000000001E-3</v>
      </c>
      <c r="O32" s="91" t="s">
        <v>45</v>
      </c>
      <c r="P32" s="97" t="s">
        <v>45</v>
      </c>
      <c r="Q32" s="91" t="s">
        <v>45</v>
      </c>
      <c r="R32" s="91" t="s">
        <v>45</v>
      </c>
      <c r="S32" s="97" t="s">
        <v>45</v>
      </c>
      <c r="T32" s="91" t="s">
        <v>45</v>
      </c>
      <c r="U32" s="91" t="s">
        <v>45</v>
      </c>
      <c r="V32" s="97" t="s">
        <v>45</v>
      </c>
      <c r="W32" s="8">
        <v>3.0000000000000001E-3</v>
      </c>
      <c r="X32" s="91" t="s">
        <v>45</v>
      </c>
      <c r="Y32" s="97" t="s">
        <v>45</v>
      </c>
      <c r="Z32" s="91" t="s">
        <v>45</v>
      </c>
      <c r="AA32" s="91" t="s">
        <v>45</v>
      </c>
      <c r="AB32" s="97" t="s">
        <v>45</v>
      </c>
      <c r="AC32" s="91" t="s">
        <v>45</v>
      </c>
      <c r="AD32" s="91" t="s">
        <v>45</v>
      </c>
      <c r="AE32" s="97" t="s">
        <v>45</v>
      </c>
      <c r="AF32" s="8">
        <v>3.0000000000000001E-3</v>
      </c>
      <c r="AG32" s="91" t="s">
        <v>45</v>
      </c>
      <c r="AH32" s="97" t="s">
        <v>45</v>
      </c>
      <c r="AI32" s="91" t="s">
        <v>45</v>
      </c>
      <c r="AJ32" s="91" t="s">
        <v>45</v>
      </c>
      <c r="AK32" s="97" t="s">
        <v>45</v>
      </c>
      <c r="AL32" s="91" t="s">
        <v>45</v>
      </c>
      <c r="AM32" s="91" t="s">
        <v>45</v>
      </c>
      <c r="AN32" s="95" t="s">
        <v>45</v>
      </c>
      <c r="AO32" s="144"/>
      <c r="AP32" s="159"/>
      <c r="AQ32" s="161"/>
      <c r="AR32" s="162"/>
      <c r="AS32" s="162"/>
      <c r="AT32" s="162"/>
    </row>
    <row r="33" spans="1:67" s="146" customFormat="1" ht="70.5" customHeight="1" x14ac:dyDescent="0.35">
      <c r="A33" s="12" t="s">
        <v>82</v>
      </c>
      <c r="B33" s="84" t="s">
        <v>83</v>
      </c>
      <c r="C33" s="53" t="s">
        <v>44</v>
      </c>
      <c r="D33" s="144"/>
      <c r="E33" s="91" t="s">
        <v>45</v>
      </c>
      <c r="F33" s="91" t="s">
        <v>45</v>
      </c>
      <c r="G33" s="97" t="s">
        <v>45</v>
      </c>
      <c r="H33" s="8">
        <v>3.0000000000000001E-3</v>
      </c>
      <c r="I33" s="91" t="s">
        <v>45</v>
      </c>
      <c r="J33" s="97" t="s">
        <v>45</v>
      </c>
      <c r="K33" s="91" t="s">
        <v>45</v>
      </c>
      <c r="L33" s="91" t="s">
        <v>45</v>
      </c>
      <c r="M33" s="97" t="s">
        <v>45</v>
      </c>
      <c r="N33" s="91" t="s">
        <v>45</v>
      </c>
      <c r="O33" s="91" t="s">
        <v>45</v>
      </c>
      <c r="P33" s="97" t="s">
        <v>45</v>
      </c>
      <c r="Q33" s="91" t="s">
        <v>45</v>
      </c>
      <c r="R33" s="91" t="s">
        <v>45</v>
      </c>
      <c r="S33" s="97" t="s">
        <v>45</v>
      </c>
      <c r="T33" s="91" t="s">
        <v>45</v>
      </c>
      <c r="U33" s="91" t="s">
        <v>45</v>
      </c>
      <c r="V33" s="97" t="s">
        <v>45</v>
      </c>
      <c r="W33" s="91" t="s">
        <v>45</v>
      </c>
      <c r="X33" s="91" t="s">
        <v>45</v>
      </c>
      <c r="Y33" s="97" t="s">
        <v>45</v>
      </c>
      <c r="Z33" s="8">
        <v>5.0000000000000001E-3</v>
      </c>
      <c r="AA33" s="91" t="s">
        <v>45</v>
      </c>
      <c r="AB33" s="97" t="s">
        <v>45</v>
      </c>
      <c r="AC33" s="91" t="s">
        <v>45</v>
      </c>
      <c r="AD33" s="91" t="s">
        <v>45</v>
      </c>
      <c r="AE33" s="97" t="s">
        <v>45</v>
      </c>
      <c r="AF33" s="91" t="s">
        <v>45</v>
      </c>
      <c r="AG33" s="91" t="s">
        <v>45</v>
      </c>
      <c r="AH33" s="97" t="s">
        <v>45</v>
      </c>
      <c r="AI33" s="91" t="s">
        <v>45</v>
      </c>
      <c r="AJ33" s="91" t="s">
        <v>45</v>
      </c>
      <c r="AK33" s="97" t="s">
        <v>45</v>
      </c>
      <c r="AL33" s="91" t="s">
        <v>45</v>
      </c>
      <c r="AM33" s="91" t="s">
        <v>45</v>
      </c>
      <c r="AN33" s="95" t="s">
        <v>45</v>
      </c>
      <c r="AO33" s="144"/>
      <c r="AP33" s="159"/>
      <c r="AQ33" s="161"/>
      <c r="AR33" s="162"/>
      <c r="AS33" s="162"/>
      <c r="AT33" s="162"/>
    </row>
    <row r="34" spans="1:67" s="146" customFormat="1" ht="52.15" customHeight="1" x14ac:dyDescent="0.35">
      <c r="A34" s="12" t="s">
        <v>84</v>
      </c>
      <c r="B34" s="84" t="s">
        <v>85</v>
      </c>
      <c r="C34" s="53" t="s">
        <v>44</v>
      </c>
      <c r="D34" s="144"/>
      <c r="E34" s="91" t="s">
        <v>45</v>
      </c>
      <c r="F34" s="91" t="s">
        <v>45</v>
      </c>
      <c r="G34" s="97" t="s">
        <v>45</v>
      </c>
      <c r="H34" s="91" t="s">
        <v>45</v>
      </c>
      <c r="I34" s="91" t="s">
        <v>45</v>
      </c>
      <c r="J34" s="97" t="s">
        <v>45</v>
      </c>
      <c r="K34" s="91" t="s">
        <v>45</v>
      </c>
      <c r="L34" s="91" t="s">
        <v>45</v>
      </c>
      <c r="M34" s="97" t="s">
        <v>45</v>
      </c>
      <c r="N34" s="91" t="s">
        <v>45</v>
      </c>
      <c r="O34" s="91" t="s">
        <v>45</v>
      </c>
      <c r="P34" s="97" t="s">
        <v>45</v>
      </c>
      <c r="Q34" s="91" t="s">
        <v>45</v>
      </c>
      <c r="R34" s="91" t="s">
        <v>45</v>
      </c>
      <c r="S34" s="97" t="s">
        <v>45</v>
      </c>
      <c r="T34" s="8">
        <v>2.5000000000000001E-3</v>
      </c>
      <c r="U34" s="91" t="s">
        <v>45</v>
      </c>
      <c r="V34" s="97" t="s">
        <v>45</v>
      </c>
      <c r="W34" s="91" t="s">
        <v>45</v>
      </c>
      <c r="X34" s="91" t="s">
        <v>45</v>
      </c>
      <c r="Y34" s="97" t="s">
        <v>45</v>
      </c>
      <c r="Z34" s="91" t="s">
        <v>45</v>
      </c>
      <c r="AA34" s="91" t="s">
        <v>45</v>
      </c>
      <c r="AB34" s="97" t="s">
        <v>45</v>
      </c>
      <c r="AC34" s="91" t="s">
        <v>45</v>
      </c>
      <c r="AD34" s="91" t="s">
        <v>45</v>
      </c>
      <c r="AE34" s="97" t="s">
        <v>45</v>
      </c>
      <c r="AF34" s="91" t="s">
        <v>45</v>
      </c>
      <c r="AG34" s="91" t="s">
        <v>45</v>
      </c>
      <c r="AH34" s="97" t="s">
        <v>45</v>
      </c>
      <c r="AI34" s="8">
        <v>2.5000000000000001E-3</v>
      </c>
      <c r="AJ34" s="91" t="s">
        <v>45</v>
      </c>
      <c r="AK34" s="97" t="s">
        <v>45</v>
      </c>
      <c r="AL34" s="91" t="s">
        <v>45</v>
      </c>
      <c r="AM34" s="91" t="s">
        <v>45</v>
      </c>
      <c r="AN34" s="95" t="s">
        <v>45</v>
      </c>
      <c r="AO34" s="144"/>
      <c r="AP34" s="159"/>
      <c r="AQ34" s="161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  <c r="BK34" s="162"/>
      <c r="BL34" s="162"/>
      <c r="BM34" s="162"/>
      <c r="BN34" s="162"/>
      <c r="BO34" s="162"/>
    </row>
    <row r="35" spans="1:67" s="146" customFormat="1" ht="70.5" customHeight="1" x14ac:dyDescent="0.35">
      <c r="A35" s="12" t="s">
        <v>86</v>
      </c>
      <c r="B35" s="99" t="s">
        <v>87</v>
      </c>
      <c r="C35" s="53" t="s">
        <v>44</v>
      </c>
      <c r="D35" s="145"/>
      <c r="E35" s="91" t="s">
        <v>45</v>
      </c>
      <c r="F35" s="91" t="s">
        <v>45</v>
      </c>
      <c r="G35" s="97" t="s">
        <v>45</v>
      </c>
      <c r="H35" s="91" t="s">
        <v>45</v>
      </c>
      <c r="I35" s="91" t="s">
        <v>45</v>
      </c>
      <c r="J35" s="97" t="s">
        <v>45</v>
      </c>
      <c r="K35" s="91" t="s">
        <v>45</v>
      </c>
      <c r="L35" s="91" t="s">
        <v>45</v>
      </c>
      <c r="M35" s="97" t="s">
        <v>45</v>
      </c>
      <c r="N35" s="91" t="s">
        <v>45</v>
      </c>
      <c r="O35" s="91" t="s">
        <v>45</v>
      </c>
      <c r="P35" s="97" t="s">
        <v>45</v>
      </c>
      <c r="Q35" s="8">
        <v>5.0000000000000001E-3</v>
      </c>
      <c r="R35" s="91" t="s">
        <v>45</v>
      </c>
      <c r="S35" s="97" t="s">
        <v>45</v>
      </c>
      <c r="T35" s="91" t="s">
        <v>45</v>
      </c>
      <c r="U35" s="91" t="s">
        <v>45</v>
      </c>
      <c r="V35" s="97" t="s">
        <v>45</v>
      </c>
      <c r="W35" s="91" t="s">
        <v>45</v>
      </c>
      <c r="X35" s="91" t="s">
        <v>45</v>
      </c>
      <c r="Y35" s="97" t="s">
        <v>45</v>
      </c>
      <c r="Z35" s="91"/>
      <c r="AA35" s="91" t="s">
        <v>45</v>
      </c>
      <c r="AB35" s="97" t="s">
        <v>45</v>
      </c>
      <c r="AC35" s="91" t="s">
        <v>45</v>
      </c>
      <c r="AD35" s="91" t="s">
        <v>45</v>
      </c>
      <c r="AE35" s="97" t="s">
        <v>45</v>
      </c>
      <c r="AF35" s="91"/>
      <c r="AG35" s="91" t="s">
        <v>45</v>
      </c>
      <c r="AH35" s="97" t="s">
        <v>45</v>
      </c>
      <c r="AI35" s="8">
        <v>5.0000000000000001E-3</v>
      </c>
      <c r="AJ35" s="91" t="s">
        <v>45</v>
      </c>
      <c r="AK35" s="97" t="s">
        <v>45</v>
      </c>
      <c r="AL35" s="91" t="s">
        <v>45</v>
      </c>
      <c r="AM35" s="91" t="s">
        <v>45</v>
      </c>
      <c r="AN35" s="95" t="s">
        <v>45</v>
      </c>
      <c r="AO35" s="145"/>
      <c r="AP35" s="160"/>
      <c r="AQ35" s="161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  <c r="BI35" s="162"/>
      <c r="BJ35" s="162"/>
      <c r="BK35" s="162"/>
      <c r="BL35" s="162"/>
      <c r="BM35" s="162"/>
      <c r="BN35" s="162"/>
      <c r="BO35" s="162"/>
    </row>
    <row r="36" spans="1:67" ht="37.5" customHeight="1" x14ac:dyDescent="0.35">
      <c r="A36" s="81">
        <v>4</v>
      </c>
      <c r="B36" s="163" t="s">
        <v>88</v>
      </c>
      <c r="C36" s="164"/>
      <c r="D36" s="165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</row>
    <row r="37" spans="1:67" ht="77.25" customHeight="1" x14ac:dyDescent="0.35">
      <c r="A37" s="63" t="s">
        <v>89</v>
      </c>
      <c r="B37" s="77" t="s">
        <v>90</v>
      </c>
      <c r="C37" s="51" t="s">
        <v>44</v>
      </c>
      <c r="D37" s="112">
        <f>COUNT(E37:E41,H37:H41,K37:K41,N37:N41,Q37:Q41,T37:T41,W37:W41,Z37:Z41,AC37:AC41,AF37:AF41,AI37:AI41,AL37:AL41)</f>
        <v>21</v>
      </c>
      <c r="E37" s="96">
        <v>0.01</v>
      </c>
      <c r="F37" s="86" t="s">
        <v>45</v>
      </c>
      <c r="G37" s="100" t="s">
        <v>45</v>
      </c>
      <c r="H37" s="96">
        <v>0.01</v>
      </c>
      <c r="I37" s="86" t="s">
        <v>45</v>
      </c>
      <c r="J37" s="100" t="s">
        <v>45</v>
      </c>
      <c r="K37" s="96">
        <v>0.01</v>
      </c>
      <c r="L37" s="86" t="s">
        <v>45</v>
      </c>
      <c r="M37" s="100" t="s">
        <v>45</v>
      </c>
      <c r="N37" s="96">
        <v>0.01</v>
      </c>
      <c r="O37" s="86" t="s">
        <v>45</v>
      </c>
      <c r="P37" s="100" t="s">
        <v>45</v>
      </c>
      <c r="Q37" s="96">
        <v>0.01</v>
      </c>
      <c r="R37" s="86" t="s">
        <v>45</v>
      </c>
      <c r="S37" s="100" t="s">
        <v>45</v>
      </c>
      <c r="T37" s="96">
        <v>0.01</v>
      </c>
      <c r="U37" s="86" t="s">
        <v>45</v>
      </c>
      <c r="V37" s="100" t="s">
        <v>45</v>
      </c>
      <c r="W37" s="96">
        <v>0.01</v>
      </c>
      <c r="X37" s="86" t="s">
        <v>45</v>
      </c>
      <c r="Y37" s="100" t="s">
        <v>45</v>
      </c>
      <c r="Z37" s="96">
        <v>0.01</v>
      </c>
      <c r="AA37" s="86" t="s">
        <v>45</v>
      </c>
      <c r="AB37" s="100" t="s">
        <v>45</v>
      </c>
      <c r="AC37" s="96">
        <v>0.01</v>
      </c>
      <c r="AD37" s="86" t="s">
        <v>45</v>
      </c>
      <c r="AE37" s="100" t="s">
        <v>45</v>
      </c>
      <c r="AF37" s="96">
        <v>0.01</v>
      </c>
      <c r="AG37" s="86" t="s">
        <v>45</v>
      </c>
      <c r="AH37" s="100" t="s">
        <v>45</v>
      </c>
      <c r="AI37" s="96">
        <v>0.01</v>
      </c>
      <c r="AJ37" s="86" t="s">
        <v>45</v>
      </c>
      <c r="AK37" s="100" t="s">
        <v>45</v>
      </c>
      <c r="AL37" s="96">
        <v>0.01</v>
      </c>
      <c r="AM37" s="86" t="s">
        <v>45</v>
      </c>
      <c r="AN37" s="100" t="s">
        <v>45</v>
      </c>
      <c r="AO37" s="112">
        <f>COUNT(AM37:AM41,AJ37:AJ41,AG37:AG41,AD37:AD41,AA37:AA41,X37:X41,U37:U41,R37:R41,O37:O41,L37:L41,I37:I41)</f>
        <v>0</v>
      </c>
      <c r="AP37" s="171">
        <f>SUM(AL37:AL41,AI37:AI41,AF37:AF41,AC37:AC41,Z37:Z41,W37:W41,T37:T41,Q37:Q41,N37:N41,K37:K41,H37:H41,E37:E41)</f>
        <v>0.20000000000000004</v>
      </c>
      <c r="AQ37" s="171">
        <f>SUM(AM37:AM41,AJ37:AJ41,AG37:AG41,AD37:AD41,AA37:AA41,X37:X41,U37:U41,R37:R41,O37:O41,L37:L41,I37:I41,F37:F41)</f>
        <v>0</v>
      </c>
    </row>
    <row r="38" spans="1:67" ht="50.15" customHeight="1" x14ac:dyDescent="0.35">
      <c r="A38" s="71" t="s">
        <v>91</v>
      </c>
      <c r="B38" s="78" t="s">
        <v>92</v>
      </c>
      <c r="C38" s="53" t="s">
        <v>44</v>
      </c>
      <c r="D38" s="113"/>
      <c r="E38" s="87" t="s">
        <v>45</v>
      </c>
      <c r="F38" s="87" t="s">
        <v>45</v>
      </c>
      <c r="G38" s="100" t="s">
        <v>45</v>
      </c>
      <c r="H38" s="87" t="s">
        <v>45</v>
      </c>
      <c r="I38" s="87" t="s">
        <v>45</v>
      </c>
      <c r="J38" s="100" t="s">
        <v>45</v>
      </c>
      <c r="K38" s="87" t="s">
        <v>45</v>
      </c>
      <c r="L38" s="87" t="s">
        <v>45</v>
      </c>
      <c r="M38" s="100" t="s">
        <v>45</v>
      </c>
      <c r="N38" s="96">
        <v>0.01</v>
      </c>
      <c r="O38" s="87" t="s">
        <v>45</v>
      </c>
      <c r="P38" s="100" t="s">
        <v>45</v>
      </c>
      <c r="Q38" s="87" t="s">
        <v>45</v>
      </c>
      <c r="R38" s="87" t="s">
        <v>45</v>
      </c>
      <c r="S38" s="100" t="s">
        <v>45</v>
      </c>
      <c r="T38" s="87" t="s">
        <v>45</v>
      </c>
      <c r="U38" s="87" t="s">
        <v>45</v>
      </c>
      <c r="V38" s="100" t="s">
        <v>45</v>
      </c>
      <c r="W38" s="96">
        <v>0.01</v>
      </c>
      <c r="X38" s="87" t="s">
        <v>45</v>
      </c>
      <c r="Y38" s="100" t="s">
        <v>45</v>
      </c>
      <c r="Z38" s="87" t="s">
        <v>45</v>
      </c>
      <c r="AA38" s="87" t="s">
        <v>45</v>
      </c>
      <c r="AB38" s="100" t="s">
        <v>45</v>
      </c>
      <c r="AC38" s="87" t="s">
        <v>45</v>
      </c>
      <c r="AD38" s="87" t="s">
        <v>45</v>
      </c>
      <c r="AE38" s="100" t="s">
        <v>45</v>
      </c>
      <c r="AF38" s="96">
        <v>0.01</v>
      </c>
      <c r="AG38" s="87" t="s">
        <v>45</v>
      </c>
      <c r="AH38" s="100" t="s">
        <v>45</v>
      </c>
      <c r="AI38" s="87" t="s">
        <v>45</v>
      </c>
      <c r="AJ38" s="87" t="s">
        <v>45</v>
      </c>
      <c r="AK38" s="100" t="s">
        <v>45</v>
      </c>
      <c r="AL38" s="87" t="s">
        <v>45</v>
      </c>
      <c r="AM38" s="87" t="s">
        <v>45</v>
      </c>
      <c r="AN38" s="100" t="s">
        <v>45</v>
      </c>
      <c r="AO38" s="113"/>
      <c r="AP38" s="172"/>
      <c r="AQ38" s="172"/>
    </row>
    <row r="39" spans="1:67" ht="37.15" customHeight="1" x14ac:dyDescent="0.35">
      <c r="A39" s="71" t="s">
        <v>93</v>
      </c>
      <c r="B39" s="78" t="s">
        <v>94</v>
      </c>
      <c r="C39" s="53" t="s">
        <v>44</v>
      </c>
      <c r="D39" s="113"/>
      <c r="E39" s="87" t="s">
        <v>45</v>
      </c>
      <c r="F39" s="87" t="s">
        <v>45</v>
      </c>
      <c r="G39" s="100" t="s">
        <v>45</v>
      </c>
      <c r="H39" s="87" t="s">
        <v>45</v>
      </c>
      <c r="I39" s="87" t="s">
        <v>45</v>
      </c>
      <c r="J39" s="100" t="s">
        <v>45</v>
      </c>
      <c r="K39" s="96">
        <v>5.0000000000000001E-3</v>
      </c>
      <c r="L39" s="87" t="s">
        <v>45</v>
      </c>
      <c r="M39" s="100" t="s">
        <v>45</v>
      </c>
      <c r="N39" s="87" t="s">
        <v>45</v>
      </c>
      <c r="O39" s="87" t="s">
        <v>45</v>
      </c>
      <c r="P39" s="100" t="s">
        <v>45</v>
      </c>
      <c r="Q39" s="87" t="s">
        <v>45</v>
      </c>
      <c r="R39" s="87" t="s">
        <v>45</v>
      </c>
      <c r="S39" s="100" t="s">
        <v>45</v>
      </c>
      <c r="T39" s="87" t="s">
        <v>45</v>
      </c>
      <c r="U39" s="87" t="s">
        <v>45</v>
      </c>
      <c r="V39" s="100" t="s">
        <v>45</v>
      </c>
      <c r="W39" s="87" t="s">
        <v>45</v>
      </c>
      <c r="X39" s="87" t="s">
        <v>45</v>
      </c>
      <c r="Y39" s="100" t="s">
        <v>45</v>
      </c>
      <c r="Z39" s="87" t="s">
        <v>45</v>
      </c>
      <c r="AA39" s="87" t="s">
        <v>45</v>
      </c>
      <c r="AB39" s="100" t="s">
        <v>45</v>
      </c>
      <c r="AC39" s="96">
        <v>5.0000000000000001E-3</v>
      </c>
      <c r="AD39" s="87" t="s">
        <v>45</v>
      </c>
      <c r="AE39" s="100" t="s">
        <v>45</v>
      </c>
      <c r="AF39" s="87" t="s">
        <v>45</v>
      </c>
      <c r="AG39" s="87" t="s">
        <v>45</v>
      </c>
      <c r="AH39" s="100" t="s">
        <v>45</v>
      </c>
      <c r="AI39" s="87" t="s">
        <v>45</v>
      </c>
      <c r="AJ39" s="87" t="s">
        <v>45</v>
      </c>
      <c r="AK39" s="100" t="s">
        <v>45</v>
      </c>
      <c r="AL39" s="87" t="s">
        <v>45</v>
      </c>
      <c r="AM39" s="87" t="s">
        <v>45</v>
      </c>
      <c r="AN39" s="100" t="s">
        <v>45</v>
      </c>
      <c r="AO39" s="113"/>
      <c r="AP39" s="172"/>
      <c r="AQ39" s="172"/>
    </row>
    <row r="40" spans="1:67" ht="100.15" customHeight="1" x14ac:dyDescent="0.35">
      <c r="A40" s="12" t="s">
        <v>95</v>
      </c>
      <c r="B40" s="49" t="s">
        <v>96</v>
      </c>
      <c r="C40" s="53" t="s">
        <v>44</v>
      </c>
      <c r="D40" s="113"/>
      <c r="E40" s="96">
        <v>0.01</v>
      </c>
      <c r="F40" s="88"/>
      <c r="G40" s="89"/>
      <c r="H40" s="88"/>
      <c r="I40" s="88"/>
      <c r="J40" s="89"/>
      <c r="K40" s="88"/>
      <c r="L40" s="88"/>
      <c r="M40" s="89"/>
      <c r="N40" s="88"/>
      <c r="O40" s="88"/>
      <c r="P40" s="89"/>
      <c r="Q40" s="88"/>
      <c r="R40" s="88"/>
      <c r="S40" s="89"/>
      <c r="T40" s="88"/>
      <c r="U40" s="88"/>
      <c r="V40" s="89"/>
      <c r="W40" s="96">
        <v>0.01</v>
      </c>
      <c r="X40" s="88"/>
      <c r="Y40" s="89"/>
      <c r="Z40" s="88"/>
      <c r="AA40" s="88"/>
      <c r="AB40" s="89"/>
      <c r="AC40" s="88"/>
      <c r="AD40" s="88"/>
      <c r="AE40" s="89"/>
      <c r="AF40" s="88"/>
      <c r="AG40" s="88"/>
      <c r="AH40" s="89"/>
      <c r="AI40" s="88"/>
      <c r="AJ40" s="88"/>
      <c r="AK40" s="89"/>
      <c r="AL40" s="88"/>
      <c r="AM40" s="88"/>
      <c r="AN40" s="89"/>
      <c r="AO40" s="113"/>
      <c r="AP40" s="172"/>
      <c r="AQ40" s="172"/>
    </row>
    <row r="41" spans="1:67" ht="55.9" customHeight="1" x14ac:dyDescent="0.35">
      <c r="A41" s="12" t="s">
        <v>97</v>
      </c>
      <c r="B41" s="49" t="s">
        <v>98</v>
      </c>
      <c r="C41" s="53" t="s">
        <v>44</v>
      </c>
      <c r="D41" s="170"/>
      <c r="E41" s="96">
        <v>0.01</v>
      </c>
      <c r="F41" s="88"/>
      <c r="G41" s="89"/>
      <c r="H41" s="88"/>
      <c r="I41" s="88"/>
      <c r="J41" s="89"/>
      <c r="K41" s="88"/>
      <c r="L41" s="88"/>
      <c r="M41" s="89"/>
      <c r="N41" s="88"/>
      <c r="O41" s="88"/>
      <c r="P41" s="89"/>
      <c r="Q41" s="88"/>
      <c r="R41" s="88"/>
      <c r="S41" s="89"/>
      <c r="T41" s="88"/>
      <c r="U41" s="88"/>
      <c r="V41" s="89"/>
      <c r="W41" s="96">
        <v>0.01</v>
      </c>
      <c r="X41" s="88"/>
      <c r="Y41" s="89"/>
      <c r="Z41" s="88"/>
      <c r="AA41" s="88"/>
      <c r="AB41" s="89"/>
      <c r="AC41" s="88"/>
      <c r="AD41" s="88"/>
      <c r="AE41" s="89"/>
      <c r="AF41" s="88"/>
      <c r="AG41" s="88"/>
      <c r="AH41" s="89"/>
      <c r="AI41" s="88"/>
      <c r="AJ41" s="88"/>
      <c r="AK41" s="89"/>
      <c r="AL41" s="88"/>
      <c r="AM41" s="88"/>
      <c r="AN41" s="89"/>
      <c r="AO41" s="170"/>
      <c r="AP41" s="173"/>
      <c r="AQ41" s="173"/>
    </row>
    <row r="42" spans="1:67" ht="37.5" customHeight="1" x14ac:dyDescent="0.35">
      <c r="A42" s="19">
        <v>5</v>
      </c>
      <c r="B42" s="174" t="s">
        <v>99</v>
      </c>
      <c r="C42" s="175"/>
      <c r="D42" s="176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67" ht="50.15" customHeight="1" x14ac:dyDescent="0.45">
      <c r="A43" s="63" t="s">
        <v>100</v>
      </c>
      <c r="B43" s="79" t="s">
        <v>101</v>
      </c>
      <c r="C43" s="51" t="s">
        <v>44</v>
      </c>
      <c r="D43" s="112">
        <f>COUNT(E43:E49,H43:H49,K43:K49,N43:N49,Q43:Q49,T43:T49,W43:W49,Z43:Z49,AC43:AC49,AF43:AF49,AI43:AI49,AL43:AL49)</f>
        <v>11</v>
      </c>
      <c r="E43" s="51" t="s">
        <v>45</v>
      </c>
      <c r="F43" s="51" t="s">
        <v>45</v>
      </c>
      <c r="G43" s="95" t="s">
        <v>45</v>
      </c>
      <c r="H43" s="51" t="s">
        <v>45</v>
      </c>
      <c r="I43" s="51" t="s">
        <v>45</v>
      </c>
      <c r="J43" s="95" t="s">
        <v>45</v>
      </c>
      <c r="K43" s="51" t="s">
        <v>45</v>
      </c>
      <c r="L43" s="51" t="s">
        <v>45</v>
      </c>
      <c r="M43" s="95" t="s">
        <v>45</v>
      </c>
      <c r="N43" s="51" t="s">
        <v>45</v>
      </c>
      <c r="O43" s="51" t="s">
        <v>45</v>
      </c>
      <c r="P43" s="95" t="s">
        <v>45</v>
      </c>
      <c r="Q43" s="51" t="s">
        <v>45</v>
      </c>
      <c r="R43" s="51" t="s">
        <v>45</v>
      </c>
      <c r="S43" s="95" t="s">
        <v>45</v>
      </c>
      <c r="T43" s="51" t="s">
        <v>45</v>
      </c>
      <c r="U43" s="51" t="s">
        <v>45</v>
      </c>
      <c r="V43" s="95" t="s">
        <v>45</v>
      </c>
      <c r="W43" s="51" t="s">
        <v>45</v>
      </c>
      <c r="X43" s="51" t="s">
        <v>45</v>
      </c>
      <c r="Y43" s="95" t="s">
        <v>45</v>
      </c>
      <c r="Z43" s="51" t="s">
        <v>45</v>
      </c>
      <c r="AA43" s="51" t="s">
        <v>45</v>
      </c>
      <c r="AB43" s="95" t="s">
        <v>45</v>
      </c>
      <c r="AC43" s="96">
        <v>0.02</v>
      </c>
      <c r="AD43" s="51" t="s">
        <v>45</v>
      </c>
      <c r="AE43" s="95" t="s">
        <v>45</v>
      </c>
      <c r="AF43" s="51" t="s">
        <v>45</v>
      </c>
      <c r="AG43" s="51" t="s">
        <v>45</v>
      </c>
      <c r="AH43" s="95" t="s">
        <v>45</v>
      </c>
      <c r="AI43" s="51" t="s">
        <v>45</v>
      </c>
      <c r="AJ43" s="51" t="s">
        <v>45</v>
      </c>
      <c r="AK43" s="95" t="s">
        <v>45</v>
      </c>
      <c r="AL43" s="51" t="s">
        <v>45</v>
      </c>
      <c r="AM43" s="51" t="s">
        <v>45</v>
      </c>
      <c r="AN43" s="95" t="s">
        <v>45</v>
      </c>
      <c r="AO43" s="112">
        <f>COUNT(AM43:AM48,AJ43:AJ48,AG43:AG48,AD43:AD48,AA43:AA48,X43:X48,U43:U48,R43:R48,O43:O48,L43:L48,I43:I48,F43:F48)</f>
        <v>0</v>
      </c>
      <c r="AP43" s="171">
        <f>SUM(AL43:AL49,AI43:AI49,AF43:AF49,AC43:AC49,Z43:Z49,W43:W49,T43:T49,Q43:Q49,N43:N49,K43:K49,H43:H49,E43:E49)</f>
        <v>9.9999999999999992E-2</v>
      </c>
      <c r="AQ43" s="171">
        <f>SUM(AM43:AM49,AJ43:AJ49,AG43:AG49,AD43:AD49,AA43:AA49,X43:X49,U43:U49,R43:R49,O43:O49,L43:L49,I43:I49,F43:F49)</f>
        <v>0</v>
      </c>
    </row>
    <row r="44" spans="1:67" ht="72.75" customHeight="1" x14ac:dyDescent="0.45">
      <c r="A44" s="63" t="s">
        <v>102</v>
      </c>
      <c r="B44" s="76" t="s">
        <v>103</v>
      </c>
      <c r="C44" s="53" t="s">
        <v>44</v>
      </c>
      <c r="D44" s="113"/>
      <c r="E44" s="53" t="s">
        <v>45</v>
      </c>
      <c r="F44" s="53" t="s">
        <v>45</v>
      </c>
      <c r="G44" s="95" t="s">
        <v>45</v>
      </c>
      <c r="H44" s="53" t="s">
        <v>45</v>
      </c>
      <c r="I44" s="53" t="s">
        <v>45</v>
      </c>
      <c r="J44" s="95" t="s">
        <v>45</v>
      </c>
      <c r="K44" s="53" t="s">
        <v>45</v>
      </c>
      <c r="L44" s="53" t="s">
        <v>45</v>
      </c>
      <c r="M44" s="95" t="s">
        <v>45</v>
      </c>
      <c r="N44" s="53" t="s">
        <v>45</v>
      </c>
      <c r="O44" s="53" t="s">
        <v>45</v>
      </c>
      <c r="P44" s="95" t="s">
        <v>45</v>
      </c>
      <c r="Q44" s="53" t="s">
        <v>45</v>
      </c>
      <c r="R44" s="53" t="s">
        <v>45</v>
      </c>
      <c r="S44" s="95" t="s">
        <v>45</v>
      </c>
      <c r="T44" s="53" t="s">
        <v>45</v>
      </c>
      <c r="U44" s="53" t="s">
        <v>45</v>
      </c>
      <c r="V44" s="95" t="s">
        <v>45</v>
      </c>
      <c r="W44" s="53" t="s">
        <v>45</v>
      </c>
      <c r="X44" s="53" t="s">
        <v>45</v>
      </c>
      <c r="Y44" s="95" t="s">
        <v>45</v>
      </c>
      <c r="Z44" s="53" t="s">
        <v>45</v>
      </c>
      <c r="AA44" s="53" t="s">
        <v>45</v>
      </c>
      <c r="AB44" s="95" t="s">
        <v>45</v>
      </c>
      <c r="AC44" s="53" t="s">
        <v>45</v>
      </c>
      <c r="AD44" s="53" t="s">
        <v>45</v>
      </c>
      <c r="AE44" s="95" t="s">
        <v>45</v>
      </c>
      <c r="AF44" s="53" t="s">
        <v>45</v>
      </c>
      <c r="AG44" s="53" t="s">
        <v>45</v>
      </c>
      <c r="AH44" s="95" t="s">
        <v>45</v>
      </c>
      <c r="AI44" s="96">
        <v>0.01</v>
      </c>
      <c r="AJ44" s="53" t="s">
        <v>45</v>
      </c>
      <c r="AK44" s="95" t="s">
        <v>45</v>
      </c>
      <c r="AL44" s="53" t="s">
        <v>45</v>
      </c>
      <c r="AM44" s="53" t="s">
        <v>45</v>
      </c>
      <c r="AN44" s="95" t="s">
        <v>45</v>
      </c>
      <c r="AO44" s="113"/>
      <c r="AP44" s="172"/>
      <c r="AQ44" s="172"/>
    </row>
    <row r="45" spans="1:67" ht="50.15" customHeight="1" x14ac:dyDescent="0.35">
      <c r="A45" s="63" t="s">
        <v>104</v>
      </c>
      <c r="B45" s="49" t="s">
        <v>105</v>
      </c>
      <c r="C45" s="53" t="s">
        <v>44</v>
      </c>
      <c r="D45" s="113"/>
      <c r="E45" s="8"/>
      <c r="F45" s="8"/>
      <c r="G45" s="54"/>
      <c r="H45" s="8"/>
      <c r="I45" s="8"/>
      <c r="J45" s="54"/>
      <c r="K45" s="96">
        <v>5.0000000000000001E-3</v>
      </c>
      <c r="L45" s="8"/>
      <c r="M45" s="54"/>
      <c r="N45" s="8"/>
      <c r="O45" s="8"/>
      <c r="P45" s="54"/>
      <c r="Q45" s="8"/>
      <c r="R45" s="8"/>
      <c r="S45" s="54"/>
      <c r="T45" s="8"/>
      <c r="U45" s="8"/>
      <c r="V45" s="54"/>
      <c r="W45" s="8"/>
      <c r="X45" s="8"/>
      <c r="Y45" s="54"/>
      <c r="Z45" s="8"/>
      <c r="AA45" s="8"/>
      <c r="AB45" s="54"/>
      <c r="AC45" s="96">
        <v>5.0000000000000001E-3</v>
      </c>
      <c r="AD45" s="8"/>
      <c r="AE45" s="54"/>
      <c r="AF45" s="8"/>
      <c r="AG45" s="8"/>
      <c r="AH45" s="54"/>
      <c r="AI45" s="8"/>
      <c r="AJ45" s="8"/>
      <c r="AK45" s="54"/>
      <c r="AL45" s="8"/>
      <c r="AM45" s="8"/>
      <c r="AN45" s="54"/>
      <c r="AO45" s="113"/>
      <c r="AP45" s="172"/>
      <c r="AQ45" s="172"/>
    </row>
    <row r="46" spans="1:67" ht="50.15" customHeight="1" x14ac:dyDescent="0.35">
      <c r="A46" s="63" t="s">
        <v>106</v>
      </c>
      <c r="B46" s="49" t="s">
        <v>107</v>
      </c>
      <c r="C46" s="53" t="s">
        <v>44</v>
      </c>
      <c r="D46" s="113"/>
      <c r="E46" s="96">
        <v>0.01</v>
      </c>
      <c r="F46" s="8"/>
      <c r="G46" s="54"/>
      <c r="H46" s="8"/>
      <c r="I46" s="8"/>
      <c r="J46" s="54"/>
      <c r="K46" s="8"/>
      <c r="L46" s="8"/>
      <c r="M46" s="54"/>
      <c r="N46" s="8"/>
      <c r="O46" s="8"/>
      <c r="P46" s="54"/>
      <c r="Q46" s="8"/>
      <c r="R46" s="8"/>
      <c r="S46" s="54"/>
      <c r="T46" s="8"/>
      <c r="U46" s="8"/>
      <c r="V46" s="54"/>
      <c r="W46" s="8"/>
      <c r="X46" s="8"/>
      <c r="Y46" s="54"/>
      <c r="Z46" s="8"/>
      <c r="AA46" s="8"/>
      <c r="AB46" s="54"/>
      <c r="AC46" s="8"/>
      <c r="AD46" s="8"/>
      <c r="AE46" s="54"/>
      <c r="AF46" s="8"/>
      <c r="AG46" s="8"/>
      <c r="AH46" s="54"/>
      <c r="AI46" s="8"/>
      <c r="AJ46" s="8"/>
      <c r="AK46" s="54"/>
      <c r="AL46" s="8"/>
      <c r="AM46" s="8"/>
      <c r="AN46" s="54"/>
      <c r="AO46" s="113"/>
      <c r="AP46" s="172"/>
      <c r="AQ46" s="172"/>
    </row>
    <row r="47" spans="1:67" ht="50.15" customHeight="1" x14ac:dyDescent="0.35">
      <c r="A47" s="63" t="s">
        <v>108</v>
      </c>
      <c r="B47" s="49" t="s">
        <v>109</v>
      </c>
      <c r="C47" s="53" t="s">
        <v>44</v>
      </c>
      <c r="D47" s="113"/>
      <c r="E47" s="8"/>
      <c r="F47" s="8"/>
      <c r="G47" s="54"/>
      <c r="H47" s="8"/>
      <c r="I47" s="8"/>
      <c r="J47" s="54"/>
      <c r="K47" s="8"/>
      <c r="L47" s="8"/>
      <c r="M47" s="54"/>
      <c r="N47" s="96">
        <v>0.01</v>
      </c>
      <c r="O47" s="8"/>
      <c r="P47" s="54"/>
      <c r="Q47" s="8"/>
      <c r="R47" s="8"/>
      <c r="S47" s="54"/>
      <c r="T47" s="8"/>
      <c r="U47" s="8"/>
      <c r="V47" s="54"/>
      <c r="W47" s="8"/>
      <c r="X47" s="8"/>
      <c r="Y47" s="54"/>
      <c r="Z47" s="8"/>
      <c r="AA47" s="8"/>
      <c r="AB47" s="54"/>
      <c r="AC47" s="8"/>
      <c r="AD47" s="8"/>
      <c r="AE47" s="54"/>
      <c r="AF47" s="96">
        <v>0.01</v>
      </c>
      <c r="AG47" s="8"/>
      <c r="AH47" s="54"/>
      <c r="AI47" s="8"/>
      <c r="AJ47" s="8"/>
      <c r="AK47" s="54"/>
      <c r="AL47" s="8"/>
      <c r="AM47" s="8"/>
      <c r="AN47" s="54"/>
      <c r="AO47" s="113"/>
      <c r="AP47" s="172"/>
      <c r="AQ47" s="172"/>
    </row>
    <row r="48" spans="1:67" ht="50.15" customHeight="1" x14ac:dyDescent="0.35">
      <c r="A48" s="63" t="s">
        <v>110</v>
      </c>
      <c r="B48" s="93" t="s">
        <v>111</v>
      </c>
      <c r="C48" s="53" t="s">
        <v>44</v>
      </c>
      <c r="D48" s="113"/>
      <c r="E48" s="8"/>
      <c r="F48" s="8"/>
      <c r="G48" s="54"/>
      <c r="H48" s="8"/>
      <c r="I48" s="8"/>
      <c r="J48" s="54"/>
      <c r="K48" s="8"/>
      <c r="L48" s="8"/>
      <c r="M48" s="54"/>
      <c r="N48" s="96">
        <v>0.01</v>
      </c>
      <c r="O48" s="8"/>
      <c r="P48" s="54"/>
      <c r="Q48" s="8"/>
      <c r="R48" s="8"/>
      <c r="S48" s="54"/>
      <c r="T48" s="8"/>
      <c r="U48" s="8"/>
      <c r="V48" s="54"/>
      <c r="W48" s="8"/>
      <c r="X48" s="8"/>
      <c r="Y48" s="54"/>
      <c r="Z48" s="8"/>
      <c r="AA48" s="8"/>
      <c r="AB48" s="54"/>
      <c r="AC48" s="8"/>
      <c r="AD48" s="8"/>
      <c r="AE48" s="54"/>
      <c r="AF48" s="96">
        <v>0.01</v>
      </c>
      <c r="AG48" s="8"/>
      <c r="AH48" s="54"/>
      <c r="AI48" s="8"/>
      <c r="AJ48" s="8"/>
      <c r="AK48" s="54"/>
      <c r="AL48" s="8"/>
      <c r="AM48" s="8"/>
      <c r="AN48" s="54"/>
      <c r="AO48" s="113"/>
      <c r="AP48" s="172"/>
      <c r="AQ48" s="172"/>
    </row>
    <row r="49" spans="1:44" ht="89.25" customHeight="1" x14ac:dyDescent="0.35">
      <c r="A49" s="92" t="s">
        <v>112</v>
      </c>
      <c r="B49" s="94" t="s">
        <v>113</v>
      </c>
      <c r="C49" s="53" t="s">
        <v>44</v>
      </c>
      <c r="D49" s="170"/>
      <c r="E49" s="8"/>
      <c r="F49" s="8"/>
      <c r="G49" s="54"/>
      <c r="H49" s="8"/>
      <c r="I49" s="8"/>
      <c r="J49" s="54"/>
      <c r="K49" s="8"/>
      <c r="L49" s="8"/>
      <c r="M49" s="54"/>
      <c r="N49" s="8"/>
      <c r="O49" s="8"/>
      <c r="P49" s="54"/>
      <c r="Q49" s="96">
        <v>5.0000000000000001E-3</v>
      </c>
      <c r="R49" s="8"/>
      <c r="S49" s="54"/>
      <c r="T49" s="8"/>
      <c r="U49" s="8"/>
      <c r="V49" s="54"/>
      <c r="W49" s="8"/>
      <c r="X49" s="8"/>
      <c r="Y49" s="54"/>
      <c r="Z49" s="8"/>
      <c r="AA49" s="8"/>
      <c r="AB49" s="54"/>
      <c r="AC49" s="8"/>
      <c r="AD49" s="8"/>
      <c r="AE49" s="54"/>
      <c r="AF49" s="98"/>
      <c r="AG49" s="8"/>
      <c r="AH49" s="54"/>
      <c r="AI49" s="96">
        <v>5.0000000000000001E-3</v>
      </c>
      <c r="AJ49" s="8"/>
      <c r="AK49" s="54"/>
      <c r="AL49" s="8"/>
      <c r="AM49" s="8"/>
      <c r="AN49" s="54"/>
      <c r="AO49" s="170"/>
      <c r="AP49" s="173"/>
      <c r="AQ49" s="173"/>
    </row>
    <row r="50" spans="1:44" ht="37.5" customHeight="1" x14ac:dyDescent="0.35">
      <c r="A50" s="34">
        <v>6</v>
      </c>
      <c r="B50" s="102" t="s">
        <v>114</v>
      </c>
      <c r="C50" s="103"/>
      <c r="D50" s="104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</row>
    <row r="51" spans="1:44" ht="50.15" customHeight="1" x14ac:dyDescent="0.35">
      <c r="A51" s="12" t="s">
        <v>115</v>
      </c>
      <c r="B51" s="83" t="s">
        <v>116</v>
      </c>
      <c r="C51" s="51" t="s">
        <v>44</v>
      </c>
      <c r="D51" s="112">
        <f>COUNT(E51:E62,H51:H62,K51:K62,N51:N62,Q51:Q62,T51:T62,W51:W62,Z51:Z62,AC51:AC62,AF51:AF62,AI51:AI62,AL51:AL62)</f>
        <v>38</v>
      </c>
      <c r="E51" s="96">
        <v>2E-3</v>
      </c>
      <c r="F51" s="51" t="s">
        <v>45</v>
      </c>
      <c r="G51" s="95" t="s">
        <v>45</v>
      </c>
      <c r="H51" s="96">
        <v>2E-3</v>
      </c>
      <c r="I51" s="51" t="s">
        <v>45</v>
      </c>
      <c r="J51" s="95" t="s">
        <v>45</v>
      </c>
      <c r="K51" s="96">
        <v>2E-3</v>
      </c>
      <c r="L51" s="51" t="s">
        <v>45</v>
      </c>
      <c r="M51" s="95" t="s">
        <v>45</v>
      </c>
      <c r="N51" s="96">
        <v>2E-3</v>
      </c>
      <c r="O51" s="51" t="s">
        <v>45</v>
      </c>
      <c r="P51" s="95" t="s">
        <v>45</v>
      </c>
      <c r="Q51" s="96">
        <v>2E-3</v>
      </c>
      <c r="R51" s="51" t="s">
        <v>45</v>
      </c>
      <c r="S51" s="95" t="s">
        <v>45</v>
      </c>
      <c r="T51" s="96">
        <v>2E-3</v>
      </c>
      <c r="U51" s="51" t="s">
        <v>45</v>
      </c>
      <c r="V51" s="95" t="s">
        <v>45</v>
      </c>
      <c r="W51" s="96">
        <v>2E-3</v>
      </c>
      <c r="X51" s="51" t="s">
        <v>45</v>
      </c>
      <c r="Y51" s="95" t="s">
        <v>45</v>
      </c>
      <c r="Z51" s="96">
        <v>2E-3</v>
      </c>
      <c r="AA51" s="51" t="s">
        <v>45</v>
      </c>
      <c r="AB51" s="95" t="s">
        <v>45</v>
      </c>
      <c r="AC51" s="96">
        <v>2E-3</v>
      </c>
      <c r="AD51" s="51" t="s">
        <v>45</v>
      </c>
      <c r="AE51" s="95" t="s">
        <v>45</v>
      </c>
      <c r="AF51" s="96">
        <v>2E-3</v>
      </c>
      <c r="AG51" s="51" t="s">
        <v>45</v>
      </c>
      <c r="AH51" s="95" t="s">
        <v>45</v>
      </c>
      <c r="AI51" s="96">
        <v>2E-3</v>
      </c>
      <c r="AJ51" s="51" t="s">
        <v>45</v>
      </c>
      <c r="AK51" s="95" t="s">
        <v>45</v>
      </c>
      <c r="AL51" s="96">
        <v>2E-3</v>
      </c>
      <c r="AM51" s="51" t="s">
        <v>45</v>
      </c>
      <c r="AN51" s="95" t="s">
        <v>45</v>
      </c>
      <c r="AO51" s="121">
        <f>COUNT(F51:F62,I51:I62,L51:L62,O51:O62,R51:R62,U51:U62,X51:X62,AA51:AA62,AD51:AD62,AG51:AG62,AJ51:AJ62,AM51:AM62)</f>
        <v>0</v>
      </c>
      <c r="AP51" s="146">
        <f>SUM(E51:E62,H51:H62,K51:K62,N51:N62,Q51:Q62,T51:T62,W51:W62,Z51:Z62,AC51:AC62,AF51:AF62,AI51:AI62,AL51:AL62)</f>
        <v>0.10000000000000005</v>
      </c>
      <c r="AQ51" s="146">
        <f>SUM(F51:F62,I51:I62,L51:L62,O51:O62,R51:R62,U51:U62,X51:X62,AA51:AA62,AD51:AD62,AG51:AG62,AJ51:AJ62,AM51:AM62)</f>
        <v>0</v>
      </c>
    </row>
    <row r="52" spans="1:44" ht="41.5" customHeight="1" x14ac:dyDescent="0.35">
      <c r="A52" s="12" t="s">
        <v>117</v>
      </c>
      <c r="B52" s="84" t="s">
        <v>118</v>
      </c>
      <c r="C52" s="53" t="s">
        <v>44</v>
      </c>
      <c r="D52" s="113"/>
      <c r="E52" s="53" t="s">
        <v>45</v>
      </c>
      <c r="F52" s="53" t="s">
        <v>45</v>
      </c>
      <c r="G52" s="95" t="s">
        <v>45</v>
      </c>
      <c r="H52" s="53" t="s">
        <v>45</v>
      </c>
      <c r="I52" s="53" t="s">
        <v>45</v>
      </c>
      <c r="J52" s="95" t="s">
        <v>45</v>
      </c>
      <c r="K52" s="53"/>
      <c r="L52" s="53" t="s">
        <v>45</v>
      </c>
      <c r="M52" s="95" t="s">
        <v>45</v>
      </c>
      <c r="N52" s="53" t="s">
        <v>45</v>
      </c>
      <c r="O52" s="53" t="s">
        <v>45</v>
      </c>
      <c r="P52" s="95" t="s">
        <v>45</v>
      </c>
      <c r="Q52" s="53" t="s">
        <v>45</v>
      </c>
      <c r="R52" s="53" t="s">
        <v>45</v>
      </c>
      <c r="S52" s="95" t="s">
        <v>45</v>
      </c>
      <c r="T52" s="53" t="s">
        <v>45</v>
      </c>
      <c r="U52" s="53" t="s">
        <v>45</v>
      </c>
      <c r="V52" s="95" t="s">
        <v>45</v>
      </c>
      <c r="W52" s="96">
        <v>2E-3</v>
      </c>
      <c r="X52" s="53" t="s">
        <v>45</v>
      </c>
      <c r="Y52" s="95" t="s">
        <v>45</v>
      </c>
      <c r="Z52" s="53" t="s">
        <v>45</v>
      </c>
      <c r="AA52" s="53" t="s">
        <v>45</v>
      </c>
      <c r="AB52" s="95" t="s">
        <v>45</v>
      </c>
      <c r="AC52" s="53" t="s">
        <v>45</v>
      </c>
      <c r="AD52" s="53" t="s">
        <v>45</v>
      </c>
      <c r="AE52" s="95" t="s">
        <v>45</v>
      </c>
      <c r="AF52" s="96">
        <v>2E-3</v>
      </c>
      <c r="AG52" s="53" t="s">
        <v>45</v>
      </c>
      <c r="AH52" s="95" t="s">
        <v>45</v>
      </c>
      <c r="AI52" s="53" t="s">
        <v>45</v>
      </c>
      <c r="AJ52" s="53" t="s">
        <v>45</v>
      </c>
      <c r="AK52" s="95" t="s">
        <v>45</v>
      </c>
      <c r="AL52" s="53" t="s">
        <v>45</v>
      </c>
      <c r="AM52" s="53" t="s">
        <v>45</v>
      </c>
      <c r="AN52" s="95" t="s">
        <v>45</v>
      </c>
      <c r="AO52" s="121"/>
      <c r="AP52" s="146"/>
      <c r="AQ52" s="146"/>
    </row>
    <row r="53" spans="1:44" ht="38.5" customHeight="1" x14ac:dyDescent="0.35">
      <c r="A53" s="12" t="s">
        <v>119</v>
      </c>
      <c r="B53" s="84" t="s">
        <v>120</v>
      </c>
      <c r="C53" s="53" t="s">
        <v>44</v>
      </c>
      <c r="D53" s="113"/>
      <c r="E53" s="53" t="s">
        <v>45</v>
      </c>
      <c r="F53" s="53" t="s">
        <v>45</v>
      </c>
      <c r="G53" s="95" t="s">
        <v>45</v>
      </c>
      <c r="H53" s="53" t="s">
        <v>45</v>
      </c>
      <c r="I53" s="53" t="s">
        <v>45</v>
      </c>
      <c r="J53" s="95" t="s">
        <v>45</v>
      </c>
      <c r="K53" s="53" t="s">
        <v>45</v>
      </c>
      <c r="L53" s="53" t="s">
        <v>45</v>
      </c>
      <c r="M53" s="95" t="s">
        <v>45</v>
      </c>
      <c r="N53" s="53" t="s">
        <v>45</v>
      </c>
      <c r="O53" s="53" t="s">
        <v>45</v>
      </c>
      <c r="P53" s="95" t="s">
        <v>45</v>
      </c>
      <c r="Q53" s="53" t="s">
        <v>45</v>
      </c>
      <c r="R53" s="53" t="s">
        <v>45</v>
      </c>
      <c r="S53" s="95" t="s">
        <v>45</v>
      </c>
      <c r="T53" s="53" t="s">
        <v>45</v>
      </c>
      <c r="U53" s="53" t="s">
        <v>45</v>
      </c>
      <c r="V53" s="95" t="s">
        <v>45</v>
      </c>
      <c r="W53" s="96">
        <v>2E-3</v>
      </c>
      <c r="X53" s="53" t="s">
        <v>45</v>
      </c>
      <c r="Y53" s="95" t="s">
        <v>45</v>
      </c>
      <c r="Z53" s="53" t="s">
        <v>45</v>
      </c>
      <c r="AA53" s="53" t="s">
        <v>45</v>
      </c>
      <c r="AB53" s="95" t="s">
        <v>45</v>
      </c>
      <c r="AC53" s="53" t="s">
        <v>45</v>
      </c>
      <c r="AD53" s="53" t="s">
        <v>45</v>
      </c>
      <c r="AE53" s="95" t="s">
        <v>45</v>
      </c>
      <c r="AF53" s="96">
        <v>2E-3</v>
      </c>
      <c r="AG53" s="53" t="s">
        <v>45</v>
      </c>
      <c r="AH53" s="95" t="s">
        <v>45</v>
      </c>
      <c r="AI53" s="53" t="s">
        <v>45</v>
      </c>
      <c r="AJ53" s="53" t="s">
        <v>45</v>
      </c>
      <c r="AK53" s="95" t="s">
        <v>45</v>
      </c>
      <c r="AL53" s="53" t="s">
        <v>45</v>
      </c>
      <c r="AM53" s="53" t="s">
        <v>45</v>
      </c>
      <c r="AN53" s="95" t="s">
        <v>45</v>
      </c>
      <c r="AO53" s="121"/>
      <c r="AP53" s="146"/>
      <c r="AQ53" s="146"/>
    </row>
    <row r="54" spans="1:44" ht="50.15" customHeight="1" x14ac:dyDescent="0.35">
      <c r="A54" s="12" t="s">
        <v>121</v>
      </c>
      <c r="B54" s="84" t="s">
        <v>122</v>
      </c>
      <c r="C54" s="53" t="s">
        <v>44</v>
      </c>
      <c r="D54" s="113"/>
      <c r="E54" s="53" t="s">
        <v>45</v>
      </c>
      <c r="F54" s="53" t="s">
        <v>45</v>
      </c>
      <c r="G54" s="95" t="s">
        <v>45</v>
      </c>
      <c r="H54" s="53" t="s">
        <v>45</v>
      </c>
      <c r="I54" s="53" t="s">
        <v>45</v>
      </c>
      <c r="J54" s="95" t="s">
        <v>45</v>
      </c>
      <c r="K54" s="53" t="s">
        <v>45</v>
      </c>
      <c r="L54" s="53" t="s">
        <v>45</v>
      </c>
      <c r="M54" s="95" t="s">
        <v>45</v>
      </c>
      <c r="N54" s="53" t="s">
        <v>45</v>
      </c>
      <c r="O54" s="53" t="s">
        <v>45</v>
      </c>
      <c r="P54" s="95" t="s">
        <v>45</v>
      </c>
      <c r="Q54" s="96">
        <v>5.0000000000000001E-3</v>
      </c>
      <c r="R54" s="53" t="s">
        <v>45</v>
      </c>
      <c r="S54" s="95" t="s">
        <v>45</v>
      </c>
      <c r="T54" s="53" t="s">
        <v>45</v>
      </c>
      <c r="U54" s="53" t="s">
        <v>45</v>
      </c>
      <c r="V54" s="95" t="s">
        <v>45</v>
      </c>
      <c r="W54" s="53" t="s">
        <v>45</v>
      </c>
      <c r="X54" s="53" t="s">
        <v>45</v>
      </c>
      <c r="Y54" s="95" t="s">
        <v>45</v>
      </c>
      <c r="Z54" s="96">
        <v>5.0000000000000001E-3</v>
      </c>
      <c r="AA54" s="53" t="s">
        <v>45</v>
      </c>
      <c r="AB54" s="95" t="s">
        <v>45</v>
      </c>
      <c r="AC54" s="53" t="s">
        <v>45</v>
      </c>
      <c r="AD54" s="53" t="s">
        <v>45</v>
      </c>
      <c r="AE54" s="95" t="s">
        <v>45</v>
      </c>
      <c r="AF54" s="53" t="s">
        <v>45</v>
      </c>
      <c r="AG54" s="53" t="s">
        <v>45</v>
      </c>
      <c r="AH54" s="95" t="s">
        <v>45</v>
      </c>
      <c r="AI54" s="96">
        <v>5.0000000000000001E-3</v>
      </c>
      <c r="AJ54" s="53" t="s">
        <v>45</v>
      </c>
      <c r="AK54" s="95" t="s">
        <v>45</v>
      </c>
      <c r="AL54" s="53" t="s">
        <v>45</v>
      </c>
      <c r="AM54" s="53" t="s">
        <v>45</v>
      </c>
      <c r="AN54" s="95" t="s">
        <v>45</v>
      </c>
      <c r="AO54" s="121"/>
      <c r="AP54" s="146"/>
      <c r="AQ54" s="146"/>
    </row>
    <row r="55" spans="1:44" ht="50.15" customHeight="1" x14ac:dyDescent="0.35">
      <c r="A55" s="12" t="s">
        <v>123</v>
      </c>
      <c r="B55" s="84" t="s">
        <v>124</v>
      </c>
      <c r="C55" s="53" t="s">
        <v>44</v>
      </c>
      <c r="D55" s="113"/>
      <c r="E55" s="53" t="s">
        <v>45</v>
      </c>
      <c r="F55" s="53" t="s">
        <v>45</v>
      </c>
      <c r="G55" s="95" t="s">
        <v>45</v>
      </c>
      <c r="H55" s="53" t="s">
        <v>45</v>
      </c>
      <c r="I55" s="53" t="s">
        <v>45</v>
      </c>
      <c r="J55" s="95" t="s">
        <v>45</v>
      </c>
      <c r="K55" s="53" t="s">
        <v>45</v>
      </c>
      <c r="L55" s="53" t="s">
        <v>45</v>
      </c>
      <c r="M55" s="95" t="s">
        <v>45</v>
      </c>
      <c r="N55" s="96">
        <v>2E-3</v>
      </c>
      <c r="O55" s="53" t="s">
        <v>45</v>
      </c>
      <c r="P55" s="95" t="s">
        <v>45</v>
      </c>
      <c r="Q55" s="53" t="s">
        <v>45</v>
      </c>
      <c r="R55" s="53" t="s">
        <v>45</v>
      </c>
      <c r="S55" s="95" t="s">
        <v>45</v>
      </c>
      <c r="T55" s="53"/>
      <c r="U55" s="53" t="s">
        <v>45</v>
      </c>
      <c r="V55" s="95" t="s">
        <v>45</v>
      </c>
      <c r="W55" s="53" t="s">
        <v>45</v>
      </c>
      <c r="X55" s="53" t="s">
        <v>45</v>
      </c>
      <c r="Y55" s="95" t="s">
        <v>45</v>
      </c>
      <c r="Z55" s="53"/>
      <c r="AA55" s="53" t="s">
        <v>45</v>
      </c>
      <c r="AB55" s="95" t="s">
        <v>45</v>
      </c>
      <c r="AC55" s="53"/>
      <c r="AD55" s="53" t="s">
        <v>45</v>
      </c>
      <c r="AE55" s="95" t="s">
        <v>45</v>
      </c>
      <c r="AF55" s="53" t="s">
        <v>45</v>
      </c>
      <c r="AG55" s="53" t="s">
        <v>45</v>
      </c>
      <c r="AH55" s="95" t="s">
        <v>45</v>
      </c>
      <c r="AI55" s="53" t="s">
        <v>45</v>
      </c>
      <c r="AJ55" s="53" t="s">
        <v>45</v>
      </c>
      <c r="AK55" s="95" t="s">
        <v>45</v>
      </c>
      <c r="AL55" s="53" t="s">
        <v>45</v>
      </c>
      <c r="AM55" s="53" t="s">
        <v>45</v>
      </c>
      <c r="AN55" s="95" t="s">
        <v>45</v>
      </c>
      <c r="AO55" s="121"/>
      <c r="AP55" s="146"/>
      <c r="AQ55" s="146"/>
    </row>
    <row r="56" spans="1:44" ht="70.150000000000006" customHeight="1" x14ac:dyDescent="0.35">
      <c r="A56" s="12" t="s">
        <v>125</v>
      </c>
      <c r="B56" s="84" t="s">
        <v>126</v>
      </c>
      <c r="C56" s="53" t="s">
        <v>44</v>
      </c>
      <c r="D56" s="113"/>
      <c r="E56" s="53" t="s">
        <v>45</v>
      </c>
      <c r="F56" s="53" t="s">
        <v>45</v>
      </c>
      <c r="G56" s="95" t="s">
        <v>45</v>
      </c>
      <c r="H56" s="53" t="s">
        <v>45</v>
      </c>
      <c r="I56" s="53" t="s">
        <v>45</v>
      </c>
      <c r="J56" s="95" t="s">
        <v>45</v>
      </c>
      <c r="K56" s="53" t="s">
        <v>45</v>
      </c>
      <c r="L56" s="53" t="s">
        <v>45</v>
      </c>
      <c r="M56" s="95" t="s">
        <v>45</v>
      </c>
      <c r="N56" s="53" t="s">
        <v>45</v>
      </c>
      <c r="O56" s="53" t="s">
        <v>45</v>
      </c>
      <c r="P56" s="95" t="s">
        <v>45</v>
      </c>
      <c r="Q56" s="53" t="s">
        <v>45</v>
      </c>
      <c r="R56" s="53" t="s">
        <v>45</v>
      </c>
      <c r="S56" s="95" t="s">
        <v>45</v>
      </c>
      <c r="T56" s="53" t="s">
        <v>45</v>
      </c>
      <c r="U56" s="53" t="s">
        <v>45</v>
      </c>
      <c r="V56" s="95" t="s">
        <v>45</v>
      </c>
      <c r="W56" s="53" t="s">
        <v>45</v>
      </c>
      <c r="X56" s="53" t="s">
        <v>45</v>
      </c>
      <c r="Y56" s="95" t="s">
        <v>45</v>
      </c>
      <c r="Z56" s="53" t="s">
        <v>45</v>
      </c>
      <c r="AA56" s="53" t="s">
        <v>45</v>
      </c>
      <c r="AB56" s="95" t="s">
        <v>45</v>
      </c>
      <c r="AC56" s="53" t="s">
        <v>45</v>
      </c>
      <c r="AD56" s="53" t="s">
        <v>45</v>
      </c>
      <c r="AE56" s="95" t="s">
        <v>45</v>
      </c>
      <c r="AF56" s="53" t="s">
        <v>45</v>
      </c>
      <c r="AG56" s="53" t="s">
        <v>45</v>
      </c>
      <c r="AH56" s="95" t="s">
        <v>45</v>
      </c>
      <c r="AI56" s="96">
        <v>5.0000000000000001E-3</v>
      </c>
      <c r="AJ56" s="53" t="s">
        <v>45</v>
      </c>
      <c r="AK56" s="95" t="s">
        <v>45</v>
      </c>
      <c r="AL56" s="53" t="s">
        <v>45</v>
      </c>
      <c r="AM56" s="53" t="s">
        <v>45</v>
      </c>
      <c r="AN56" s="95" t="s">
        <v>45</v>
      </c>
      <c r="AO56" s="121"/>
      <c r="AP56" s="146"/>
      <c r="AQ56" s="146"/>
    </row>
    <row r="57" spans="1:44" ht="66.75" customHeight="1" x14ac:dyDescent="0.35">
      <c r="A57" s="12" t="s">
        <v>127</v>
      </c>
      <c r="B57" s="84" t="s">
        <v>128</v>
      </c>
      <c r="C57" s="53" t="s">
        <v>44</v>
      </c>
      <c r="D57" s="113"/>
      <c r="E57" s="53" t="s">
        <v>45</v>
      </c>
      <c r="F57" s="53" t="s">
        <v>45</v>
      </c>
      <c r="G57" s="95" t="s">
        <v>45</v>
      </c>
      <c r="H57" s="96">
        <v>2E-3</v>
      </c>
      <c r="I57" s="53" t="s">
        <v>45</v>
      </c>
      <c r="J57" s="95" t="s">
        <v>45</v>
      </c>
      <c r="K57" s="53" t="s">
        <v>45</v>
      </c>
      <c r="L57" s="53" t="s">
        <v>45</v>
      </c>
      <c r="M57" s="95" t="s">
        <v>45</v>
      </c>
      <c r="N57" s="96">
        <v>2E-3</v>
      </c>
      <c r="O57" s="53" t="s">
        <v>45</v>
      </c>
      <c r="P57" s="95" t="s">
        <v>45</v>
      </c>
      <c r="Q57" s="96">
        <v>2E-3</v>
      </c>
      <c r="R57" s="53" t="s">
        <v>45</v>
      </c>
      <c r="S57" s="95" t="s">
        <v>45</v>
      </c>
      <c r="T57" s="53"/>
      <c r="U57" s="53" t="s">
        <v>45</v>
      </c>
      <c r="V57" s="95" t="s">
        <v>45</v>
      </c>
      <c r="W57" s="53" t="s">
        <v>45</v>
      </c>
      <c r="X57" s="53" t="s">
        <v>45</v>
      </c>
      <c r="Y57" s="95" t="s">
        <v>45</v>
      </c>
      <c r="Z57" s="96">
        <v>2E-3</v>
      </c>
      <c r="AA57" s="53" t="s">
        <v>45</v>
      </c>
      <c r="AB57" s="95" t="s">
        <v>45</v>
      </c>
      <c r="AC57" s="53" t="s">
        <v>45</v>
      </c>
      <c r="AD57" s="53" t="s">
        <v>45</v>
      </c>
      <c r="AE57" s="95" t="s">
        <v>45</v>
      </c>
      <c r="AF57" s="53"/>
      <c r="AG57" s="53" t="s">
        <v>45</v>
      </c>
      <c r="AH57" s="95" t="s">
        <v>45</v>
      </c>
      <c r="AI57" s="96">
        <v>2E-3</v>
      </c>
      <c r="AJ57" s="53" t="s">
        <v>45</v>
      </c>
      <c r="AK57" s="95" t="s">
        <v>45</v>
      </c>
      <c r="AL57" s="96">
        <v>2E-3</v>
      </c>
      <c r="AM57" s="53" t="s">
        <v>45</v>
      </c>
      <c r="AN57" s="95" t="s">
        <v>45</v>
      </c>
      <c r="AO57" s="121"/>
      <c r="AP57" s="146"/>
      <c r="AQ57" s="146"/>
    </row>
    <row r="58" spans="1:44" ht="50.15" customHeight="1" x14ac:dyDescent="0.35">
      <c r="A58" s="12" t="s">
        <v>129</v>
      </c>
      <c r="B58" s="84" t="s">
        <v>130</v>
      </c>
      <c r="C58" s="53" t="s">
        <v>44</v>
      </c>
      <c r="D58" s="113"/>
      <c r="E58" s="53" t="s">
        <v>45</v>
      </c>
      <c r="F58" s="53" t="s">
        <v>45</v>
      </c>
      <c r="G58" s="95" t="s">
        <v>45</v>
      </c>
      <c r="H58" s="96">
        <v>2E-3</v>
      </c>
      <c r="I58" s="53" t="s">
        <v>45</v>
      </c>
      <c r="J58" s="95" t="s">
        <v>45</v>
      </c>
      <c r="K58" s="53" t="s">
        <v>45</v>
      </c>
      <c r="L58" s="53" t="s">
        <v>45</v>
      </c>
      <c r="M58" s="95" t="s">
        <v>45</v>
      </c>
      <c r="N58" s="96">
        <v>2E-3</v>
      </c>
      <c r="O58" s="53" t="s">
        <v>45</v>
      </c>
      <c r="P58" s="95" t="s">
        <v>45</v>
      </c>
      <c r="Q58" s="96">
        <v>2E-3</v>
      </c>
      <c r="R58" s="53" t="s">
        <v>45</v>
      </c>
      <c r="S58" s="95" t="s">
        <v>45</v>
      </c>
      <c r="T58" s="53" t="s">
        <v>45</v>
      </c>
      <c r="U58" s="53" t="s">
        <v>45</v>
      </c>
      <c r="V58" s="95" t="s">
        <v>45</v>
      </c>
      <c r="W58" s="53" t="s">
        <v>45</v>
      </c>
      <c r="X58" s="53" t="s">
        <v>45</v>
      </c>
      <c r="Y58" s="95" t="s">
        <v>45</v>
      </c>
      <c r="Z58" s="96">
        <v>2E-3</v>
      </c>
      <c r="AA58" s="53" t="s">
        <v>45</v>
      </c>
      <c r="AB58" s="95" t="s">
        <v>45</v>
      </c>
      <c r="AC58" s="53"/>
      <c r="AD58" s="53" t="s">
        <v>45</v>
      </c>
      <c r="AE58" s="95" t="s">
        <v>45</v>
      </c>
      <c r="AF58" s="53" t="s">
        <v>45</v>
      </c>
      <c r="AG58" s="53" t="s">
        <v>45</v>
      </c>
      <c r="AH58" s="95" t="s">
        <v>45</v>
      </c>
      <c r="AI58" s="96">
        <v>2E-3</v>
      </c>
      <c r="AJ58" s="53" t="s">
        <v>45</v>
      </c>
      <c r="AK58" s="95" t="s">
        <v>45</v>
      </c>
      <c r="AL58" s="96">
        <v>2E-3</v>
      </c>
      <c r="AM58" s="53" t="s">
        <v>45</v>
      </c>
      <c r="AN58" s="95" t="s">
        <v>45</v>
      </c>
      <c r="AO58" s="121"/>
      <c r="AP58" s="146"/>
      <c r="AQ58" s="146"/>
    </row>
    <row r="59" spans="1:44" ht="50.15" customHeight="1" x14ac:dyDescent="0.35">
      <c r="A59" s="12" t="s">
        <v>131</v>
      </c>
      <c r="B59" s="84" t="s">
        <v>132</v>
      </c>
      <c r="C59" s="53" t="s">
        <v>44</v>
      </c>
      <c r="D59" s="113"/>
      <c r="E59" s="53" t="s">
        <v>45</v>
      </c>
      <c r="F59" s="53" t="s">
        <v>45</v>
      </c>
      <c r="G59" s="95" t="s">
        <v>45</v>
      </c>
      <c r="H59" s="53" t="s">
        <v>45</v>
      </c>
      <c r="I59" s="53" t="s">
        <v>45</v>
      </c>
      <c r="J59" s="95" t="s">
        <v>45</v>
      </c>
      <c r="K59" s="53" t="s">
        <v>45</v>
      </c>
      <c r="L59" s="53" t="s">
        <v>45</v>
      </c>
      <c r="M59" s="95" t="s">
        <v>45</v>
      </c>
      <c r="N59" s="53" t="s">
        <v>45</v>
      </c>
      <c r="O59" s="53" t="s">
        <v>45</v>
      </c>
      <c r="P59" s="95" t="s">
        <v>45</v>
      </c>
      <c r="Q59" s="53" t="s">
        <v>45</v>
      </c>
      <c r="R59" s="53" t="s">
        <v>45</v>
      </c>
      <c r="S59" s="95" t="s">
        <v>45</v>
      </c>
      <c r="T59" s="53" t="s">
        <v>45</v>
      </c>
      <c r="U59" s="53" t="s">
        <v>45</v>
      </c>
      <c r="V59" s="95" t="s">
        <v>45</v>
      </c>
      <c r="W59" s="53"/>
      <c r="X59" s="53" t="s">
        <v>45</v>
      </c>
      <c r="Y59" s="95" t="s">
        <v>45</v>
      </c>
      <c r="Z59" s="96">
        <v>2E-3</v>
      </c>
      <c r="AA59" s="53" t="s">
        <v>45</v>
      </c>
      <c r="AB59" s="95" t="s">
        <v>45</v>
      </c>
      <c r="AC59" s="53" t="s">
        <v>45</v>
      </c>
      <c r="AD59" s="53" t="s">
        <v>45</v>
      </c>
      <c r="AE59" s="95" t="s">
        <v>45</v>
      </c>
      <c r="AF59" s="53" t="s">
        <v>45</v>
      </c>
      <c r="AG59" s="53" t="s">
        <v>45</v>
      </c>
      <c r="AH59" s="95" t="s">
        <v>45</v>
      </c>
      <c r="AI59" s="53" t="s">
        <v>45</v>
      </c>
      <c r="AJ59" s="53" t="s">
        <v>45</v>
      </c>
      <c r="AK59" s="95" t="s">
        <v>45</v>
      </c>
      <c r="AL59" s="53" t="s">
        <v>45</v>
      </c>
      <c r="AM59" s="53" t="s">
        <v>45</v>
      </c>
      <c r="AN59" s="95" t="s">
        <v>45</v>
      </c>
      <c r="AO59" s="121"/>
      <c r="AP59" s="146"/>
      <c r="AQ59" s="146"/>
    </row>
    <row r="60" spans="1:44" ht="65.25" customHeight="1" x14ac:dyDescent="0.35">
      <c r="A60" s="12" t="s">
        <v>133</v>
      </c>
      <c r="B60" s="84" t="s">
        <v>134</v>
      </c>
      <c r="C60" s="53" t="s">
        <v>44</v>
      </c>
      <c r="D60" s="113"/>
      <c r="E60" s="53" t="s">
        <v>45</v>
      </c>
      <c r="F60" s="53" t="s">
        <v>45</v>
      </c>
      <c r="G60" s="95" t="s">
        <v>45</v>
      </c>
      <c r="H60" s="53" t="s">
        <v>45</v>
      </c>
      <c r="I60" s="53" t="s">
        <v>45</v>
      </c>
      <c r="J60" s="95" t="s">
        <v>45</v>
      </c>
      <c r="K60" s="53" t="s">
        <v>45</v>
      </c>
      <c r="L60" s="53" t="s">
        <v>45</v>
      </c>
      <c r="M60" s="95" t="s">
        <v>45</v>
      </c>
      <c r="N60" s="53" t="s">
        <v>45</v>
      </c>
      <c r="O60" s="53" t="s">
        <v>45</v>
      </c>
      <c r="P60" s="95" t="s">
        <v>45</v>
      </c>
      <c r="Q60" s="53" t="s">
        <v>45</v>
      </c>
      <c r="R60" s="53" t="s">
        <v>45</v>
      </c>
      <c r="S60" s="95" t="s">
        <v>45</v>
      </c>
      <c r="T60" s="96">
        <v>8.0000000000000002E-3</v>
      </c>
      <c r="U60" s="53" t="s">
        <v>45</v>
      </c>
      <c r="V60" s="95" t="s">
        <v>45</v>
      </c>
      <c r="W60" s="53" t="s">
        <v>45</v>
      </c>
      <c r="X60" s="53" t="s">
        <v>45</v>
      </c>
      <c r="Y60" s="95" t="s">
        <v>45</v>
      </c>
      <c r="Z60" s="53" t="s">
        <v>45</v>
      </c>
      <c r="AA60" s="53" t="s">
        <v>45</v>
      </c>
      <c r="AB60" s="95" t="s">
        <v>45</v>
      </c>
      <c r="AC60" s="53" t="s">
        <v>45</v>
      </c>
      <c r="AD60" s="53" t="s">
        <v>45</v>
      </c>
      <c r="AE60" s="95" t="s">
        <v>45</v>
      </c>
      <c r="AF60" s="53" t="s">
        <v>45</v>
      </c>
      <c r="AG60" s="53" t="s">
        <v>45</v>
      </c>
      <c r="AH60" s="95" t="s">
        <v>45</v>
      </c>
      <c r="AI60" s="53" t="s">
        <v>45</v>
      </c>
      <c r="AJ60" s="53" t="s">
        <v>45</v>
      </c>
      <c r="AK60" s="95" t="s">
        <v>45</v>
      </c>
      <c r="AL60" s="53" t="s">
        <v>45</v>
      </c>
      <c r="AM60" s="53" t="s">
        <v>45</v>
      </c>
      <c r="AN60" s="95" t="s">
        <v>45</v>
      </c>
      <c r="AO60" s="121"/>
      <c r="AP60" s="146"/>
      <c r="AQ60" s="146"/>
    </row>
    <row r="61" spans="1:44" ht="81.75" customHeight="1" x14ac:dyDescent="0.35">
      <c r="A61" s="12" t="s">
        <v>135</v>
      </c>
      <c r="B61" s="84" t="s">
        <v>136</v>
      </c>
      <c r="C61" s="53" t="s">
        <v>44</v>
      </c>
      <c r="D61" s="113"/>
      <c r="E61" s="53" t="s">
        <v>45</v>
      </c>
      <c r="F61" s="53" t="s">
        <v>45</v>
      </c>
      <c r="G61" s="95" t="s">
        <v>45</v>
      </c>
      <c r="H61" s="53" t="s">
        <v>45</v>
      </c>
      <c r="I61" s="53" t="s">
        <v>45</v>
      </c>
      <c r="J61" s="95" t="s">
        <v>45</v>
      </c>
      <c r="K61" s="53" t="s">
        <v>45</v>
      </c>
      <c r="L61" s="53" t="s">
        <v>45</v>
      </c>
      <c r="M61" s="95" t="s">
        <v>45</v>
      </c>
      <c r="N61" s="53"/>
      <c r="O61" s="53" t="s">
        <v>45</v>
      </c>
      <c r="P61" s="95" t="s">
        <v>45</v>
      </c>
      <c r="Q61" s="53" t="s">
        <v>45</v>
      </c>
      <c r="R61" s="53" t="s">
        <v>45</v>
      </c>
      <c r="S61" s="95" t="s">
        <v>45</v>
      </c>
      <c r="T61" s="53" t="s">
        <v>45</v>
      </c>
      <c r="U61" s="53" t="s">
        <v>45</v>
      </c>
      <c r="V61" s="95" t="s">
        <v>45</v>
      </c>
      <c r="W61" s="53" t="s">
        <v>45</v>
      </c>
      <c r="X61" s="53" t="s">
        <v>45</v>
      </c>
      <c r="Y61" s="95" t="s">
        <v>45</v>
      </c>
      <c r="Z61" s="53" t="s">
        <v>45</v>
      </c>
      <c r="AA61" s="53" t="s">
        <v>45</v>
      </c>
      <c r="AB61" s="95" t="s">
        <v>45</v>
      </c>
      <c r="AC61" s="53" t="s">
        <v>45</v>
      </c>
      <c r="AD61" s="53" t="s">
        <v>45</v>
      </c>
      <c r="AE61" s="95" t="s">
        <v>45</v>
      </c>
      <c r="AF61" s="96">
        <v>2E-3</v>
      </c>
      <c r="AG61" s="53" t="s">
        <v>45</v>
      </c>
      <c r="AH61" s="95" t="s">
        <v>45</v>
      </c>
      <c r="AI61" s="53" t="s">
        <v>45</v>
      </c>
      <c r="AJ61" s="53" t="s">
        <v>45</v>
      </c>
      <c r="AK61" s="95" t="s">
        <v>45</v>
      </c>
      <c r="AL61" s="53" t="s">
        <v>45</v>
      </c>
      <c r="AM61" s="53" t="s">
        <v>45</v>
      </c>
      <c r="AN61" s="95" t="s">
        <v>45</v>
      </c>
      <c r="AO61" s="121"/>
      <c r="AP61" s="146"/>
      <c r="AQ61" s="146"/>
    </row>
    <row r="62" spans="1:44" ht="68.25" customHeight="1" x14ac:dyDescent="0.35">
      <c r="A62" s="12" t="s">
        <v>137</v>
      </c>
      <c r="B62" s="84" t="s">
        <v>138</v>
      </c>
      <c r="C62" s="53" t="s">
        <v>44</v>
      </c>
      <c r="D62" s="113"/>
      <c r="E62" s="53" t="s">
        <v>45</v>
      </c>
      <c r="F62" s="53" t="s">
        <v>45</v>
      </c>
      <c r="G62" s="95" t="s">
        <v>45</v>
      </c>
      <c r="H62" s="53" t="s">
        <v>45</v>
      </c>
      <c r="I62" s="53" t="s">
        <v>45</v>
      </c>
      <c r="J62" s="95" t="s">
        <v>45</v>
      </c>
      <c r="K62" s="53" t="s">
        <v>45</v>
      </c>
      <c r="L62" s="53" t="s">
        <v>45</v>
      </c>
      <c r="M62" s="95" t="s">
        <v>45</v>
      </c>
      <c r="N62" s="96">
        <v>5.0000000000000001E-3</v>
      </c>
      <c r="O62" s="53" t="s">
        <v>45</v>
      </c>
      <c r="P62" s="95" t="s">
        <v>45</v>
      </c>
      <c r="Q62" s="53" t="s">
        <v>45</v>
      </c>
      <c r="R62" s="53" t="s">
        <v>45</v>
      </c>
      <c r="S62" s="95" t="s">
        <v>45</v>
      </c>
      <c r="T62" s="53" t="s">
        <v>45</v>
      </c>
      <c r="U62" s="53" t="s">
        <v>45</v>
      </c>
      <c r="V62" s="95" t="s">
        <v>45</v>
      </c>
      <c r="W62" s="53" t="s">
        <v>45</v>
      </c>
      <c r="X62" s="53" t="s">
        <v>45</v>
      </c>
      <c r="Y62" s="95" t="s">
        <v>45</v>
      </c>
      <c r="Z62" s="53" t="s">
        <v>45</v>
      </c>
      <c r="AA62" s="53" t="s">
        <v>45</v>
      </c>
      <c r="AB62" s="95" t="s">
        <v>45</v>
      </c>
      <c r="AC62" s="53" t="s">
        <v>45</v>
      </c>
      <c r="AD62" s="53" t="s">
        <v>45</v>
      </c>
      <c r="AE62" s="95" t="s">
        <v>45</v>
      </c>
      <c r="AF62" s="96">
        <v>5.0000000000000001E-3</v>
      </c>
      <c r="AG62" s="53" t="s">
        <v>45</v>
      </c>
      <c r="AH62" s="95" t="s">
        <v>45</v>
      </c>
      <c r="AI62" s="53" t="s">
        <v>45</v>
      </c>
      <c r="AJ62" s="53" t="s">
        <v>45</v>
      </c>
      <c r="AK62" s="95" t="s">
        <v>45</v>
      </c>
      <c r="AL62" s="53" t="s">
        <v>45</v>
      </c>
      <c r="AM62" s="53" t="s">
        <v>45</v>
      </c>
      <c r="AN62" s="95" t="s">
        <v>45</v>
      </c>
      <c r="AO62" s="121"/>
      <c r="AP62" s="146"/>
      <c r="AQ62" s="146"/>
    </row>
    <row r="63" spans="1:44" ht="37.5" customHeight="1" x14ac:dyDescent="0.35">
      <c r="A63" s="106" t="s">
        <v>139</v>
      </c>
      <c r="B63" s="107"/>
      <c r="C63" s="108"/>
      <c r="D63" s="68"/>
      <c r="E63" s="36">
        <f>SUM(E13:E62)</f>
        <v>9.4999999999999987E-2</v>
      </c>
      <c r="F63" s="37">
        <f>SUM(F13:F62)</f>
        <v>0</v>
      </c>
      <c r="G63" s="38"/>
      <c r="H63" s="36">
        <f>SUM(H13:H62)</f>
        <v>7.2000000000000008E-2</v>
      </c>
      <c r="I63" s="37">
        <f>SUM(I13:I62)</f>
        <v>0</v>
      </c>
      <c r="J63" s="38"/>
      <c r="K63" s="36">
        <f>SUM(K13:K62)</f>
        <v>5.033E-2</v>
      </c>
      <c r="L63" s="37">
        <f>SUM(L13:L62)</f>
        <v>0</v>
      </c>
      <c r="M63" s="38"/>
      <c r="N63" s="36">
        <f>SUM(N13:N62)</f>
        <v>0.1225</v>
      </c>
      <c r="O63" s="37">
        <f>SUM(O13:O62)</f>
        <v>0</v>
      </c>
      <c r="P63" s="38"/>
      <c r="Q63" s="36">
        <f>SUM(Q13:Q62)</f>
        <v>8.7000000000000008E-2</v>
      </c>
      <c r="R63" s="37">
        <f>SUM(R13:R62)</f>
        <v>0</v>
      </c>
      <c r="S63" s="38"/>
      <c r="T63" s="36">
        <f>SUM(T13:T62)</f>
        <v>3.9150000000000004E-2</v>
      </c>
      <c r="U63" s="37">
        <f>SUM(U13:U62)</f>
        <v>0</v>
      </c>
      <c r="V63" s="38"/>
      <c r="W63" s="36">
        <f>SUM(W13:W62)</f>
        <v>0.11532999999999999</v>
      </c>
      <c r="X63" s="37">
        <f>SUM(X13:X62)</f>
        <v>0</v>
      </c>
      <c r="Y63" s="38"/>
      <c r="Z63" s="36">
        <f>SUM(Z13:Z62)</f>
        <v>9.0149999999999994E-2</v>
      </c>
      <c r="AA63" s="37">
        <f>SUM(AA13:AA62)</f>
        <v>0</v>
      </c>
      <c r="AB63" s="38"/>
      <c r="AC63" s="36">
        <f>SUM(AC13:AC62)</f>
        <v>5.1999999999999998E-2</v>
      </c>
      <c r="AD63" s="37">
        <f>SUM(AD13:AD62)</f>
        <v>0</v>
      </c>
      <c r="AE63" s="38"/>
      <c r="AF63" s="36">
        <f>SUM(AF13:AF62)</f>
        <v>0.13566</v>
      </c>
      <c r="AG63" s="37">
        <f>SUM(AG13:AG62)</f>
        <v>0</v>
      </c>
      <c r="AH63" s="38"/>
      <c r="AI63" s="36">
        <f>SUM(AI13:AI62)</f>
        <v>0.11183000000000001</v>
      </c>
      <c r="AJ63" s="37">
        <f>SUM(AJ13:AJ62)</f>
        <v>0</v>
      </c>
      <c r="AK63" s="38"/>
      <c r="AL63" s="36">
        <f>SUM(AL13:AL62)</f>
        <v>2.9000000000000005E-2</v>
      </c>
      <c r="AM63" s="37">
        <f>SUM(AM13:AM62)</f>
        <v>0</v>
      </c>
      <c r="AN63" s="38"/>
      <c r="AO63" s="39"/>
      <c r="AP63" s="36">
        <f>+E63+H63+K63+N63+Q63+T63+W63+Z63+AC63+AF63+AI63+AL63</f>
        <v>0.99995000000000001</v>
      </c>
      <c r="AQ63" s="37">
        <f>+F63+I63+L63+O63+R63+U63+X63+AA63+AD63+AG63+AJ63+AM63</f>
        <v>0</v>
      </c>
      <c r="AR63" s="10"/>
    </row>
    <row r="64" spans="1:44" ht="37.5" customHeight="1" x14ac:dyDescent="0.35">
      <c r="A64" s="106" t="s">
        <v>140</v>
      </c>
      <c r="B64" s="107"/>
      <c r="C64" s="108"/>
      <c r="D64" s="40">
        <f>D13+D18+D24+D37+D43+D51</f>
        <v>138</v>
      </c>
      <c r="E64" s="25">
        <f>COUNT(E13:E62)</f>
        <v>10</v>
      </c>
      <c r="F64" s="26">
        <f>COUNT(F13:F62)</f>
        <v>0</v>
      </c>
      <c r="G64" s="28"/>
      <c r="H64" s="25">
        <f>COUNT(H13:H62)</f>
        <v>10</v>
      </c>
      <c r="I64" s="26">
        <f>COUNT(I13:I62)</f>
        <v>0</v>
      </c>
      <c r="J64" s="28"/>
      <c r="K64" s="25">
        <f>COUNT(K13:K62)</f>
        <v>8</v>
      </c>
      <c r="L64" s="26">
        <f>COUNT(L13:L62)</f>
        <v>0</v>
      </c>
      <c r="M64" s="28"/>
      <c r="N64" s="25">
        <f>COUNT(N13:N62)</f>
        <v>17</v>
      </c>
      <c r="O64" s="26">
        <f>COUNT(O13:O62)</f>
        <v>0</v>
      </c>
      <c r="P64" s="28"/>
      <c r="Q64" s="25">
        <f>COUNT(Q13:Q62)</f>
        <v>13</v>
      </c>
      <c r="R64" s="26">
        <f>COUNT(R13:R62)</f>
        <v>0</v>
      </c>
      <c r="S64" s="28"/>
      <c r="T64" s="25">
        <f>COUNT(T13:T62)</f>
        <v>7</v>
      </c>
      <c r="U64" s="26">
        <f>COUNT(U13:U62)</f>
        <v>0</v>
      </c>
      <c r="V64" s="28"/>
      <c r="W64" s="25">
        <f>COUNT(W13:W62)</f>
        <v>14</v>
      </c>
      <c r="X64" s="26">
        <f>COUNT(X13:X62)</f>
        <v>0</v>
      </c>
      <c r="Y64" s="28"/>
      <c r="Z64" s="25">
        <f>COUNT(Z13:Z62)</f>
        <v>13</v>
      </c>
      <c r="AA64" s="26">
        <f>COUNT(AA13:AA62)</f>
        <v>0</v>
      </c>
      <c r="AB64" s="28"/>
      <c r="AC64" s="25">
        <f>COUNT(AC13:AC62)</f>
        <v>7</v>
      </c>
      <c r="AD64" s="26">
        <f>COUNT(AD13:AD62)</f>
        <v>0</v>
      </c>
      <c r="AE64" s="28"/>
      <c r="AF64" s="25">
        <f>COUNT(AF13:AF62)</f>
        <v>17</v>
      </c>
      <c r="AG64" s="26">
        <f>COUNT(AG13:AG62)</f>
        <v>0</v>
      </c>
      <c r="AH64" s="28"/>
      <c r="AI64" s="25">
        <f>COUNT(AI13:AI62)</f>
        <v>15</v>
      </c>
      <c r="AJ64" s="26">
        <f>COUNT(AJ13:AJ62)</f>
        <v>0</v>
      </c>
      <c r="AK64" s="28"/>
      <c r="AL64" s="25">
        <f>COUNT(AL13:AL62)</f>
        <v>7</v>
      </c>
      <c r="AM64" s="26">
        <f>COUNT(AM13:AM62)</f>
        <v>0</v>
      </c>
      <c r="AN64" s="28"/>
      <c r="AO64" s="35">
        <f>AO13+AO18+AO24+AO37+AO43+AO51</f>
        <v>0</v>
      </c>
      <c r="AP64" s="27">
        <f>+E64+H64+K64+N64+Q64+T64+W64+Z64+AC64+AF64+AI64+AL64</f>
        <v>138</v>
      </c>
      <c r="AQ64" s="31">
        <f>+F64+I64+L64+O64+R64+U64+X64+AA64+AD64+AG64+AJ64+AM64</f>
        <v>0</v>
      </c>
    </row>
    <row r="65" spans="1:46" x14ac:dyDescent="0.35">
      <c r="G65" s="73"/>
    </row>
    <row r="66" spans="1:46" ht="45.75" customHeight="1" x14ac:dyDescent="0.35">
      <c r="A66" s="110" t="s">
        <v>15</v>
      </c>
      <c r="B66" s="111" t="s">
        <v>141</v>
      </c>
      <c r="C66" s="111"/>
      <c r="D66" s="111"/>
      <c r="E66" s="119" t="s">
        <v>142</v>
      </c>
      <c r="F66" s="120"/>
      <c r="G66" s="117" t="s">
        <v>143</v>
      </c>
      <c r="H66" s="109" t="s">
        <v>38</v>
      </c>
      <c r="I66" s="109"/>
    </row>
    <row r="67" spans="1:46" ht="52.5" customHeight="1" x14ac:dyDescent="0.35">
      <c r="A67" s="110"/>
      <c r="B67" s="111"/>
      <c r="C67" s="111"/>
      <c r="D67" s="111"/>
      <c r="E67" s="22" t="s">
        <v>144</v>
      </c>
      <c r="F67" s="22" t="s">
        <v>145</v>
      </c>
      <c r="G67" s="118"/>
      <c r="H67" s="23" t="s">
        <v>144</v>
      </c>
      <c r="I67" s="23" t="s">
        <v>145</v>
      </c>
      <c r="J67" s="5"/>
      <c r="K67" s="4"/>
      <c r="L67" s="4"/>
      <c r="M67" s="4"/>
      <c r="N67" s="5"/>
      <c r="O67" s="4"/>
      <c r="P67" s="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6"/>
      <c r="AH67" s="4"/>
      <c r="AI67" s="4"/>
      <c r="AJ67" s="4"/>
      <c r="AK67" s="4"/>
      <c r="AL67" s="4"/>
      <c r="AM67" s="4"/>
      <c r="AN67" s="4"/>
      <c r="AO67" s="4"/>
      <c r="AP67" s="4"/>
      <c r="AQ67" s="4"/>
    </row>
    <row r="68" spans="1:46" s="70" customFormat="1" ht="37.5" customHeight="1" x14ac:dyDescent="0.35">
      <c r="A68" s="29">
        <v>1</v>
      </c>
      <c r="B68" s="105" t="str">
        <f>B12</f>
        <v>PROGRAMA USO EFICIENTE DEL AGUA</v>
      </c>
      <c r="C68" s="105"/>
      <c r="D68" s="105"/>
      <c r="E68" s="20">
        <f>D13</f>
        <v>11</v>
      </c>
      <c r="F68" s="21">
        <f>AP13</f>
        <v>0.19999</v>
      </c>
      <c r="G68" s="114" t="s">
        <v>146</v>
      </c>
      <c r="H68" s="20">
        <f>AO13</f>
        <v>0</v>
      </c>
      <c r="I68" s="21">
        <f>AQ13</f>
        <v>0</v>
      </c>
      <c r="J68" s="69"/>
      <c r="K68" s="9"/>
      <c r="N68" s="69"/>
      <c r="P68" s="69"/>
    </row>
    <row r="69" spans="1:46" s="70" customFormat="1" ht="37.5" customHeight="1" x14ac:dyDescent="0.35">
      <c r="A69" s="29">
        <v>2</v>
      </c>
      <c r="B69" s="105" t="str">
        <f>B17</f>
        <v>PROGRAMA USO EFICIENTE DE ENERGIA</v>
      </c>
      <c r="C69" s="105"/>
      <c r="D69" s="105"/>
      <c r="E69" s="20">
        <f>D18</f>
        <v>12</v>
      </c>
      <c r="F69" s="21">
        <f>AP18</f>
        <v>0.19996</v>
      </c>
      <c r="G69" s="115"/>
      <c r="H69" s="20">
        <f>AO18</f>
        <v>0</v>
      </c>
      <c r="I69" s="21">
        <f>AQ18</f>
        <v>0</v>
      </c>
      <c r="K69" s="9"/>
      <c r="AG69" s="69"/>
    </row>
    <row r="70" spans="1:46" s="70" customFormat="1" ht="37.5" customHeight="1" x14ac:dyDescent="0.35">
      <c r="A70" s="29">
        <v>3</v>
      </c>
      <c r="B70" s="105" t="str">
        <f>B23</f>
        <v>PROGRAMA GESTIÓN INTEGRAL DE RESIDUOS</v>
      </c>
      <c r="C70" s="105"/>
      <c r="D70" s="105"/>
      <c r="E70" s="20">
        <f>D24</f>
        <v>45</v>
      </c>
      <c r="F70" s="21">
        <f>AP24</f>
        <v>0.20000000000000009</v>
      </c>
      <c r="G70" s="115"/>
      <c r="H70" s="20">
        <f>AO24</f>
        <v>0</v>
      </c>
      <c r="I70" s="21">
        <f>AQ24</f>
        <v>0</v>
      </c>
      <c r="K70" s="9"/>
    </row>
    <row r="71" spans="1:46" s="70" customFormat="1" ht="37.5" customHeight="1" x14ac:dyDescent="0.35">
      <c r="A71" s="29">
        <v>4</v>
      </c>
      <c r="B71" s="105" t="str">
        <f>B36</f>
        <v>PROGRAMA CONSUMO SOSTENIBLE</v>
      </c>
      <c r="C71" s="105"/>
      <c r="D71" s="105"/>
      <c r="E71" s="20">
        <f>D37</f>
        <v>21</v>
      </c>
      <c r="F71" s="21">
        <f>AP37</f>
        <v>0.20000000000000004</v>
      </c>
      <c r="G71" s="115"/>
      <c r="H71" s="20">
        <f>AO37</f>
        <v>0</v>
      </c>
      <c r="I71" s="21">
        <f>AQ37</f>
        <v>0</v>
      </c>
      <c r="K71" s="9"/>
    </row>
    <row r="72" spans="1:46" s="70" customFormat="1" ht="37.5" customHeight="1" x14ac:dyDescent="0.35">
      <c r="A72" s="29">
        <v>5</v>
      </c>
      <c r="B72" s="105" t="str">
        <f>B42</f>
        <v>PROGRAMA GESTIÓN DEL CAMBIO CLIMÁTICO</v>
      </c>
      <c r="C72" s="105"/>
      <c r="D72" s="105"/>
      <c r="E72" s="20">
        <f>D43</f>
        <v>11</v>
      </c>
      <c r="F72" s="21">
        <f>AP43</f>
        <v>9.9999999999999992E-2</v>
      </c>
      <c r="G72" s="115"/>
      <c r="H72" s="20">
        <f>AO43</f>
        <v>0</v>
      </c>
      <c r="I72" s="21">
        <f>AQ43</f>
        <v>0</v>
      </c>
      <c r="K72" s="9"/>
    </row>
    <row r="73" spans="1:46" s="70" customFormat="1" ht="37.5" customHeight="1" x14ac:dyDescent="0.35">
      <c r="A73" s="29">
        <v>6</v>
      </c>
      <c r="B73" s="105" t="str">
        <f>B50</f>
        <v>PROGRAMA DE COMUNICACIÓN, FORMACIÓN Y SENSIBILIZACIÓN</v>
      </c>
      <c r="C73" s="105"/>
      <c r="D73" s="105"/>
      <c r="E73" s="20">
        <f>D51</f>
        <v>38</v>
      </c>
      <c r="F73" s="21">
        <f>AP51</f>
        <v>0.10000000000000005</v>
      </c>
      <c r="G73" s="115"/>
      <c r="H73" s="20">
        <f>AO51</f>
        <v>0</v>
      </c>
      <c r="I73" s="21">
        <f>AQ51</f>
        <v>0</v>
      </c>
      <c r="K73" s="9"/>
    </row>
    <row r="74" spans="1:46" s="70" customFormat="1" ht="34.5" customHeight="1" x14ac:dyDescent="0.35">
      <c r="A74" s="111" t="s">
        <v>147</v>
      </c>
      <c r="B74" s="111"/>
      <c r="C74" s="111"/>
      <c r="D74" s="111"/>
      <c r="E74" s="22">
        <f>SUM(E68:E73)</f>
        <v>138</v>
      </c>
      <c r="F74" s="24">
        <f>SUM(F68:F73)</f>
        <v>0.99995000000000023</v>
      </c>
      <c r="G74" s="116"/>
      <c r="H74" s="23">
        <f>SUM(H68:H73)</f>
        <v>0</v>
      </c>
      <c r="I74" s="30">
        <f>SUM(I68:I73)</f>
        <v>0</v>
      </c>
      <c r="K74" s="7"/>
    </row>
    <row r="79" spans="1:46" x14ac:dyDescent="0.35"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</row>
    <row r="80" spans="1:46" x14ac:dyDescent="0.35"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</row>
    <row r="81" spans="6:46" x14ac:dyDescent="0.35"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</row>
    <row r="82" spans="6:46" x14ac:dyDescent="0.35"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</row>
    <row r="83" spans="6:46" x14ac:dyDescent="0.35"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</row>
    <row r="84" spans="6:46" x14ac:dyDescent="0.35"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</row>
    <row r="85" spans="6:46" x14ac:dyDescent="0.35"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</row>
    <row r="86" spans="6:46" x14ac:dyDescent="0.35"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</row>
    <row r="87" spans="6:46" x14ac:dyDescent="0.35">
      <c r="F87" s="3">
        <f>E64+H64+K64</f>
        <v>28</v>
      </c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</row>
    <row r="88" spans="6:46" x14ac:dyDescent="0.35"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</row>
    <row r="89" spans="6:46" x14ac:dyDescent="0.35"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</row>
    <row r="90" spans="6:46" x14ac:dyDescent="0.35"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</row>
    <row r="91" spans="6:46" x14ac:dyDescent="0.35"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</row>
    <row r="92" spans="6:46" x14ac:dyDescent="0.35"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</row>
    <row r="93" spans="6:46" x14ac:dyDescent="0.35"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</row>
    <row r="94" spans="6:46" x14ac:dyDescent="0.35"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</row>
    <row r="95" spans="6:46" x14ac:dyDescent="0.35"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</row>
    <row r="96" spans="6:46" x14ac:dyDescent="0.35"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</row>
    <row r="97" spans="35:46" x14ac:dyDescent="0.35"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</row>
    <row r="98" spans="35:46" x14ac:dyDescent="0.35"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</row>
    <row r="99" spans="35:46" x14ac:dyDescent="0.35"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</row>
    <row r="100" spans="35:46" x14ac:dyDescent="0.35"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</row>
  </sheetData>
  <autoFilter ref="E11:AL64" xr:uid="{00000000-0009-0000-0000-000000000000}"/>
  <mergeCells count="86">
    <mergeCell ref="D43:D49"/>
    <mergeCell ref="AO37:AO41"/>
    <mergeCell ref="AP37:AP41"/>
    <mergeCell ref="AQ37:AQ41"/>
    <mergeCell ref="D37:D41"/>
    <mergeCell ref="B42:D42"/>
    <mergeCell ref="AO43:AO49"/>
    <mergeCell ref="AP43:AP49"/>
    <mergeCell ref="AQ43:AQ49"/>
    <mergeCell ref="E9:M9"/>
    <mergeCell ref="N9:V9"/>
    <mergeCell ref="AF9:AN9"/>
    <mergeCell ref="B36:D36"/>
    <mergeCell ref="D18:D22"/>
    <mergeCell ref="D13:D16"/>
    <mergeCell ref="D24:D35"/>
    <mergeCell ref="W9:AE9"/>
    <mergeCell ref="Z10:AB10"/>
    <mergeCell ref="E10:G10"/>
    <mergeCell ref="H10:J10"/>
    <mergeCell ref="K10:M10"/>
    <mergeCell ref="N10:P10"/>
    <mergeCell ref="Q10:S10"/>
    <mergeCell ref="W10:Y10"/>
    <mergeCell ref="T10:V10"/>
    <mergeCell ref="AP51:AP62"/>
    <mergeCell ref="AO1:AQ1"/>
    <mergeCell ref="AO2:AQ2"/>
    <mergeCell ref="AO3:AQ3"/>
    <mergeCell ref="AP9:AQ10"/>
    <mergeCell ref="AO9:AO11"/>
    <mergeCell ref="AO18:AO22"/>
    <mergeCell ref="AP18:AP22"/>
    <mergeCell ref="AQ18:AQ22"/>
    <mergeCell ref="AQ51:AQ62"/>
    <mergeCell ref="AP13:AP16"/>
    <mergeCell ref="AQ13:AQ16"/>
    <mergeCell ref="AP24:AP35"/>
    <mergeCell ref="AQ24:XFD35"/>
    <mergeCell ref="AC10:AE10"/>
    <mergeCell ref="AF10:AH10"/>
    <mergeCell ref="AI10:AK10"/>
    <mergeCell ref="AO51:AO62"/>
    <mergeCell ref="AL10:AN10"/>
    <mergeCell ref="AO13:AO16"/>
    <mergeCell ref="AO24:AO35"/>
    <mergeCell ref="A5:B5"/>
    <mergeCell ref="B12:D12"/>
    <mergeCell ref="B17:D17"/>
    <mergeCell ref="B23:D23"/>
    <mergeCell ref="C6:D6"/>
    <mergeCell ref="C7:D7"/>
    <mergeCell ref="A6:B6"/>
    <mergeCell ref="A7:B7"/>
    <mergeCell ref="A9:A11"/>
    <mergeCell ref="B9:B11"/>
    <mergeCell ref="C9:C11"/>
    <mergeCell ref="D9:D11"/>
    <mergeCell ref="C5:D5"/>
    <mergeCell ref="A1:B3"/>
    <mergeCell ref="AL1:AN1"/>
    <mergeCell ref="AL2:AN2"/>
    <mergeCell ref="AL3:AN3"/>
    <mergeCell ref="C1:D1"/>
    <mergeCell ref="C2:D2"/>
    <mergeCell ref="C3:D3"/>
    <mergeCell ref="E1:AK1"/>
    <mergeCell ref="E2:AK2"/>
    <mergeCell ref="E3:AK3"/>
    <mergeCell ref="B73:D73"/>
    <mergeCell ref="A74:D74"/>
    <mergeCell ref="G68:G74"/>
    <mergeCell ref="G66:G67"/>
    <mergeCell ref="E66:F66"/>
    <mergeCell ref="B72:D72"/>
    <mergeCell ref="B70:D70"/>
    <mergeCell ref="B71:D71"/>
    <mergeCell ref="B50:D50"/>
    <mergeCell ref="B68:D68"/>
    <mergeCell ref="B69:D69"/>
    <mergeCell ref="A63:C63"/>
    <mergeCell ref="H66:I66"/>
    <mergeCell ref="A66:A67"/>
    <mergeCell ref="B66:D67"/>
    <mergeCell ref="D51:D62"/>
    <mergeCell ref="A64:C64"/>
  </mergeCells>
  <phoneticPr fontId="12" type="noConversion"/>
  <conditionalFormatting sqref="B24:B28 G24:G28 J24:J28 M24:M28 P24:P28 S24:S28 V24:V28 Y24:Y28 AB24:AB28 AE24:AE28 AH24:AH28 AK24:AK28 AN24:AN28">
    <cfRule type="containsBlanks" dxfId="94" priority="54">
      <formula>LEN(TRIM(B24))=0</formula>
    </cfRule>
  </conditionalFormatting>
  <conditionalFormatting sqref="B40:B41">
    <cfRule type="containsBlanks" dxfId="93" priority="300">
      <formula>LEN(TRIM(B40))=0</formula>
    </cfRule>
  </conditionalFormatting>
  <conditionalFormatting sqref="B45:B49">
    <cfRule type="containsBlanks" dxfId="92" priority="299">
      <formula>LEN(TRIM(B45))=0</formula>
    </cfRule>
  </conditionalFormatting>
  <conditionalFormatting sqref="C5:C7">
    <cfRule type="containsBlanks" dxfId="91" priority="55">
      <formula>LEN(TRIM(C5))=0</formula>
    </cfRule>
  </conditionalFormatting>
  <conditionalFormatting sqref="E45 E47:E49">
    <cfRule type="cellIs" dxfId="90" priority="152" operator="greaterThan">
      <formula>0</formula>
    </cfRule>
  </conditionalFormatting>
  <conditionalFormatting sqref="F24:F28 I24:I28 L24:L28 O24:O28 R24:R28 U24:U28 X24:X28 AA24:AA28 AD24:AD28 AG24:AG28 AJ24:AJ28 AM24:AM28">
    <cfRule type="cellIs" dxfId="89" priority="246" operator="greaterThan">
      <formula>0</formula>
    </cfRule>
  </conditionalFormatting>
  <conditionalFormatting sqref="F40:F41">
    <cfRule type="cellIs" dxfId="88" priority="198" operator="greaterThan">
      <formula>0</formula>
    </cfRule>
  </conditionalFormatting>
  <conditionalFormatting sqref="F45:F49">
    <cfRule type="cellIs" dxfId="87" priority="150" operator="greaterThan">
      <formula>0</formula>
    </cfRule>
  </conditionalFormatting>
  <conditionalFormatting sqref="G40:G41">
    <cfRule type="containsBlanks" dxfId="86" priority="201">
      <formula>LEN(TRIM(G40))=0</formula>
    </cfRule>
  </conditionalFormatting>
  <conditionalFormatting sqref="G45:G49">
    <cfRule type="containsBlanks" dxfId="85" priority="153">
      <formula>LEN(TRIM(G45))=0</formula>
    </cfRule>
  </conditionalFormatting>
  <conditionalFormatting sqref="H24:H29">
    <cfRule type="cellIs" dxfId="84" priority="23" operator="greaterThan">
      <formula>0</formula>
    </cfRule>
  </conditionalFormatting>
  <conditionalFormatting sqref="H33">
    <cfRule type="cellIs" dxfId="83" priority="22" operator="greaterThan">
      <formula>0</formula>
    </cfRule>
  </conditionalFormatting>
  <conditionalFormatting sqref="H40:H41">
    <cfRule type="cellIs" dxfId="82" priority="196" operator="greaterThan">
      <formula>0</formula>
    </cfRule>
  </conditionalFormatting>
  <conditionalFormatting sqref="H45:H49">
    <cfRule type="cellIs" dxfId="81" priority="148" operator="greaterThan">
      <formula>0</formula>
    </cfRule>
  </conditionalFormatting>
  <conditionalFormatting sqref="I40:I41">
    <cfRule type="cellIs" dxfId="80" priority="194" operator="greaterThan">
      <formula>0</formula>
    </cfRule>
  </conditionalFormatting>
  <conditionalFormatting sqref="I45:I49">
    <cfRule type="cellIs" dxfId="79" priority="146" operator="greaterThan">
      <formula>0</formula>
    </cfRule>
  </conditionalFormatting>
  <conditionalFormatting sqref="J40:J41">
    <cfRule type="containsBlanks" dxfId="78" priority="197">
      <formula>LEN(TRIM(J40))=0</formula>
    </cfRule>
  </conditionalFormatting>
  <conditionalFormatting sqref="J45:J49">
    <cfRule type="containsBlanks" dxfId="77" priority="149">
      <formula>LEN(TRIM(J45))=0</formula>
    </cfRule>
  </conditionalFormatting>
  <conditionalFormatting sqref="K40:K41">
    <cfRule type="cellIs" dxfId="76" priority="192" operator="greaterThan">
      <formula>0</formula>
    </cfRule>
  </conditionalFormatting>
  <conditionalFormatting sqref="K46:K49">
    <cfRule type="cellIs" dxfId="75" priority="144" operator="greaterThan">
      <formula>0</formula>
    </cfRule>
  </conditionalFormatting>
  <conditionalFormatting sqref="L40:L41">
    <cfRule type="cellIs" dxfId="74" priority="190" operator="greaterThan">
      <formula>0</formula>
    </cfRule>
  </conditionalFormatting>
  <conditionalFormatting sqref="L45:L49">
    <cfRule type="cellIs" dxfId="73" priority="142" operator="greaterThan">
      <formula>0</formula>
    </cfRule>
  </conditionalFormatting>
  <conditionalFormatting sqref="M40:M41">
    <cfRule type="containsBlanks" dxfId="72" priority="193">
      <formula>LEN(TRIM(M40))=0</formula>
    </cfRule>
  </conditionalFormatting>
  <conditionalFormatting sqref="M45:M49">
    <cfRule type="containsBlanks" dxfId="71" priority="145">
      <formula>LEN(TRIM(M45))=0</formula>
    </cfRule>
  </conditionalFormatting>
  <conditionalFormatting sqref="N24:N29">
    <cfRule type="cellIs" dxfId="70" priority="20" operator="greaterThan">
      <formula>0</formula>
    </cfRule>
  </conditionalFormatting>
  <conditionalFormatting sqref="N31:N32">
    <cfRule type="cellIs" dxfId="69" priority="18" operator="greaterThan">
      <formula>0</formula>
    </cfRule>
  </conditionalFormatting>
  <conditionalFormatting sqref="N40:N41">
    <cfRule type="cellIs" dxfId="68" priority="188" operator="greaterThan">
      <formula>0</formula>
    </cfRule>
  </conditionalFormatting>
  <conditionalFormatting sqref="N45:N46">
    <cfRule type="cellIs" dxfId="67" priority="140" operator="greaterThan">
      <formula>0</formula>
    </cfRule>
  </conditionalFormatting>
  <conditionalFormatting sqref="N49">
    <cfRule type="cellIs" dxfId="66" priority="2" operator="greaterThan">
      <formula>0</formula>
    </cfRule>
  </conditionalFormatting>
  <conditionalFormatting sqref="O40:O41">
    <cfRule type="cellIs" dxfId="65" priority="186" operator="greaterThan">
      <formula>0</formula>
    </cfRule>
  </conditionalFormatting>
  <conditionalFormatting sqref="O45:O49">
    <cfRule type="cellIs" dxfId="64" priority="138" operator="greaterThan">
      <formula>0</formula>
    </cfRule>
  </conditionalFormatting>
  <conditionalFormatting sqref="P40:P41">
    <cfRule type="containsBlanks" dxfId="63" priority="189">
      <formula>LEN(TRIM(P40))=0</formula>
    </cfRule>
  </conditionalFormatting>
  <conditionalFormatting sqref="P45:P49">
    <cfRule type="containsBlanks" dxfId="62" priority="141">
      <formula>LEN(TRIM(P45))=0</formula>
    </cfRule>
  </conditionalFormatting>
  <conditionalFormatting sqref="Q24:Q28 T24:T28 Z24:Z28 AC24:AC28 AI24:AI28 E24:E29 K24:K29">
    <cfRule type="cellIs" dxfId="61" priority="248" operator="greaterThan">
      <formula>0</formula>
    </cfRule>
  </conditionalFormatting>
  <conditionalFormatting sqref="Q30">
    <cfRule type="cellIs" dxfId="60" priority="17" operator="greaterThan">
      <formula>0</formula>
    </cfRule>
  </conditionalFormatting>
  <conditionalFormatting sqref="Q35">
    <cfRule type="cellIs" dxfId="59" priority="16" operator="greaterThan">
      <formula>0</formula>
    </cfRule>
  </conditionalFormatting>
  <conditionalFormatting sqref="Q40:Q41">
    <cfRule type="cellIs" dxfId="58" priority="184" operator="greaterThan">
      <formula>0</formula>
    </cfRule>
  </conditionalFormatting>
  <conditionalFormatting sqref="Q45:Q48">
    <cfRule type="cellIs" dxfId="57" priority="136" operator="greaterThan">
      <formula>0</formula>
    </cfRule>
  </conditionalFormatting>
  <conditionalFormatting sqref="R40:R41">
    <cfRule type="cellIs" dxfId="56" priority="182" operator="greaterThan">
      <formula>0</formula>
    </cfRule>
  </conditionalFormatting>
  <conditionalFormatting sqref="R45:R49">
    <cfRule type="cellIs" dxfId="55" priority="134" operator="greaterThan">
      <formula>0</formula>
    </cfRule>
  </conditionalFormatting>
  <conditionalFormatting sqref="S40:S41">
    <cfRule type="containsBlanks" dxfId="54" priority="185">
      <formula>LEN(TRIM(S40))=0</formula>
    </cfRule>
  </conditionalFormatting>
  <conditionalFormatting sqref="S45:S49">
    <cfRule type="containsBlanks" dxfId="53" priority="137">
      <formula>LEN(TRIM(S45))=0</formula>
    </cfRule>
  </conditionalFormatting>
  <conditionalFormatting sqref="T34">
    <cfRule type="cellIs" dxfId="52" priority="5" operator="greaterThan">
      <formula>0</formula>
    </cfRule>
  </conditionalFormatting>
  <conditionalFormatting sqref="T40:T41">
    <cfRule type="cellIs" dxfId="51" priority="180" operator="greaterThan">
      <formula>0</formula>
    </cfRule>
  </conditionalFormatting>
  <conditionalFormatting sqref="T45:T49">
    <cfRule type="cellIs" dxfId="50" priority="132" operator="greaterThan">
      <formula>0</formula>
    </cfRule>
  </conditionalFormatting>
  <conditionalFormatting sqref="U40:U41">
    <cfRule type="cellIs" dxfId="49" priority="178" operator="greaterThan">
      <formula>0</formula>
    </cfRule>
  </conditionalFormatting>
  <conditionalFormatting sqref="U45:U49">
    <cfRule type="cellIs" dxfId="48" priority="130" operator="greaterThan">
      <formula>0</formula>
    </cfRule>
  </conditionalFormatting>
  <conditionalFormatting sqref="V40:V41">
    <cfRule type="containsBlanks" dxfId="47" priority="181">
      <formula>LEN(TRIM(V40))=0</formula>
    </cfRule>
  </conditionalFormatting>
  <conditionalFormatting sqref="V45:V49">
    <cfRule type="containsBlanks" dxfId="46" priority="133">
      <formula>LEN(TRIM(V45))=0</formula>
    </cfRule>
  </conditionalFormatting>
  <conditionalFormatting sqref="W24:W29">
    <cfRule type="cellIs" dxfId="45" priority="14" operator="greaterThan">
      <formula>0</formula>
    </cfRule>
  </conditionalFormatting>
  <conditionalFormatting sqref="W32">
    <cfRule type="cellIs" dxfId="44" priority="13" operator="greaterThan">
      <formula>0</formula>
    </cfRule>
  </conditionalFormatting>
  <conditionalFormatting sqref="W45:W49">
    <cfRule type="cellIs" dxfId="43" priority="128" operator="greaterThan">
      <formula>0</formula>
    </cfRule>
  </conditionalFormatting>
  <conditionalFormatting sqref="X40:X41">
    <cfRule type="cellIs" dxfId="42" priority="174" operator="greaterThan">
      <formula>0</formula>
    </cfRule>
  </conditionalFormatting>
  <conditionalFormatting sqref="X45:X49">
    <cfRule type="cellIs" dxfId="41" priority="126" operator="greaterThan">
      <formula>0</formula>
    </cfRule>
  </conditionalFormatting>
  <conditionalFormatting sqref="Y40:Y41">
    <cfRule type="containsBlanks" dxfId="40" priority="177">
      <formula>LEN(TRIM(Y40))=0</formula>
    </cfRule>
  </conditionalFormatting>
  <conditionalFormatting sqref="Y45:Y49">
    <cfRule type="containsBlanks" dxfId="39" priority="129">
      <formula>LEN(TRIM(Y45))=0</formula>
    </cfRule>
  </conditionalFormatting>
  <conditionalFormatting sqref="Z31">
    <cfRule type="cellIs" dxfId="38" priority="12" operator="greaterThan">
      <formula>0</formula>
    </cfRule>
  </conditionalFormatting>
  <conditionalFormatting sqref="Z33">
    <cfRule type="cellIs" dxfId="37" priority="3" operator="greaterThan">
      <formula>0</formula>
    </cfRule>
  </conditionalFormatting>
  <conditionalFormatting sqref="Z40:Z41">
    <cfRule type="cellIs" dxfId="36" priority="172" operator="greaterThan">
      <formula>0</formula>
    </cfRule>
  </conditionalFormatting>
  <conditionalFormatting sqref="Z45:Z49">
    <cfRule type="cellIs" dxfId="35" priority="124" operator="greaterThan">
      <formula>0</formula>
    </cfRule>
  </conditionalFormatting>
  <conditionalFormatting sqref="AA40:AA41">
    <cfRule type="cellIs" dxfId="34" priority="170" operator="greaterThan">
      <formula>0</formula>
    </cfRule>
  </conditionalFormatting>
  <conditionalFormatting sqref="AA45:AA49">
    <cfRule type="cellIs" dxfId="33" priority="122" operator="greaterThan">
      <formula>0</formula>
    </cfRule>
  </conditionalFormatting>
  <conditionalFormatting sqref="AB40:AB41">
    <cfRule type="containsBlanks" dxfId="32" priority="173">
      <formula>LEN(TRIM(AB40))=0</formula>
    </cfRule>
  </conditionalFormatting>
  <conditionalFormatting sqref="AB45:AB49">
    <cfRule type="containsBlanks" dxfId="31" priority="125">
      <formula>LEN(TRIM(AB45))=0</formula>
    </cfRule>
  </conditionalFormatting>
  <conditionalFormatting sqref="AC40:AC41">
    <cfRule type="cellIs" dxfId="30" priority="168" operator="greaterThan">
      <formula>0</formula>
    </cfRule>
  </conditionalFormatting>
  <conditionalFormatting sqref="AC46:AC49">
    <cfRule type="cellIs" dxfId="29" priority="120" operator="greaterThan">
      <formula>0</formula>
    </cfRule>
  </conditionalFormatting>
  <conditionalFormatting sqref="AD40:AD41">
    <cfRule type="cellIs" dxfId="28" priority="166" operator="greaterThan">
      <formula>0</formula>
    </cfRule>
  </conditionalFormatting>
  <conditionalFormatting sqref="AD45:AD49">
    <cfRule type="cellIs" dxfId="27" priority="118" operator="greaterThan">
      <formula>0</formula>
    </cfRule>
  </conditionalFormatting>
  <conditionalFormatting sqref="AE40:AE41">
    <cfRule type="containsBlanks" dxfId="26" priority="169">
      <formula>LEN(TRIM(AE40))=0</formula>
    </cfRule>
  </conditionalFormatting>
  <conditionalFormatting sqref="AE45:AE49">
    <cfRule type="containsBlanks" dxfId="25" priority="121">
      <formula>LEN(TRIM(AE45))=0</formula>
    </cfRule>
  </conditionalFormatting>
  <conditionalFormatting sqref="AF24:AF29">
    <cfRule type="cellIs" dxfId="24" priority="10" operator="greaterThan">
      <formula>0</formula>
    </cfRule>
  </conditionalFormatting>
  <conditionalFormatting sqref="AF32">
    <cfRule type="cellIs" dxfId="23" priority="9" operator="greaterThan">
      <formula>0</formula>
    </cfRule>
  </conditionalFormatting>
  <conditionalFormatting sqref="AF40:AF41">
    <cfRule type="cellIs" dxfId="22" priority="164" operator="greaterThan">
      <formula>0</formula>
    </cfRule>
  </conditionalFormatting>
  <conditionalFormatting sqref="AF45:AF46">
    <cfRule type="cellIs" dxfId="21" priority="52" operator="greaterThan">
      <formula>0</formula>
    </cfRule>
  </conditionalFormatting>
  <conditionalFormatting sqref="AF49">
    <cfRule type="cellIs" dxfId="20" priority="1" operator="greaterThan">
      <formula>0</formula>
    </cfRule>
  </conditionalFormatting>
  <conditionalFormatting sqref="AG40:AG41">
    <cfRule type="cellIs" dxfId="19" priority="162" operator="greaterThan">
      <formula>0</formula>
    </cfRule>
  </conditionalFormatting>
  <conditionalFormatting sqref="AG45:AG49">
    <cfRule type="cellIs" dxfId="18" priority="114" operator="greaterThan">
      <formula>0</formula>
    </cfRule>
  </conditionalFormatting>
  <conditionalFormatting sqref="AH40:AH41">
    <cfRule type="containsBlanks" dxfId="17" priority="165">
      <formula>LEN(TRIM(AH40))=0</formula>
    </cfRule>
  </conditionalFormatting>
  <conditionalFormatting sqref="AH45:AH49">
    <cfRule type="containsBlanks" dxfId="16" priority="117">
      <formula>LEN(TRIM(AH45))=0</formula>
    </cfRule>
  </conditionalFormatting>
  <conditionalFormatting sqref="AI34:AI35">
    <cfRule type="cellIs" dxfId="15" priority="4" operator="greaterThan">
      <formula>0</formula>
    </cfRule>
  </conditionalFormatting>
  <conditionalFormatting sqref="AI40:AI41">
    <cfRule type="cellIs" dxfId="14" priority="160" operator="greaterThan">
      <formula>0</formula>
    </cfRule>
  </conditionalFormatting>
  <conditionalFormatting sqref="AI45:AI48">
    <cfRule type="cellIs" dxfId="13" priority="112" operator="greaterThan">
      <formula>0</formula>
    </cfRule>
  </conditionalFormatting>
  <conditionalFormatting sqref="AJ40:AJ41">
    <cfRule type="cellIs" dxfId="12" priority="158" operator="greaterThan">
      <formula>0</formula>
    </cfRule>
  </conditionalFormatting>
  <conditionalFormatting sqref="AJ45:AJ49">
    <cfRule type="cellIs" dxfId="11" priority="110" operator="greaterThan">
      <formula>0</formula>
    </cfRule>
  </conditionalFormatting>
  <conditionalFormatting sqref="AK40:AK41">
    <cfRule type="containsBlanks" dxfId="10" priority="161">
      <formula>LEN(TRIM(AK40))=0</formula>
    </cfRule>
  </conditionalFormatting>
  <conditionalFormatting sqref="AK45:AK49">
    <cfRule type="containsBlanks" dxfId="9" priority="113">
      <formula>LEN(TRIM(AK45))=0</formula>
    </cfRule>
  </conditionalFormatting>
  <conditionalFormatting sqref="AL24:AL29">
    <cfRule type="cellIs" dxfId="8" priority="6" operator="greaterThan">
      <formula>0</formula>
    </cfRule>
  </conditionalFormatting>
  <conditionalFormatting sqref="AL40:AL41">
    <cfRule type="cellIs" dxfId="7" priority="156" operator="greaterThan">
      <formula>0</formula>
    </cfRule>
  </conditionalFormatting>
  <conditionalFormatting sqref="AL45:AL49">
    <cfRule type="cellIs" dxfId="6" priority="108" operator="greaterThan">
      <formula>0</formula>
    </cfRule>
  </conditionalFormatting>
  <conditionalFormatting sqref="AM40:AM41">
    <cfRule type="cellIs" dxfId="5" priority="154" operator="greaterThan">
      <formula>0</formula>
    </cfRule>
  </conditionalFormatting>
  <conditionalFormatting sqref="AM45:AM49">
    <cfRule type="cellIs" dxfId="4" priority="106" operator="greaterThan">
      <formula>0</formula>
    </cfRule>
  </conditionalFormatting>
  <conditionalFormatting sqref="AN40:AN41">
    <cfRule type="containsBlanks" dxfId="3" priority="157">
      <formula>LEN(TRIM(AN40))=0</formula>
    </cfRule>
  </conditionalFormatting>
  <conditionalFormatting sqref="AN45:AN49">
    <cfRule type="containsBlanks" dxfId="2" priority="109">
      <formula>LEN(TRIM(AN45))=0</formula>
    </cfRule>
  </conditionalFormatting>
  <printOptions horizontalCentered="1"/>
  <pageMargins left="0.51181102362204722" right="0.51181102362204722" top="0.51181102362204722" bottom="0.74803149606299213" header="0.31496062992125984" footer="0.31496062992125984"/>
  <pageSetup scale="26" orientation="landscape" r:id="rId1"/>
  <headerFooter>
    <oddFooter>&amp;C&amp;G&amp;RPágina &amp;Pde &amp;N</oddFooter>
  </headerFooter>
  <rowBreaks count="3" manualBreakCount="3">
    <brk id="35" max="42" man="1"/>
    <brk id="41" max="42" man="1"/>
    <brk id="75" min="1" max="19" man="1"/>
  </rowBreaks>
  <colBreaks count="1" manualBreakCount="1">
    <brk id="27" max="58" man="1"/>
  </colBreaks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Listas!$B$4:$B$9</xm:f>
          </x14:formula1>
          <xm:sqref>C5</xm:sqref>
        </x14:dataValidation>
        <x14:dataValidation type="list" allowBlank="1" showInputMessage="1" showErrorMessage="1" xr:uid="{00000000-0002-0000-0000-000001000000}">
          <x14:formula1>
            <xm:f>Listas!$D$4:$D$14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1"/>
  <sheetViews>
    <sheetView showGridLines="0" view="pageBreakPreview" zoomScale="85" zoomScaleNormal="100" zoomScaleSheetLayoutView="85" workbookViewId="0">
      <selection activeCell="M1" sqref="M1:N1"/>
    </sheetView>
  </sheetViews>
  <sheetFormatPr baseColWidth="10" defaultColWidth="0" defaultRowHeight="14.5" zeroHeight="1" x14ac:dyDescent="0.35"/>
  <cols>
    <col min="1" max="1" width="19" customWidth="1"/>
    <col min="2" max="14" width="11.453125" customWidth="1"/>
    <col min="15" max="15" width="2" customWidth="1"/>
    <col min="16" max="16382" width="11.453125" hidden="1"/>
    <col min="16383" max="16383" width="2" hidden="1" customWidth="1"/>
    <col min="16384" max="16384" width="2.26953125" hidden="1" customWidth="1"/>
  </cols>
  <sheetData>
    <row r="1" spans="1:14" ht="28.5" customHeight="1" x14ac:dyDescent="0.35">
      <c r="A1" s="185"/>
      <c r="B1" s="186"/>
      <c r="C1" s="195" t="s">
        <v>0</v>
      </c>
      <c r="D1" s="195"/>
      <c r="E1" s="196" t="s">
        <v>148</v>
      </c>
      <c r="F1" s="197"/>
      <c r="G1" s="197"/>
      <c r="H1" s="197"/>
      <c r="I1" s="197"/>
      <c r="J1" s="198"/>
      <c r="K1" s="202" t="s">
        <v>2</v>
      </c>
      <c r="L1" s="203"/>
      <c r="M1" s="181" t="s">
        <v>3</v>
      </c>
      <c r="N1" s="182"/>
    </row>
    <row r="2" spans="1:14" ht="28.5" customHeight="1" x14ac:dyDescent="0.35">
      <c r="A2" s="187"/>
      <c r="B2" s="188"/>
      <c r="C2" s="195" t="s">
        <v>4</v>
      </c>
      <c r="D2" s="195"/>
      <c r="E2" s="199" t="s">
        <v>5</v>
      </c>
      <c r="F2" s="200"/>
      <c r="G2" s="200"/>
      <c r="H2" s="200"/>
      <c r="I2" s="200"/>
      <c r="J2" s="201"/>
      <c r="K2" s="202" t="s">
        <v>6</v>
      </c>
      <c r="L2" s="203"/>
      <c r="M2" s="183" t="s">
        <v>7</v>
      </c>
      <c r="N2" s="184"/>
    </row>
    <row r="3" spans="1:14" ht="28.5" customHeight="1" x14ac:dyDescent="0.35">
      <c r="A3" s="189"/>
      <c r="B3" s="190"/>
      <c r="C3" s="195" t="s">
        <v>8</v>
      </c>
      <c r="D3" s="195"/>
      <c r="E3" s="199" t="s">
        <v>9</v>
      </c>
      <c r="F3" s="200"/>
      <c r="G3" s="200"/>
      <c r="H3" s="200"/>
      <c r="I3" s="200"/>
      <c r="J3" s="201"/>
      <c r="K3" s="202" t="s">
        <v>10</v>
      </c>
      <c r="L3" s="203"/>
      <c r="M3" s="181" t="s">
        <v>149</v>
      </c>
      <c r="N3" s="182"/>
    </row>
    <row r="4" spans="1:14" ht="21.75" customHeight="1" x14ac:dyDescent="0.35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4" ht="21.75" customHeight="1" x14ac:dyDescent="0.35">
      <c r="A5" s="193" t="s">
        <v>11</v>
      </c>
      <c r="B5" s="194"/>
      <c r="C5" s="191">
        <v>2026</v>
      </c>
      <c r="D5" s="192"/>
    </row>
    <row r="6" spans="1:14" ht="21.75" customHeight="1" x14ac:dyDescent="0.35"/>
    <row r="7" spans="1:14" ht="21.75" customHeight="1" x14ac:dyDescent="0.35"/>
    <row r="8" spans="1:14" ht="21.75" customHeight="1" x14ac:dyDescent="0.35"/>
    <row r="9" spans="1:14" x14ac:dyDescent="0.35"/>
    <row r="10" spans="1:14" x14ac:dyDescent="0.35"/>
    <row r="11" spans="1:14" x14ac:dyDescent="0.35"/>
    <row r="12" spans="1:14" x14ac:dyDescent="0.35"/>
    <row r="13" spans="1:14" x14ac:dyDescent="0.35"/>
    <row r="14" spans="1:14" x14ac:dyDescent="0.35"/>
    <row r="15" spans="1:14" x14ac:dyDescent="0.35"/>
    <row r="16" spans="1:14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  <row r="27" x14ac:dyDescent="0.35"/>
    <row r="28" x14ac:dyDescent="0.35"/>
    <row r="29" x14ac:dyDescent="0.35"/>
    <row r="30" x14ac:dyDescent="0.35"/>
    <row r="31" x14ac:dyDescent="0.35"/>
    <row r="32" x14ac:dyDescent="0.35"/>
    <row r="33" spans="1:14" x14ac:dyDescent="0.35"/>
    <row r="34" spans="1:14" x14ac:dyDescent="0.35"/>
    <row r="35" spans="1:14" x14ac:dyDescent="0.35"/>
    <row r="36" spans="1:14" x14ac:dyDescent="0.35"/>
    <row r="37" spans="1:14" ht="15.5" x14ac:dyDescent="0.35">
      <c r="A37" s="48" t="s">
        <v>178</v>
      </c>
      <c r="B37" s="177" t="s">
        <v>179</v>
      </c>
      <c r="C37" s="178"/>
      <c r="D37" s="179"/>
      <c r="E37" s="177" t="s">
        <v>180</v>
      </c>
      <c r="F37" s="178"/>
      <c r="G37" s="179"/>
      <c r="H37" s="177" t="s">
        <v>182</v>
      </c>
      <c r="I37" s="178"/>
      <c r="J37" s="179"/>
      <c r="K37" s="177" t="s">
        <v>181</v>
      </c>
      <c r="L37" s="178"/>
      <c r="M37" s="179"/>
      <c r="N37" s="180" t="s">
        <v>147</v>
      </c>
    </row>
    <row r="38" spans="1:14" ht="15.5" x14ac:dyDescent="0.35">
      <c r="A38" s="48" t="s">
        <v>150</v>
      </c>
      <c r="B38" s="48" t="s">
        <v>151</v>
      </c>
      <c r="C38" s="48" t="s">
        <v>152</v>
      </c>
      <c r="D38" s="48" t="s">
        <v>153</v>
      </c>
      <c r="E38" s="48" t="s">
        <v>154</v>
      </c>
      <c r="F38" s="48" t="s">
        <v>155</v>
      </c>
      <c r="G38" s="48" t="s">
        <v>156</v>
      </c>
      <c r="H38" s="48" t="s">
        <v>157</v>
      </c>
      <c r="I38" s="48" t="s">
        <v>158</v>
      </c>
      <c r="J38" s="48" t="s">
        <v>159</v>
      </c>
      <c r="K38" s="48" t="s">
        <v>160</v>
      </c>
      <c r="L38" s="48" t="s">
        <v>161</v>
      </c>
      <c r="M38" s="48" t="s">
        <v>162</v>
      </c>
      <c r="N38" s="180"/>
    </row>
    <row r="39" spans="1:14" ht="15.5" x14ac:dyDescent="0.35">
      <c r="A39" s="33" t="s">
        <v>163</v>
      </c>
      <c r="B39" s="1">
        <f>'Paa-PIGA'!E64</f>
        <v>10</v>
      </c>
      <c r="C39" s="1">
        <f>'Paa-PIGA'!H64</f>
        <v>10</v>
      </c>
      <c r="D39" s="1">
        <f>'Paa-PIGA'!K64</f>
        <v>8</v>
      </c>
      <c r="E39" s="1">
        <f>'Paa-PIGA'!N64</f>
        <v>17</v>
      </c>
      <c r="F39" s="1">
        <f>'Paa-PIGA'!Q64</f>
        <v>13</v>
      </c>
      <c r="G39" s="1">
        <f>'Paa-PIGA'!T64</f>
        <v>7</v>
      </c>
      <c r="H39" s="1">
        <f>'Paa-PIGA'!W64</f>
        <v>14</v>
      </c>
      <c r="I39" s="1">
        <f>'Paa-PIGA'!Z64</f>
        <v>13</v>
      </c>
      <c r="J39" s="1">
        <f>'Paa-PIGA'!AC64</f>
        <v>7</v>
      </c>
      <c r="K39" s="1">
        <f>'Paa-PIGA'!AF64</f>
        <v>17</v>
      </c>
      <c r="L39" s="1">
        <f>'Paa-PIGA'!AI64</f>
        <v>15</v>
      </c>
      <c r="M39" s="1">
        <f>'Paa-PIGA'!AL64</f>
        <v>7</v>
      </c>
      <c r="N39" s="2">
        <f>SUM(B39:M39)</f>
        <v>138</v>
      </c>
    </row>
    <row r="40" spans="1:14" ht="15.5" x14ac:dyDescent="0.35">
      <c r="A40" s="32" t="s">
        <v>164</v>
      </c>
      <c r="B40" s="1">
        <f>'Paa-PIGA'!F64</f>
        <v>0</v>
      </c>
      <c r="C40" s="1">
        <f>'Paa-PIGA'!I64</f>
        <v>0</v>
      </c>
      <c r="D40" s="1">
        <f>'Paa-PIGA'!L64</f>
        <v>0</v>
      </c>
      <c r="E40" s="1">
        <f>'Paa-PIGA'!O64</f>
        <v>0</v>
      </c>
      <c r="F40" s="1">
        <f>'Paa-PIGA'!R64</f>
        <v>0</v>
      </c>
      <c r="G40" s="1">
        <f>'Paa-PIGA'!U64</f>
        <v>0</v>
      </c>
      <c r="H40" s="1">
        <f>'Paa-PIGA'!X64</f>
        <v>0</v>
      </c>
      <c r="I40" s="1">
        <f>'Paa-PIGA'!AA64</f>
        <v>0</v>
      </c>
      <c r="J40" s="1">
        <f>'Paa-PIGA'!AD64</f>
        <v>0</v>
      </c>
      <c r="K40" s="1">
        <f>'Paa-PIGA'!AG64</f>
        <v>0</v>
      </c>
      <c r="L40" s="1">
        <f>'Paa-PIGA'!AJ64</f>
        <v>0</v>
      </c>
      <c r="M40" s="1">
        <f>'Paa-PIGA'!AM64</f>
        <v>0</v>
      </c>
      <c r="N40" s="2">
        <f>SUM(B40:M40)</f>
        <v>0</v>
      </c>
    </row>
    <row r="41" spans="1:14" x14ac:dyDescent="0.35"/>
    <row r="42" spans="1:14" x14ac:dyDescent="0.35"/>
    <row r="43" spans="1:14" x14ac:dyDescent="0.35"/>
    <row r="44" spans="1:14" x14ac:dyDescent="0.35"/>
    <row r="45" spans="1:14" x14ac:dyDescent="0.35"/>
    <row r="46" spans="1:14" x14ac:dyDescent="0.35"/>
    <row r="47" spans="1:14" x14ac:dyDescent="0.35"/>
    <row r="48" spans="1:14" x14ac:dyDescent="0.35"/>
    <row r="49" x14ac:dyDescent="0.35"/>
    <row r="50" x14ac:dyDescent="0.35"/>
    <row r="51" x14ac:dyDescent="0.35"/>
  </sheetData>
  <mergeCells count="20">
    <mergeCell ref="M1:N1"/>
    <mergeCell ref="M2:N2"/>
    <mergeCell ref="M3:N3"/>
    <mergeCell ref="A1:B3"/>
    <mergeCell ref="C5:D5"/>
    <mergeCell ref="A5:B5"/>
    <mergeCell ref="C1:D1"/>
    <mergeCell ref="C2:D2"/>
    <mergeCell ref="C3:D3"/>
    <mergeCell ref="E1:J1"/>
    <mergeCell ref="E2:J2"/>
    <mergeCell ref="E3:J3"/>
    <mergeCell ref="K1:L1"/>
    <mergeCell ref="K2:L2"/>
    <mergeCell ref="K3:L3"/>
    <mergeCell ref="B37:D37"/>
    <mergeCell ref="E37:G37"/>
    <mergeCell ref="H37:J37"/>
    <mergeCell ref="K37:M37"/>
    <mergeCell ref="N37:N38"/>
  </mergeCells>
  <conditionalFormatting sqref="C5">
    <cfRule type="containsBlanks" dxfId="1" priority="1">
      <formula>LEN(TRIM(C5))=0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scale="71" orientation="landscape" r:id="rId1"/>
  <headerFooter>
    <oddFooter>&amp;C&amp;G&amp;RPágina &amp;Pde &amp;N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Listas!$B$4:$B$9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D14"/>
  <sheetViews>
    <sheetView workbookViewId="0"/>
  </sheetViews>
  <sheetFormatPr baseColWidth="10" defaultColWidth="11.453125" defaultRowHeight="14.5" x14ac:dyDescent="0.35"/>
  <cols>
    <col min="2" max="2" width="22.54296875" bestFit="1" customWidth="1"/>
    <col min="4" max="4" width="35.54296875" bestFit="1" customWidth="1"/>
  </cols>
  <sheetData>
    <row r="3" spans="2:4" x14ac:dyDescent="0.35">
      <c r="B3" s="44" t="s">
        <v>165</v>
      </c>
      <c r="D3" s="44" t="s">
        <v>166</v>
      </c>
    </row>
    <row r="4" spans="2:4" x14ac:dyDescent="0.35">
      <c r="B4" s="41"/>
      <c r="D4" s="43"/>
    </row>
    <row r="5" spans="2:4" x14ac:dyDescent="0.35">
      <c r="B5" s="42">
        <v>2024</v>
      </c>
      <c r="D5" s="43" t="s">
        <v>167</v>
      </c>
    </row>
    <row r="6" spans="2:4" x14ac:dyDescent="0.35">
      <c r="B6" s="42">
        <v>2025</v>
      </c>
      <c r="D6" s="43" t="s">
        <v>168</v>
      </c>
    </row>
    <row r="7" spans="2:4" x14ac:dyDescent="0.35">
      <c r="B7" s="42">
        <v>2026</v>
      </c>
      <c r="D7" s="43" t="s">
        <v>169</v>
      </c>
    </row>
    <row r="8" spans="2:4" x14ac:dyDescent="0.35">
      <c r="B8" s="42">
        <v>2027</v>
      </c>
      <c r="D8" s="43" t="s">
        <v>14</v>
      </c>
    </row>
    <row r="9" spans="2:4" x14ac:dyDescent="0.35">
      <c r="B9" s="45">
        <v>2028</v>
      </c>
      <c r="D9" s="43" t="s">
        <v>170</v>
      </c>
    </row>
    <row r="10" spans="2:4" x14ac:dyDescent="0.35">
      <c r="D10" s="43" t="s">
        <v>171</v>
      </c>
    </row>
    <row r="11" spans="2:4" x14ac:dyDescent="0.35">
      <c r="D11" s="43" t="s">
        <v>172</v>
      </c>
    </row>
    <row r="12" spans="2:4" x14ac:dyDescent="0.35">
      <c r="D12" s="43" t="s">
        <v>173</v>
      </c>
    </row>
    <row r="13" spans="2:4" x14ac:dyDescent="0.35">
      <c r="D13" s="43" t="s">
        <v>174</v>
      </c>
    </row>
    <row r="14" spans="2:4" x14ac:dyDescent="0.35">
      <c r="D14" s="46" t="s">
        <v>175</v>
      </c>
    </row>
  </sheetData>
  <conditionalFormatting sqref="B4:B9 D4:D14">
    <cfRule type="containsBlanks" dxfId="0" priority="2">
      <formula>LEN(TRIM(B4))=0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5863C7421877148B43A32C171E3CF6F" ma:contentTypeVersion="14" ma:contentTypeDescription="Crear nuevo documento." ma:contentTypeScope="" ma:versionID="a3ea93230940f92cfa08f31af7a2631a">
  <xsd:schema xmlns:xsd="http://www.w3.org/2001/XMLSchema" xmlns:xs="http://www.w3.org/2001/XMLSchema" xmlns:p="http://schemas.microsoft.com/office/2006/metadata/properties" xmlns:ns2="d2f8794f-5b03-4ca3-bdda-a4199b51cf64" xmlns:ns3="f3516ae3-9557-4445-bba5-ae6224b8413a" targetNamespace="http://schemas.microsoft.com/office/2006/metadata/properties" ma:root="true" ma:fieldsID="001081a85db03d578df15918d5d0406e" ns2:_="" ns3:_="">
    <xsd:import namespace="d2f8794f-5b03-4ca3-bdda-a4199b51cf64"/>
    <xsd:import namespace="f3516ae3-9557-4445-bba5-ae6224b841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f8794f-5b03-4ca3-bdda-a4199b51cf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c413805f-f5d2-4ef4-97c5-a2f01beebf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16ae3-9557-4445-bba5-ae6224b8413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7d4c841-4248-4516-a36b-8ed16005a770}" ma:internalName="TaxCatchAll" ma:showField="CatchAllData" ma:web="f3516ae3-9557-4445-bba5-ae6224b841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3516ae3-9557-4445-bba5-ae6224b8413a" xsi:nil="true"/>
    <lcf76f155ced4ddcb4097134ff3c332f xmlns="d2f8794f-5b03-4ca3-bdda-a4199b51cf6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F175BD-6BF4-4416-B86B-658CFC58AE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f8794f-5b03-4ca3-bdda-a4199b51cf64"/>
    <ds:schemaRef ds:uri="f3516ae3-9557-4445-bba5-ae6224b841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2FB8DC-9970-4C14-A224-829BA9BB2B2D}">
  <ds:schemaRefs>
    <ds:schemaRef ds:uri="http://schemas.microsoft.com/office/2006/metadata/properties"/>
    <ds:schemaRef ds:uri="http://schemas.microsoft.com/office/infopath/2007/PartnerControls"/>
    <ds:schemaRef ds:uri="f3516ae3-9557-4445-bba5-ae6224b8413a"/>
    <ds:schemaRef ds:uri="d2f8794f-5b03-4ca3-bdda-a4199b51cf64"/>
  </ds:schemaRefs>
</ds:datastoreItem>
</file>

<file path=customXml/itemProps3.xml><?xml version="1.0" encoding="utf-8"?>
<ds:datastoreItem xmlns:ds="http://schemas.openxmlformats.org/officeDocument/2006/customXml" ds:itemID="{AF35F658-3C07-4EF3-940E-362B1606A8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Paa-PIGA</vt:lpstr>
      <vt:lpstr>Gráfica</vt:lpstr>
      <vt:lpstr>Listas</vt:lpstr>
      <vt:lpstr>Gráfica!Área_de_impresión</vt:lpstr>
      <vt:lpstr>'Paa-PIGA'!Área_de_impresión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plan_accion_anual_piga_v4</dc:title>
  <dc:subject/>
  <dc:creator>Martin Julian Pedraza Galindo;Luisa Fernanda Suárez Barrera</dc:creator>
  <cp:keywords>Plan Institucional de Gestión Ambiental;PR-203</cp:keywords>
  <dc:description/>
  <cp:lastModifiedBy>Martin Julian Pedraza Galindo</cp:lastModifiedBy>
  <cp:revision/>
  <dcterms:created xsi:type="dcterms:W3CDTF">2020-12-02T13:47:44Z</dcterms:created>
  <dcterms:modified xsi:type="dcterms:W3CDTF">2026-01-20T13:57:29Z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0x010100B5863C7421877148B43A32C171E3CF6F</vt:lpwstr>
  </property>
  <property fmtid="{D5CDD505-2E9C-101B-9397-08002B2CF9AE}" pid="3" name="MediaServiceImageTags">
    <vt:lpwstr/>
  </property>
</Properties>
</file>