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mjpedraza\Downloads\"/>
    </mc:Choice>
  </mc:AlternateContent>
  <xr:revisionPtr revIDLastSave="0" documentId="13_ncr:1_{4D5A9817-1059-4769-8888-CCFC5C4C9EC1}" xr6:coauthVersionLast="47" xr6:coauthVersionMax="47" xr10:uidLastSave="{00000000-0000-0000-0000-000000000000}"/>
  <bookViews>
    <workbookView xWindow="-120" yWindow="-120" windowWidth="29040" windowHeight="15840" tabRatio="506" xr2:uid="{00000000-000D-0000-FFFF-FFFF00000000}"/>
  </bookViews>
  <sheets>
    <sheet name="Paa-PIGA" sheetId="1" r:id="rId1"/>
    <sheet name="Gráfica" sheetId="2" r:id="rId2"/>
    <sheet name="Listas" sheetId="3" state="hidden" r:id="rId3"/>
  </sheets>
  <definedNames>
    <definedName name="_xlnm._FilterDatabase" localSheetId="0" hidden="1">'Paa-PIGA'!$E$11:$AL$60</definedName>
    <definedName name="_xlnm.Print_Area" localSheetId="1">Gráfica!$A$1:$N$43</definedName>
    <definedName name="_xlnm.Print_Area" localSheetId="0">'Paa-PIGA'!$A$1:$AQ$70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6" i="1" l="1"/>
  <c r="AM42" i="1"/>
  <c r="AM33" i="1"/>
  <c r="AM29" i="1"/>
  <c r="AM28" i="1"/>
  <c r="AM25" i="1"/>
  <c r="AM24" i="1"/>
  <c r="AM21" i="1"/>
  <c r="AM20" i="1"/>
  <c r="AM15" i="1"/>
  <c r="AM13" i="1"/>
  <c r="AJ49" i="1"/>
  <c r="AJ48" i="1"/>
  <c r="AJ47" i="1"/>
  <c r="AJ46" i="1"/>
  <c r="AJ43" i="1"/>
  <c r="AJ41" i="1"/>
  <c r="AJ36" i="1"/>
  <c r="AJ33" i="1"/>
  <c r="AJ30" i="1"/>
  <c r="AJ25" i="1"/>
  <c r="AJ24" i="1"/>
  <c r="AJ19" i="1"/>
  <c r="AJ18" i="1"/>
  <c r="AG46" i="1"/>
  <c r="AG42" i="1"/>
  <c r="AG34" i="1"/>
  <c r="AG33" i="1"/>
  <c r="AG31" i="1"/>
  <c r="AG28" i="1"/>
  <c r="AA53" i="1"/>
  <c r="AA51" i="1"/>
  <c r="AA46" i="1"/>
  <c r="AA42" i="1"/>
  <c r="AA33" i="1"/>
  <c r="AA25" i="1"/>
  <c r="AA24" i="1"/>
  <c r="AA21" i="1" l="1"/>
  <c r="AA15" i="1"/>
  <c r="X46" i="1" l="1"/>
  <c r="X43" i="1"/>
  <c r="X38" i="1"/>
  <c r="X37" i="1"/>
  <c r="X34" i="1"/>
  <c r="X33" i="1"/>
  <c r="X31" i="1"/>
  <c r="X28" i="1"/>
  <c r="X25" i="1"/>
  <c r="X24" i="1" l="1"/>
  <c r="X21" i="1" l="1"/>
  <c r="X20" i="1"/>
  <c r="X13" i="1"/>
  <c r="U56" i="1" l="1"/>
  <c r="U46" i="1"/>
  <c r="U42" i="1"/>
  <c r="U36" i="1"/>
  <c r="U35" i="1"/>
  <c r="U33" i="1"/>
  <c r="U25" i="1"/>
  <c r="U24" i="1"/>
  <c r="U21" i="1"/>
  <c r="U15" i="1"/>
  <c r="R25" i="1" l="1"/>
  <c r="R24" i="1"/>
  <c r="R33" i="1"/>
  <c r="R47" i="1"/>
  <c r="R46" i="1"/>
  <c r="R48" i="1"/>
  <c r="R49" i="1"/>
  <c r="R54" i="1"/>
  <c r="R14" i="1"/>
  <c r="O21" i="1"/>
  <c r="O20" i="1"/>
  <c r="O15" i="1"/>
  <c r="O13" i="1"/>
  <c r="O58" i="1" l="1"/>
  <c r="O52" i="1"/>
  <c r="O46" i="1"/>
  <c r="O42" i="1"/>
  <c r="O34" i="1"/>
  <c r="O33" i="1"/>
  <c r="O31" i="1"/>
  <c r="O28" i="1"/>
  <c r="O24" i="1"/>
  <c r="AO46" i="1" l="1"/>
  <c r="H69" i="1" s="1"/>
  <c r="AO40" i="1"/>
  <c r="AO33" i="1"/>
  <c r="H67" i="1" s="1"/>
  <c r="AO24" i="1"/>
  <c r="H66" i="1" s="1"/>
  <c r="AO18" i="1"/>
  <c r="H65" i="1" s="1"/>
  <c r="AO13" i="1"/>
  <c r="H64" i="1" s="1"/>
  <c r="AQ46" i="1"/>
  <c r="I69" i="1" s="1"/>
  <c r="AP46" i="1"/>
  <c r="F69" i="1" s="1"/>
  <c r="D46" i="1"/>
  <c r="E69" i="1" s="1"/>
  <c r="AQ40" i="1"/>
  <c r="I68" i="1" s="1"/>
  <c r="AP40" i="1"/>
  <c r="F68" i="1" s="1"/>
  <c r="D40" i="1"/>
  <c r="E68" i="1" s="1"/>
  <c r="AQ33" i="1"/>
  <c r="I67" i="1" s="1"/>
  <c r="AP33" i="1"/>
  <c r="F67" i="1" s="1"/>
  <c r="D33" i="1"/>
  <c r="E67" i="1" s="1"/>
  <c r="E60" i="1"/>
  <c r="B39" i="2" s="1"/>
  <c r="AQ24" i="1"/>
  <c r="I66" i="1" s="1"/>
  <c r="AP24" i="1"/>
  <c r="F66" i="1" s="1"/>
  <c r="D24" i="1"/>
  <c r="E66" i="1" s="1"/>
  <c r="AQ18" i="1"/>
  <c r="I65" i="1" s="1"/>
  <c r="AP18" i="1"/>
  <c r="F65" i="1" s="1"/>
  <c r="D18" i="1"/>
  <c r="E65" i="1" s="1"/>
  <c r="AP13" i="1"/>
  <c r="F64" i="1" s="1"/>
  <c r="AC60" i="1"/>
  <c r="J39" i="2" s="1"/>
  <c r="K60" i="1"/>
  <c r="D39" i="2" s="1"/>
  <c r="F59" i="1"/>
  <c r="H59" i="1"/>
  <c r="I59" i="1"/>
  <c r="K59" i="1"/>
  <c r="L59" i="1"/>
  <c r="N59" i="1"/>
  <c r="O59" i="1"/>
  <c r="Q59" i="1"/>
  <c r="R59" i="1"/>
  <c r="T59" i="1"/>
  <c r="U59" i="1"/>
  <c r="W59" i="1"/>
  <c r="X59" i="1"/>
  <c r="Z59" i="1"/>
  <c r="AA59" i="1"/>
  <c r="AC59" i="1"/>
  <c r="AD59" i="1"/>
  <c r="AF59" i="1"/>
  <c r="AG59" i="1"/>
  <c r="AI59" i="1"/>
  <c r="AJ59" i="1"/>
  <c r="AL59" i="1"/>
  <c r="AM59" i="1"/>
  <c r="E59" i="1"/>
  <c r="AQ13" i="1"/>
  <c r="I64" i="1" s="1"/>
  <c r="F60" i="1"/>
  <c r="B40" i="2" s="1"/>
  <c r="H60" i="1"/>
  <c r="I60" i="1"/>
  <c r="C40" i="2" s="1"/>
  <c r="L60" i="1"/>
  <c r="D40" i="2" s="1"/>
  <c r="N60" i="1"/>
  <c r="E39" i="2" s="1"/>
  <c r="O60" i="1"/>
  <c r="E40" i="2" s="1"/>
  <c r="Q60" i="1"/>
  <c r="F39" i="2" s="1"/>
  <c r="R60" i="1"/>
  <c r="F40" i="2" s="1"/>
  <c r="T60" i="1"/>
  <c r="G39" i="2" s="1"/>
  <c r="U60" i="1"/>
  <c r="G40" i="2" s="1"/>
  <c r="W60" i="1"/>
  <c r="H39" i="2" s="1"/>
  <c r="X60" i="1"/>
  <c r="H40" i="2" s="1"/>
  <c r="Z60" i="1"/>
  <c r="I39" i="2" s="1"/>
  <c r="AA60" i="1"/>
  <c r="I40" i="2" s="1"/>
  <c r="AD60" i="1"/>
  <c r="J40" i="2" s="1"/>
  <c r="AF60" i="1"/>
  <c r="K39" i="2" s="1"/>
  <c r="AG60" i="1"/>
  <c r="K40" i="2" s="1"/>
  <c r="AI60" i="1"/>
  <c r="L39" i="2" s="1"/>
  <c r="AJ60" i="1"/>
  <c r="L40" i="2" s="1"/>
  <c r="AL60" i="1"/>
  <c r="M39" i="2" s="1"/>
  <c r="AM60" i="1"/>
  <c r="M40" i="2" s="1"/>
  <c r="D13" i="1"/>
  <c r="E64" i="1" s="1"/>
  <c r="B69" i="1"/>
  <c r="B68" i="1"/>
  <c r="B67" i="1"/>
  <c r="B66" i="1"/>
  <c r="B65" i="1"/>
  <c r="B64" i="1"/>
  <c r="AO60" i="1" l="1"/>
  <c r="H68" i="1"/>
  <c r="H70" i="1" s="1"/>
  <c r="I70" i="1"/>
  <c r="AQ59" i="1"/>
  <c r="AP60" i="1"/>
  <c r="C39" i="2"/>
  <c r="N39" i="2" s="1"/>
  <c r="N40" i="2"/>
  <c r="E70" i="1"/>
  <c r="AQ60" i="1"/>
  <c r="F70" i="1"/>
  <c r="AP59" i="1"/>
  <c r="F83" i="1"/>
  <c r="D60" i="1"/>
</calcChain>
</file>

<file path=xl/sharedStrings.xml><?xml version="1.0" encoding="utf-8"?>
<sst xmlns="http://schemas.openxmlformats.org/spreadsheetml/2006/main" count="390" uniqueCount="300">
  <si>
    <t>RESPONSABLE</t>
  </si>
  <si>
    <t>Enero</t>
  </si>
  <si>
    <t>Febrero</t>
  </si>
  <si>
    <t>Marzo</t>
  </si>
  <si>
    <t>Abril</t>
  </si>
  <si>
    <t>Mayo</t>
  </si>
  <si>
    <t>Junio</t>
  </si>
  <si>
    <t>Julio</t>
  </si>
  <si>
    <t>Agosto</t>
  </si>
  <si>
    <t>Septiembre</t>
  </si>
  <si>
    <t>Octubre</t>
  </si>
  <si>
    <t>Noviembre</t>
  </si>
  <si>
    <t>Diciembre</t>
  </si>
  <si>
    <t xml:space="preserve">Prog. </t>
  </si>
  <si>
    <t xml:space="preserve">Ejec. </t>
  </si>
  <si>
    <t xml:space="preserve">Gestión </t>
  </si>
  <si>
    <t>TOTAL PORCENTAJES</t>
  </si>
  <si>
    <t>TOTAL ACTIVIDADES</t>
  </si>
  <si>
    <t>PROGRAMAS</t>
  </si>
  <si>
    <t>%</t>
  </si>
  <si>
    <t>PONDERACIÓN PROGRAMAS</t>
  </si>
  <si>
    <t>El porcentaje correspondiente a cada programa  del Plan Institucional de Gestión Ambiental - PIGA,  fue determinado teniendo en cuenta los criterios de frecuencia y complejidad  los cuales indican los pesos que se debe determinar en cada uno.</t>
  </si>
  <si>
    <t>TOTAL</t>
  </si>
  <si>
    <t>Actividades</t>
  </si>
  <si>
    <t>Ene</t>
  </si>
  <si>
    <t>Feb</t>
  </si>
  <si>
    <t>Mar</t>
  </si>
  <si>
    <t>Abr</t>
  </si>
  <si>
    <t>May</t>
  </si>
  <si>
    <t>Jun</t>
  </si>
  <si>
    <t>Jul</t>
  </si>
  <si>
    <t>Ago</t>
  </si>
  <si>
    <t>Sep</t>
  </si>
  <si>
    <t>Oct</t>
  </si>
  <si>
    <t>Nov</t>
  </si>
  <si>
    <t>Dic</t>
  </si>
  <si>
    <t>Programadas</t>
  </si>
  <si>
    <t>Ejecutadas</t>
  </si>
  <si>
    <t>PROGRAMA USO EFICIENTE DEL AGUA</t>
  </si>
  <si>
    <t>1.1</t>
  </si>
  <si>
    <t>1.2</t>
  </si>
  <si>
    <t>1.3</t>
  </si>
  <si>
    <t>1.4</t>
  </si>
  <si>
    <t>2.1</t>
  </si>
  <si>
    <t>2.2</t>
  </si>
  <si>
    <t>2.3</t>
  </si>
  <si>
    <t>2.4</t>
  </si>
  <si>
    <t>2.5</t>
  </si>
  <si>
    <t>PROGRAMA USO EFICIENTE DE ENERGIA</t>
  </si>
  <si>
    <t>PROCESO</t>
  </si>
  <si>
    <t>CÓDIGO</t>
  </si>
  <si>
    <t>PROCEDIMIENTO</t>
  </si>
  <si>
    <t>VERSIÓN</t>
  </si>
  <si>
    <t>TIPO DE DOCUMENTO</t>
  </si>
  <si>
    <t>PÁGINA</t>
  </si>
  <si>
    <t>004</t>
  </si>
  <si>
    <t>Fortalecimiento institucional</t>
  </si>
  <si>
    <t>Formulación, ejecución y seguimiento al Plan Institucional de Gestión Ambiental - PIGA</t>
  </si>
  <si>
    <t>No.</t>
  </si>
  <si>
    <t>PROGRAMA GESTIÓN INTEGRAL DE RESIDUOS</t>
  </si>
  <si>
    <t>3.1</t>
  </si>
  <si>
    <t>3.2</t>
  </si>
  <si>
    <t>3.3</t>
  </si>
  <si>
    <t>3.4</t>
  </si>
  <si>
    <t>3.5</t>
  </si>
  <si>
    <t>PROGRAMA CONSUMO SOSTENIBLE</t>
  </si>
  <si>
    <t>4.1</t>
  </si>
  <si>
    <t>4.2</t>
  </si>
  <si>
    <t>4.3</t>
  </si>
  <si>
    <t>4.4</t>
  </si>
  <si>
    <t>4.5</t>
  </si>
  <si>
    <t>Plan de acción anual del Plan Institucional de Gestión Ambiental - PIGA</t>
  </si>
  <si>
    <t>PRIMER TRIMESTRE</t>
  </si>
  <si>
    <t>SEGUNDO TRIMESTRE</t>
  </si>
  <si>
    <t>TERCER TRIMESTRE</t>
  </si>
  <si>
    <t>CUARTO TRIMESTRE</t>
  </si>
  <si>
    <t>PROGRAMA GESTIÓN DEL CAMBIO CLIMÁTICO</t>
  </si>
  <si>
    <t>5.1</t>
  </si>
  <si>
    <t>5.2</t>
  </si>
  <si>
    <t>5.3</t>
  </si>
  <si>
    <t>5.4</t>
  </si>
  <si>
    <t>5.5</t>
  </si>
  <si>
    <t>PROGRAMA DE COMUNICACIÓN, FORMACIÓN Y SENSIBILIZACIÓN</t>
  </si>
  <si>
    <t>6.1</t>
  </si>
  <si>
    <t>6.2</t>
  </si>
  <si>
    <t>6.3</t>
  </si>
  <si>
    <t>6.4</t>
  </si>
  <si>
    <t>6.5</t>
  </si>
  <si>
    <t>Vigencia:</t>
  </si>
  <si>
    <t>Responsable:</t>
  </si>
  <si>
    <t>Cargo:</t>
  </si>
  <si>
    <t>Programado</t>
  </si>
  <si>
    <t>Cant</t>
  </si>
  <si>
    <t>Cant. Actividades Programadas</t>
  </si>
  <si>
    <t>Cant. Actividades Ejecutadas</t>
  </si>
  <si>
    <t>AUXILIAR ADMINISTRATIVO</t>
  </si>
  <si>
    <t>AUXILIAR SERVICIOS GENERALES</t>
  </si>
  <si>
    <t>OPERARIO</t>
  </si>
  <si>
    <t>PROFESIONAL ESPECIALIZADO</t>
  </si>
  <si>
    <t>PROFESIONAL UNIVERSITARIO</t>
  </si>
  <si>
    <t>SECRETARIA</t>
  </si>
  <si>
    <t>TÉCNICO OPERATIVO</t>
  </si>
  <si>
    <t>Vigencia</t>
  </si>
  <si>
    <t>Cargo</t>
  </si>
  <si>
    <t>DIRECTOR TÉCNICO</t>
  </si>
  <si>
    <t>SUBDIRECTOR TÉCNICO</t>
  </si>
  <si>
    <t>CONTRATISTA</t>
  </si>
  <si>
    <t>2 de 2</t>
  </si>
  <si>
    <t>FORMATO</t>
  </si>
  <si>
    <t>Cumplimiento</t>
  </si>
  <si>
    <t>DESCRIPCIÓN DE LA ACTIVIDAD</t>
  </si>
  <si>
    <t>Fortalecimiento Institucional</t>
  </si>
  <si>
    <t>Consolidación, análisis  y seguimiento trimestral de información de las variaciones de consumo de agua en las sedes de la Secretaría General.</t>
  </si>
  <si>
    <t>Adecuar sistemas tecnológicos que permitan el ahorro en cinco de las sedes de la Secretaría General.</t>
  </si>
  <si>
    <t>Realizar cada (2) meses, la proyección de estrategias de disminución de consumo de agua en las sedes de la Secretaría General, que presenta variaciones significativas.</t>
  </si>
  <si>
    <t>Dirección Administrativa y Financiera</t>
  </si>
  <si>
    <t xml:space="preserve">Actualización de los sistema de iluminación artística de los escenarios ubicados en dos de los auditorios de las sedes de la Secretaría General </t>
  </si>
  <si>
    <t>Automatización del encendido de luminarias en áreas priorizadas mediante sensores de movimiento en cinco sedes de la Secretaría General.</t>
  </si>
  <si>
    <t>Consolidación, análisis y seguimiento trimestral de información de las variaciones de consumo de energía en las sedes de la Secretaría General.</t>
  </si>
  <si>
    <t>Realizar cada (2) meses, la proyección de estrategias de disminución de consumo de energía en las sedes de la Secretaría General, que presenta variaciones significativas.</t>
  </si>
  <si>
    <t>3.6</t>
  </si>
  <si>
    <t>3.7</t>
  </si>
  <si>
    <t>3.8</t>
  </si>
  <si>
    <t>Gestionar mensualmente de manera integral la totalidad de residuos aprovechables generados por la Secretaría General, con gestores autorizados en cumplimiento de la normatividad vigente.</t>
  </si>
  <si>
    <t>Gestionar mensualmente de manera integral la totalidad de residuos peligrosos, residuos de aparatos eléctricos, electrónicos y especiales generados por la Secretaría General, con gestores autorizados en cumplimiento de la normatividad vigente.</t>
  </si>
  <si>
    <t>Actualizar una vez al año, el Plan de Gestión Integral de Residuos Peligrosos- RESPEL de la sede Imprenta Distrital.</t>
  </si>
  <si>
    <t>Actualizar una vez al año, el Plan de Gestión Integral de Residuos Peligrosos y RAEE de las sedes.</t>
  </si>
  <si>
    <t>Realizar seis (6) reportes sobre la gestión de residuos a los entes externos que se requieran como parte del cumplimiento normativo.</t>
  </si>
  <si>
    <t>Realizar un informe del estado de elementos para la gestión de residuos en las sedes de la entidad.</t>
  </si>
  <si>
    <t>Adecuación de los cuartos para almacenamiento de residuos en dos sedes.</t>
  </si>
  <si>
    <t>Realizar tres (3) seguimientos a la generación de residuos con potencial aprovechables y generar  alertas para el mejoramiento de la clasificación en las tres (3) sedes con la mayor disminución en la generación de estos residuos.</t>
  </si>
  <si>
    <t>4.6</t>
  </si>
  <si>
    <t>Realizar mensualmente la aprobación de inclusión o exclusión de cláusulas ambientales en los  procesos de contratación de la entidad en la etapa precontractual.</t>
  </si>
  <si>
    <t>Realizar tres veces durante la vigencia el seguimiento a las cláusulas ambientales de los contratos vigentes en la entidad.</t>
  </si>
  <si>
    <t>Realizar dos (2) mesas de trabajo con el Equipo de CPS de la Entidad.</t>
  </si>
  <si>
    <t>Determinar semestralmente las cláusulas ambientales relacionadas con la disminución en la adquisición de Elementos Plásticos de un Solo Uso (EPSU) en los contratos aplicables durante la vigencia.</t>
  </si>
  <si>
    <t>Mantener la adquisición de Elementos Plásticos de un Solo Uso (EPSU) en 0% para el desarrollo de actividades de cafetería en la Entidad.</t>
  </si>
  <si>
    <t>Actualizar la Guía de Compras Públicas Sostenibles de la Entidad y el formato FT-1152.</t>
  </si>
  <si>
    <t>Determinar la huella de carbono de la Entidad, de acuerdo a la metodología de STORM USER.</t>
  </si>
  <si>
    <t>Contratar un estudio técnico sobre cubiertas de tres sedes de la S.G., que contemple la identificación o presencia de  asbesto cemento.</t>
  </si>
  <si>
    <t>Realizar los diagnósticos ambientales en las sedes de la entidad, para la implementación de la gestión ambiental.</t>
  </si>
  <si>
    <t>Realizar seis actividades que promuevan el uso de transportes alternativos dirigidas a funcionarios y contratistas de la entidad.</t>
  </si>
  <si>
    <t>6.6</t>
  </si>
  <si>
    <t>6.7</t>
  </si>
  <si>
    <t>6.8</t>
  </si>
  <si>
    <t>6.9</t>
  </si>
  <si>
    <t>6.10</t>
  </si>
  <si>
    <t>6.11</t>
  </si>
  <si>
    <t>6.12</t>
  </si>
  <si>
    <t>6.13</t>
  </si>
  <si>
    <t>Desarrollar dos (2) actividades para fomentar la separación en la fuente de los residuos ordinarios.</t>
  </si>
  <si>
    <t>Desarrollar una (1) actividad correspondiente a la gestión del aceite vegetal.</t>
  </si>
  <si>
    <t>Desarrollar una actividad de sensibilización correspondiente a la gestión de residuos peligrosos y residuos de aparatos eléctricos y electrónicos.</t>
  </si>
  <si>
    <t>Realizar en la vigencia, dos (2) socialización a contratistas de la SG, que generen impacto ambiental significativo para fortalecer la implementación de obligaciones ambientales conforme al contrato suscrito.</t>
  </si>
  <si>
    <t>Realizar dos (2) socialización a Supervisores y/o Apoyos a la Supervisión acerca de las cláusulas ambientales y su seguimiento.</t>
  </si>
  <si>
    <t>Desarrollar una (1) actividad correspondiente a  deberes y beneficios ambientales / institucionales de contribuir al PIGA.</t>
  </si>
  <si>
    <t>Desarrollar una (1) actividad correspondiente a Elementos Plásticos de un Solo Uso -EPSU.</t>
  </si>
  <si>
    <t>En el marco del Acuerdo Distrital 197 de 2005, desarrollar la primera semana del mes de junio la Semana del Medio Ambiente en la entidad.</t>
  </si>
  <si>
    <t xml:space="preserve">Desarrollar una (1) actividad teniendo en cuenta las fechas ambientales relacionadas en la resolución 3179 de 2023. </t>
  </si>
  <si>
    <t>Desarrollar dos (2) actividades que fomente el uso eficiente de agua.</t>
  </si>
  <si>
    <t>Desarrollar dos (2) actividades que fomente el uso eficiente de energía.</t>
  </si>
  <si>
    <t>Realizar en cada semestre, retroalimentaciones a los enlaces ambientales para fortalecer los conocimientos en los lineamientos y avances en la implementación del PIGA.</t>
  </si>
  <si>
    <t>Mauro Palta Cerón</t>
  </si>
  <si>
    <t>Realizar adecuaciones y/o mantenimientos  en bici parqueaderos en tres sedes,  para promover el uso de la bicicleta.</t>
  </si>
  <si>
    <t>Desarrollar una (1) actividad correspondiente a riesgos e impactos ambientales, asociado a los programas de agua, energía, gestión de residuos, cambio climático.</t>
  </si>
  <si>
    <r>
      <rPr>
        <b/>
        <sz val="18"/>
        <color theme="1"/>
        <rFont val="Arial"/>
        <family val="2"/>
      </rPr>
      <t>1.3.1 Análisis de consumo de agua.</t>
    </r>
    <r>
      <rPr>
        <sz val="18"/>
        <color theme="1"/>
        <rFont val="Arial"/>
        <family val="2"/>
      </rPr>
      <t xml:space="preserve">
1.3.1.1 Se realizó  el Informe Anual del Análisis del Consumo de agua en las sedes a las cuales se les realiza el pago del servicio público de agua. 
1.3.1.2 Se realizaron visitas en 2 sedes CE Ciudad Bolívar y Super CADE Engativa de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</si>
  <si>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1.1.1 Análisis de consumo de agua.</t>
    </r>
    <r>
      <rPr>
        <sz val="18"/>
        <color theme="1"/>
        <rFont val="Arial"/>
        <family val="2"/>
      </rPr>
      <t xml:space="preserve">
Se realizó  el informe de análisis de  consumo de agua en las sedes a las cuales se les realiza el pago del servicio público para la vigencia 2024.</t>
    </r>
  </si>
  <si>
    <r>
      <rPr>
        <b/>
        <sz val="18"/>
        <color theme="1"/>
        <rFont val="Arial"/>
        <family val="2"/>
      </rPr>
      <t>2.3.1 Análisis de consumo de energía.</t>
    </r>
    <r>
      <rPr>
        <sz val="18"/>
        <color theme="1"/>
        <rFont val="Arial"/>
        <family val="2"/>
      </rPr>
      <t xml:space="preserve">
Se realizó  el informe de análisis de consumo de energía en las sedes a las cuales se les realiza el pago del servicio público para la vigencia 2024.</t>
    </r>
  </si>
  <si>
    <r>
      <rPr>
        <b/>
        <sz val="18"/>
        <color theme="1"/>
        <rFont val="Arial"/>
        <family val="2"/>
      </rPr>
      <t>2.4.1 Análisis de consumo de Energía.</t>
    </r>
    <r>
      <rPr>
        <sz val="18"/>
        <color theme="1"/>
        <rFont val="Arial"/>
        <family val="2"/>
      </rPr>
      <t xml:space="preserve">
2.4.1 .1 Se realizó  el Informe Anual del Análisis del Consumo de energía en las sedes a las cuales se les realiza el pago del servicio público de energía. 
2.4.1.2 Se realizaron visitas en 2 sedes CE Chapinero y CADE La Gaitana de seguimiento de altos consumos de agua.
</t>
    </r>
    <r>
      <rPr>
        <b/>
        <sz val="18"/>
        <color theme="1"/>
        <rFont val="Arial"/>
        <family val="2"/>
      </rPr>
      <t>2.4.2  Circular conjunta 003/2024.</t>
    </r>
    <r>
      <rPr>
        <sz val="18"/>
        <color theme="1"/>
        <rFont val="Arial"/>
        <family val="2"/>
      </rPr>
      <t xml:space="preserve">
2.4.2.1 Se realizó la consolidación de la información de los medidores de energía de las sedes de la entidad.</t>
    </r>
  </si>
  <si>
    <r>
      <rPr>
        <b/>
        <sz val="18"/>
        <color theme="1"/>
        <rFont val="Arial"/>
        <family val="2"/>
      </rPr>
      <t>3.1.1 Residuos aprovechables:</t>
    </r>
    <r>
      <rPr>
        <sz val="18"/>
        <color theme="1"/>
        <rFont val="Arial"/>
        <family val="2"/>
      </rPr>
      <t xml:space="preserve">
3.1.1 .1 Se realizó la revisión de planillas y certificados generados por la Asociación de Recicladores respecto a las entregas de residuos ordinarios aprovechables durante el mes de febrero 2025, información con la que se actualizó la base de residuos aprovechables.
3.1.1.2 Se suscribió el nuevo Acuerdo de Corresponsabilidad No 4233000-572-2025 con la Asociación de Recicladores Puerta de Oro, para garantizar que los residuos con potencial aprovechable no vayan al relleno Sanitario Doña Juana.</t>
    </r>
  </si>
  <si>
    <r>
      <rPr>
        <b/>
        <sz val="18"/>
        <color theme="1"/>
        <rFont val="Arial"/>
        <family val="2"/>
      </rPr>
      <t>3.3.1</t>
    </r>
    <r>
      <rPr>
        <sz val="18"/>
        <color theme="1"/>
        <rFont val="Arial"/>
        <family val="2"/>
      </rPr>
      <t xml:space="preserve"> Se actualiza el Plan de Gestión Integral de Residuos Peligrosos- RESPEL de la sede Imprenta Distrital</t>
    </r>
  </si>
  <si>
    <r>
      <rPr>
        <b/>
        <sz val="18"/>
        <color theme="1"/>
        <rFont val="Arial"/>
        <family val="2"/>
      </rPr>
      <t>3.4.1</t>
    </r>
    <r>
      <rPr>
        <sz val="18"/>
        <color theme="1"/>
        <rFont val="Arial"/>
        <family val="2"/>
      </rPr>
      <t xml:space="preserve"> Se actualiza el Plan de Gestión Integral de Residuos Peligrosos y RAEE de las sedes.</t>
    </r>
  </si>
  <si>
    <r>
      <rPr>
        <b/>
        <sz val="18"/>
        <color theme="1"/>
        <rFont val="Arial"/>
        <family val="2"/>
      </rPr>
      <t>3.5.1 Reportes a ENTES externos</t>
    </r>
    <r>
      <rPr>
        <sz val="18"/>
        <color theme="1"/>
        <rFont val="Arial"/>
        <family val="2"/>
      </rPr>
      <t xml:space="preserve">
3.5.1 .1 Se realiza el diligenciamiento y actualización de la información de residuos peligrosos de la Imprenta en la plataforma IDEAM
3.5.1.2 Reportes UAESP
Se realiza el reporte a la UAEPS de los residuos aprovechables generados en la entidad durante el último trimestre del 2024 (radicado 2-2025-236)
Reporte avance en la implementación del PAIPAERS (2-2025-312)
3.5.1.3 Reporte STORM USER, la gestión ambiental de la entidad en el segundo semestre 2024.</t>
    </r>
  </si>
  <si>
    <r>
      <rPr>
        <b/>
        <sz val="18"/>
        <color theme="1"/>
        <rFont val="Arial"/>
        <family val="2"/>
      </rPr>
      <t xml:space="preserve">4.1.1 </t>
    </r>
    <r>
      <rPr>
        <sz val="18"/>
        <color theme="1"/>
        <rFont val="Arial"/>
        <family val="2"/>
      </rPr>
      <t>Se realizó la revisión y aprobación de inclusión en siete (7) procesos pre contractuales.</t>
    </r>
  </si>
  <si>
    <r>
      <rPr>
        <b/>
        <sz val="18"/>
        <color theme="1"/>
        <rFont val="Arial"/>
        <family val="2"/>
      </rPr>
      <t>4.5.1</t>
    </r>
    <r>
      <rPr>
        <sz val="18"/>
        <color theme="1"/>
        <rFont val="Arial"/>
        <family val="2"/>
      </rPr>
      <t xml:space="preserve"> Se establecieron semestralmente las cláusulas ambientales correspondientes a la reducción en la adquisición de Elementos Plásticos de un Solo Uso (EPSU) en los contratos aplicables durante el periodo de julio a diciembre de 2024, se presenta el informe semestral de EPSU.</t>
    </r>
  </si>
  <si>
    <r>
      <rPr>
        <b/>
        <sz val="18"/>
        <color theme="1"/>
        <rFont val="Arial"/>
        <family val="2"/>
      </rPr>
      <t>5.1.1</t>
    </r>
    <r>
      <rPr>
        <sz val="18"/>
        <color theme="1"/>
        <rFont val="Arial"/>
        <family val="2"/>
      </rPr>
      <t xml:space="preserve"> Se determinó la Huella de Carbono de la Entidad para la vigencia 2024, para lo cual se presenta el informe de huella de carbono, el formulario en Excel  y el certificado de envío del informe.</t>
    </r>
  </si>
  <si>
    <r>
      <rPr>
        <b/>
        <sz val="18"/>
        <color theme="1"/>
        <rFont val="Arial"/>
        <family val="2"/>
      </rPr>
      <t>4.1.1 Procesos pre contractuales</t>
    </r>
    <r>
      <rPr>
        <sz val="18"/>
        <color theme="1"/>
        <rFont val="Arial"/>
        <family val="2"/>
      </rPr>
      <t xml:space="preserve">
4.1.1.1 Se realizó la inclusión de cláusulas ambientales en catorce (14) procesos precontractuales durante el mes de febrero. 
4.1.1.2 Se actualizó la base de contratos suscritos de enero, donde se identificó que en nueve (9) contratos se incluyeron cláusulas ambientales.</t>
    </r>
  </si>
  <si>
    <r>
      <rPr>
        <b/>
        <sz val="18"/>
        <color theme="1"/>
        <rFont val="Arial"/>
        <family val="2"/>
      </rPr>
      <t>6.1.1</t>
    </r>
    <r>
      <rPr>
        <sz val="18"/>
        <color theme="1"/>
        <rFont val="Arial"/>
        <family val="2"/>
      </rPr>
      <t xml:space="preserve"> </t>
    </r>
    <r>
      <rPr>
        <b/>
        <sz val="18"/>
        <color theme="1"/>
        <rFont val="Arial"/>
        <family val="2"/>
      </rPr>
      <t>Comunicación, Formación y Sensibilización:</t>
    </r>
    <r>
      <rPr>
        <sz val="18"/>
        <color theme="1"/>
        <rFont val="Arial"/>
        <family val="2"/>
      </rPr>
      <t xml:space="preserve">
6.1.1.1 Se realizó pieza gráfica, frente a la importancia de la educación ambiental y un formulario para conocer en que temas se deben realizar refuerzos en la vigencia 2025, lo anterior se envió por SOY 10 y correo masivo.</t>
    </r>
  </si>
  <si>
    <r>
      <rPr>
        <b/>
        <sz val="18"/>
        <color theme="1"/>
        <rFont val="Arial"/>
        <family val="2"/>
      </rPr>
      <t>6.1.1 Comunicación, Formación y Sensibilización:</t>
    </r>
    <r>
      <rPr>
        <sz val="18"/>
        <color theme="1"/>
        <rFont val="Arial"/>
        <family val="2"/>
      </rPr>
      <t xml:space="preserve">
6.1.1.1 Se elaboró una pieza gráfica en conmemoración del Día de los Humedales, destacando la importancia de estos ecosistemas para la biodiversidad y la regulación del agua. Se hace envió por SOY 10 y correo masivo. </t>
    </r>
  </si>
  <si>
    <r>
      <rPr>
        <b/>
        <sz val="18"/>
        <color theme="1"/>
        <rFont val="Arial"/>
        <family val="2"/>
      </rPr>
      <t>4.1.1 Procesos pre contractuales</t>
    </r>
    <r>
      <rPr>
        <sz val="18"/>
        <color theme="1"/>
        <rFont val="Arial"/>
        <family val="2"/>
      </rPr>
      <t xml:space="preserve">
4.1.1 .1 Se realizó la inclusión de cláusulas ambientales en diecinueve (19) procesos precontractuales durante el mes de marzo. 
4.1.1.2 Se actualizó la base de contratos suscritos de febrero, donde se identificó que en dos (2) contratos se incluyeron cláusulas ambientales.</t>
    </r>
  </si>
  <si>
    <r>
      <rPr>
        <b/>
        <sz val="18"/>
        <color theme="1"/>
        <rFont val="Arial"/>
        <family val="2"/>
      </rPr>
      <t>6.1.1 Comunicación, Formación y Sensibilización</t>
    </r>
    <r>
      <rPr>
        <sz val="18"/>
        <color theme="1"/>
        <rFont val="Arial"/>
        <family val="2"/>
      </rPr>
      <t xml:space="preserve">
6.1.1.1 Se elaboró pieza gráfica para inscripción caminata en conmemoración del día mundial del agua. Se hace envío por SOY 10 y correo masivo. 
6.1.1.2 Se realizó actividad caminata al sendero ecológico San Francisco Vicachá, en conmemoración del día mundial del agua. Se contó con la participación de veinticuatro (24) personas.</t>
    </r>
  </si>
  <si>
    <r>
      <rPr>
        <b/>
        <sz val="18"/>
        <color theme="1"/>
        <rFont val="Arial"/>
        <family val="2"/>
      </rPr>
      <t>3.1 Residuos aprovechables:</t>
    </r>
    <r>
      <rPr>
        <sz val="18"/>
        <color theme="1"/>
        <rFont val="Arial"/>
        <family val="2"/>
      </rPr>
      <t xml:space="preserve">
3.1.1 Se apoyó la programación, ajustes a las recolecciones de residuos aprovechables en sedes de la Entidad para el mes de abril  2025.
3.1.2 Se realizó la revisión de planillas y certificados generados por la Asociación de Recicladores respecto a las entregas de residuos ordinarios aprovechables durante el mes de marzo 2025, información con la que se actualizó la base de residuos aprovechables.</t>
    </r>
  </si>
  <si>
    <r>
      <rPr>
        <b/>
        <sz val="18"/>
        <rFont val="Arial"/>
        <family val="2"/>
      </rPr>
      <t>3.3 Reportes:</t>
    </r>
    <r>
      <rPr>
        <sz val="18"/>
        <rFont val="Arial"/>
        <family val="2"/>
      </rPr>
      <t xml:space="preserve"> 
Se elaboró el reporte del I trimestre del 2025 sobre la gestión de los residuos aprovechables durante los meses de enero,  febrero y marzo; este reporte fue remitido a la UAESP bajo el SIGA No. 2-2025-8509 del 08/04/2025</t>
    </r>
  </si>
  <si>
    <r>
      <t xml:space="preserve">3.4 Seguimiento Aprovechables: 
</t>
    </r>
    <r>
      <rPr>
        <sz val="18"/>
        <rFont val="Arial"/>
        <family val="2"/>
      </rPr>
      <t>Se realizó  informe de seguimiento a la generación de residuos aprovechables.</t>
    </r>
  </si>
  <si>
    <r>
      <rPr>
        <b/>
        <sz val="18"/>
        <color theme="1"/>
        <rFont val="Arial"/>
        <family val="2"/>
      </rPr>
      <t>6.3 Socialización Enlaces Ambientales</t>
    </r>
    <r>
      <rPr>
        <sz val="18"/>
        <color theme="1"/>
        <rFont val="Arial"/>
        <family val="2"/>
      </rPr>
      <t xml:space="preserve">
Se realizó la reunión de enlaces ambientales, donde se socializaron los riesgos asociados a las actividades ambientales y el avance en la implementación del PIGA, además se les capacitó sobre temas ambientales relevantes para realizar su labor.</t>
    </r>
  </si>
  <si>
    <r>
      <rPr>
        <b/>
        <sz val="18"/>
        <color theme="1"/>
        <rFont val="Arial"/>
        <family val="2"/>
      </rPr>
      <t>1.3.1 Análisis de consumo de agua.</t>
    </r>
    <r>
      <rPr>
        <sz val="18"/>
        <color theme="1"/>
        <rFont val="Arial"/>
        <family val="2"/>
      </rPr>
      <t xml:space="preserve">
1.3.1.1 Se realizaron visitas en 3 sedes Super CADE Engativa,  Super CADE Suba y Super CADE Manitas relacionados con el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</si>
  <si>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2.3.1 Análisis de consumo de energía.</t>
    </r>
    <r>
      <rPr>
        <sz val="18"/>
        <color theme="1"/>
        <rFont val="Arial"/>
        <family val="2"/>
      </rPr>
      <t xml:space="preserve">
Se realizó  el informe trimestral de análisis de consumo de energía en las sedes a las cuales se les realiza el pago del servicio público para la vigencia 2024.</t>
    </r>
  </si>
  <si>
    <r>
      <rPr>
        <b/>
        <sz val="18"/>
        <color theme="1"/>
        <rFont val="Arial"/>
        <family val="2"/>
      </rPr>
      <t>1.1.1 Análisis de consumo de agua.</t>
    </r>
    <r>
      <rPr>
        <sz val="18"/>
        <color theme="1"/>
        <rFont val="Arial"/>
        <family val="2"/>
      </rPr>
      <t xml:space="preserve">
Se realizó  el informe del primer trimestral de análisis de  consumo de agua en las sedes a las cuales se les realiza el pago del servicio público para la vigencia 2025.</t>
    </r>
  </si>
  <si>
    <r>
      <rPr>
        <b/>
        <sz val="18"/>
        <color theme="1"/>
        <rFont val="Arial"/>
        <family val="2"/>
      </rPr>
      <t>3.1 Residuos aprovechables:</t>
    </r>
    <r>
      <rPr>
        <sz val="18"/>
        <color theme="1"/>
        <rFont val="Arial"/>
        <family val="2"/>
      </rPr>
      <t xml:space="preserve">
3.1.1 Se apoyó la programación, ajustes a las recolecciones de residuos aprovechables en sedes de la Entidad para el mes de junio 2025.
3.1.2 Se realizó la revisión de planillas y certificados generados por la Asociación de Recicladores respecto a las entregas de residuos ordinarios aprovechables durante el mes de mayo 2025, información con la que se actualizó la base de residuos aprovechables.</t>
    </r>
  </si>
  <si>
    <r>
      <rPr>
        <b/>
        <sz val="18"/>
        <color theme="1"/>
        <rFont val="Arial"/>
        <family val="2"/>
      </rPr>
      <t>4.1 Procesos pre contractuales</t>
    </r>
    <r>
      <rPr>
        <sz val="18"/>
        <color theme="1"/>
        <rFont val="Arial"/>
        <family val="2"/>
      </rPr>
      <t xml:space="preserve">
3.1.1 Se realizó la inclusión de cláusulas ambientales en trece (13) procesos precontractuales durante el mes de junio.
3.1.2 Se actualizó la base de contratos suscritos de mayo, donde se identificó que en doce (12) contratos se incluyeron cláusulas ambientales.</t>
    </r>
  </si>
  <si>
    <r>
      <rPr>
        <b/>
        <sz val="18"/>
        <color theme="1"/>
        <rFont val="Arial"/>
        <family val="2"/>
      </rPr>
      <t>6.1 Resolución 3179-2023</t>
    </r>
    <r>
      <rPr>
        <sz val="18"/>
        <color theme="1"/>
        <rFont val="Arial"/>
        <family val="2"/>
      </rPr>
      <t xml:space="preserve">
En conmemoración del día mundial del medio ambiente se realizan visitas a 13 sedes, desarrollando actividades lúdicas enfocadas en la separación de residuos y la reducción del uso de plásticos de un solo uso.</t>
    </r>
  </si>
  <si>
    <t xml:space="preserve"> </t>
  </si>
  <si>
    <r>
      <rPr>
        <b/>
        <sz val="18"/>
        <color theme="1"/>
        <rFont val="Arial"/>
        <family val="2"/>
      </rPr>
      <t>3.1 Residuos aprovechables:</t>
    </r>
    <r>
      <rPr>
        <sz val="18"/>
        <color theme="1"/>
        <rFont val="Arial"/>
        <family val="2"/>
      </rPr>
      <t xml:space="preserve">
3.1.1 Se apoyó la programación, ajustes a las recolecciones de residuos aprovechables en sedes de la Entidad para el mes de julio 2025.
3.1.2 Se realizó la revisión de planillas y certificados generados por la Asociación de Recicladores respecto a las entregas de residuos ordinarios aprovechables durante el mes de junio 2025, información con la que se actualizó la base de residuos aprovechables.</t>
    </r>
  </si>
  <si>
    <r>
      <rPr>
        <b/>
        <sz val="18"/>
        <color theme="1"/>
        <rFont val="Arial"/>
        <family val="2"/>
      </rPr>
      <t>4.1 Procesos pre contractuales</t>
    </r>
    <r>
      <rPr>
        <sz val="18"/>
        <color theme="1"/>
        <rFont val="Arial"/>
        <family val="2"/>
      </rPr>
      <t xml:space="preserve">
4.1.1 Se realizó la inclusión de cláusulas ambientales en </t>
    </r>
    <r>
      <rPr>
        <sz val="18"/>
        <color rgb="FFFF0000"/>
        <rFont val="Arial"/>
        <family val="2"/>
      </rPr>
      <t xml:space="preserve"> </t>
    </r>
    <r>
      <rPr>
        <sz val="18"/>
        <rFont val="Arial"/>
        <family val="2"/>
      </rPr>
      <t>veintidós (22)</t>
    </r>
    <r>
      <rPr>
        <sz val="18"/>
        <color theme="1"/>
        <rFont val="Arial"/>
        <family val="2"/>
      </rPr>
      <t xml:space="preserve"> procesos precontractuales durante el mes de julio.
4.1.2 Se actualizó la base de contratos suscritos de junio, donde se identificó que en </t>
    </r>
    <r>
      <rPr>
        <sz val="18"/>
        <rFont val="Arial"/>
        <family val="2"/>
      </rPr>
      <t>veinticuatro (24)</t>
    </r>
    <r>
      <rPr>
        <sz val="18"/>
        <color theme="1"/>
        <rFont val="Arial"/>
        <family val="2"/>
      </rPr>
      <t xml:space="preserve"> contratos se incluyeron cláusulas ambientales.</t>
    </r>
  </si>
  <si>
    <t>Se establecieron semestralmente las cláusulas ambientales correspondientes a la reducción en la adquisición de Productos Plásticos de un Solo Uso (PPSU) en los contratos aplicables durante el periodo de enero a junio de 2025, se presenta el informe semestral de PPSU.</t>
  </si>
  <si>
    <t>Se presenta el informe 37 sobre Productos Plásticos de un Solo Uso - PPSU, donde se evidencia que no hay adquisición de Productos Plásticos de un Solo Uso (PPSU) por parte de las fuentes directas en la entidad.</t>
  </si>
  <si>
    <r>
      <rPr>
        <b/>
        <sz val="18"/>
        <color theme="1"/>
        <rFont val="Arial"/>
        <family val="2"/>
      </rPr>
      <t>3.1 Residuos aprovechables:</t>
    </r>
    <r>
      <rPr>
        <sz val="18"/>
        <color theme="1"/>
        <rFont val="Arial"/>
        <family val="2"/>
      </rPr>
      <t xml:space="preserve">
3.1.1 Se apoyó la programación y ajustes a las recolecciones de residuos aprovechables en sedes de la Entidad para el mes de agosto 2025.
3.1.2 Se realizó la revisión de planillas y certificados generados por la Asociación de Recicladores respecto a las entregas de residuos ordinarios aprovechables durante el mes de julio 2025, información con la que se actualizó la base de residuos aprovechables.</t>
    </r>
  </si>
  <si>
    <r>
      <rPr>
        <b/>
        <sz val="18"/>
        <color theme="1"/>
        <rFont val="Arial"/>
        <family val="2"/>
      </rPr>
      <t>4.1 Procesos pre contractuales</t>
    </r>
    <r>
      <rPr>
        <sz val="18"/>
        <color theme="1"/>
        <rFont val="Arial"/>
        <family val="2"/>
      </rPr>
      <t xml:space="preserve">
4.1.1 Se realizó la inclusión de cláusulas ambientales en  once (11) procesos precontractuales durante el mes de agosto.
4.1.2 Se actualizó la base de contratos suscritos mes de julio, en donde se identificó que en veintiún (21) contratos se incluyeron cláusulas ambientales.</t>
    </r>
  </si>
  <si>
    <r>
      <t xml:space="preserve">6.1 Resolución 3179-2023
</t>
    </r>
    <r>
      <rPr>
        <sz val="18"/>
        <color theme="1"/>
        <rFont val="Arial"/>
        <family val="2"/>
      </rPr>
      <t>6.1.1</t>
    </r>
    <r>
      <rPr>
        <b/>
        <sz val="18"/>
        <color theme="1"/>
        <rFont val="Arial"/>
        <family val="2"/>
      </rPr>
      <t xml:space="preserve"> </t>
    </r>
    <r>
      <rPr>
        <sz val="18"/>
        <color theme="1"/>
        <rFont val="Arial"/>
        <family val="2"/>
      </rPr>
      <t xml:space="preserve">En conmemoración del Día Interamericano de la Calidad del Aire, se realizó caminata al sendero Km 11 – Doce Quebradas, en acompañamiento con la EAAB, con la participación de dieciocho (18) personas.
6.1.2  Se elaboró pieza gráfica en conmemoración del Día Interamericano de la Calidad del Aire, destacando acciones cotidianas para contribuir a su mejora, como el uso de transporte sostenible, el manejo adecuado de residuos, entre otros. La pieza fue enviada por correo masivo.
</t>
    </r>
  </si>
  <si>
    <r>
      <rPr>
        <b/>
        <sz val="18"/>
        <color theme="1"/>
        <rFont val="Arial"/>
        <family val="2"/>
      </rPr>
      <t>3.5.1</t>
    </r>
    <r>
      <rPr>
        <sz val="18"/>
        <color theme="1"/>
        <rFont val="Arial"/>
        <family val="2"/>
      </rPr>
      <t xml:space="preserve"> Se realizan los reportes en la plataforma del IDEAM para las siguientes sedes:
-Manzana Liévano
-Archivo de Bogotá
-SuperCADE Américas
-Cade Patio
-Centro de Encuentro Bosa
-SuperCADE CAD
-Centro Memoria</t>
    </r>
  </si>
  <si>
    <r>
      <rPr>
        <b/>
        <sz val="18"/>
        <rFont val="Arial"/>
        <family val="2"/>
      </rPr>
      <t>4.1 Procesos pre contractuales</t>
    </r>
    <r>
      <rPr>
        <sz val="18"/>
        <rFont val="Arial"/>
        <family val="2"/>
      </rPr>
      <t xml:space="preserve">
4.1.1 Se realizó la inclusión de cláusulas ambientales en veintitrés (23) procesos precontractuales durante el mes de abril. 
4.1.2 Se actualizó la base de contratos suscritos de marzo, donde se identificó que en seis (6) contratos se incluyeron cláusulas ambientales.</t>
    </r>
  </si>
  <si>
    <r>
      <rPr>
        <b/>
        <sz val="18"/>
        <rFont val="Arial"/>
        <family val="2"/>
      </rPr>
      <t xml:space="preserve">4.2 Seguimiento CA:
</t>
    </r>
    <r>
      <rPr>
        <sz val="18"/>
        <rFont val="Arial"/>
        <family val="2"/>
      </rPr>
      <t>Se identificó que actualmente se cuenta con 142 contratos vigentes que incluyen cláusulas ambientales, de estos se revisó la información reportada por las dependencias que corresponde a 84 contratos. Los soportes de cada contrato reportado y verificado pueden ser consultados en el enlace: https://acortar.link/3rNLY5</t>
    </r>
  </si>
  <si>
    <r>
      <rPr>
        <b/>
        <sz val="18"/>
        <color theme="1"/>
        <rFont val="Arial"/>
        <family val="2"/>
      </rPr>
      <t>4.2 Seguimiento CA:</t>
    </r>
    <r>
      <rPr>
        <sz val="18"/>
        <color theme="1"/>
        <rFont val="Arial"/>
        <family val="2"/>
      </rPr>
      <t xml:space="preserve">
Se identificó que actualmente se cuenta con </t>
    </r>
    <r>
      <rPr>
        <sz val="18"/>
        <rFont val="Arial"/>
        <family val="2"/>
      </rPr>
      <t xml:space="preserve">122 </t>
    </r>
    <r>
      <rPr>
        <sz val="18"/>
        <color theme="1"/>
        <rFont val="Arial"/>
        <family val="2"/>
      </rPr>
      <t>contratos vigentes que incluyen cláusulas ambientales, de estos se revisó la información reportada por las dependencias que corresponde a 61 contratos. Los soportes de cada contrato reportado y verificado pueden ser consultados en el enlace: https://acortar.link/4zuFZg</t>
    </r>
  </si>
  <si>
    <r>
      <rPr>
        <b/>
        <sz val="18"/>
        <rFont val="Arial"/>
        <family val="2"/>
      </rPr>
      <t>6.1 Día del árbol</t>
    </r>
    <r>
      <rPr>
        <sz val="18"/>
        <rFont val="Arial"/>
        <family val="2"/>
      </rPr>
      <t xml:space="preserve">
6.1.1 Se realizó difusión de pieza gráfica para inscripción siembra en conmemoración del día del árbol. Se hace envió por SOY 10, correo masivo y grupo de WhatsApp. 
6.1.2 Se realizó actividad siembra de árboles en el parque Metropolitano El Recreo - Localidad de Bosa, en conmemoración del día mundial del árbol. Se contó con la participación de dieciocho (18) personas.</t>
    </r>
  </si>
  <si>
    <r>
      <rPr>
        <b/>
        <sz val="18"/>
        <color theme="1"/>
        <rFont val="Arial"/>
        <family val="2"/>
      </rPr>
      <t>3.1.1 Residuos ordinarios:</t>
    </r>
    <r>
      <rPr>
        <sz val="18"/>
        <color theme="1"/>
        <rFont val="Arial"/>
        <family val="2"/>
      </rPr>
      <t xml:space="preserve">
</t>
    </r>
    <r>
      <rPr>
        <b/>
        <sz val="18"/>
        <color theme="1"/>
        <rFont val="Arial"/>
        <family val="2"/>
      </rPr>
      <t>3.1.1.1</t>
    </r>
    <r>
      <rPr>
        <sz val="18"/>
        <color theme="1"/>
        <rFont val="Arial"/>
        <family val="2"/>
      </rPr>
      <t xml:space="preserve"> Se apoyó la programación, ajustes a las recolecciones de residuos aprovechables en sedes de la Entidad para el mes de enero 2025.
</t>
    </r>
    <r>
      <rPr>
        <b/>
        <sz val="18"/>
        <color theme="1"/>
        <rFont val="Arial"/>
        <family val="2"/>
      </rPr>
      <t>3.1.1.2</t>
    </r>
    <r>
      <rPr>
        <sz val="18"/>
        <color theme="1"/>
        <rFont val="Arial"/>
        <family val="2"/>
      </rPr>
      <t xml:space="preserve"> Se realizó la revisión de planillas y certificados generados por la Asociación de Recicladores respecto a las entregas de residuos ordinarios aprovechables durante el mes de diciembre 2024, información con la que se actualizó la base de residuos aprovechables.</t>
    </r>
  </si>
  <si>
    <r>
      <rPr>
        <b/>
        <sz val="18"/>
        <color theme="1"/>
        <rFont val="Arial"/>
        <family val="2"/>
      </rPr>
      <t>3.2.1 Residuos peligrosos y Especiales</t>
    </r>
    <r>
      <rPr>
        <sz val="18"/>
        <color theme="1"/>
        <rFont val="Arial"/>
        <family val="2"/>
      </rPr>
      <t xml:space="preserve">
</t>
    </r>
    <r>
      <rPr>
        <b/>
        <sz val="18"/>
        <color theme="1"/>
        <rFont val="Arial"/>
        <family val="2"/>
      </rPr>
      <t>3.2.1.1 Residuos peligrosos</t>
    </r>
    <r>
      <rPr>
        <sz val="18"/>
        <color theme="1"/>
        <rFont val="Arial"/>
        <family val="2"/>
      </rPr>
      <t xml:space="preserve">
3.2.1.1.1 Se actualizaron las Bases RESPEL
3.2.1.1.2 Se gestionaron RESPEL:
-CENTRO ENCUENTRO BOSA = 11,3  Kg
-SUPERCADE BOSA =6  Kg.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-MANZANA LIÉVANO = 1 m3 RCD</t>
    </r>
  </si>
  <si>
    <r>
      <rPr>
        <b/>
        <sz val="18"/>
        <color theme="1"/>
        <rFont val="Arial"/>
        <family val="2"/>
      </rPr>
      <t>4.6.1</t>
    </r>
    <r>
      <rPr>
        <sz val="18"/>
        <color theme="1"/>
        <rFont val="Arial"/>
        <family val="2"/>
      </rPr>
      <t xml:space="preserve"> Se mantiene la adquisición de Elementos Plásticos de un Solo Uso (EPSU) por parte de las fuentes directas en un 0%. Se presenta el informe 34 sobre Plásticos de un Solo Uso - EPSU.</t>
    </r>
  </si>
  <si>
    <r>
      <rPr>
        <b/>
        <sz val="18"/>
        <color theme="1"/>
        <rFont val="Arial"/>
        <family val="2"/>
      </rPr>
      <t>3.1.1 Residuos aprovechables:</t>
    </r>
    <r>
      <rPr>
        <sz val="18"/>
        <color theme="1"/>
        <rFont val="Arial"/>
        <family val="2"/>
      </rPr>
      <t xml:space="preserve">
</t>
    </r>
    <r>
      <rPr>
        <b/>
        <sz val="18"/>
        <color theme="1"/>
        <rFont val="Arial"/>
        <family val="2"/>
      </rPr>
      <t xml:space="preserve">3.1.1.1 </t>
    </r>
    <r>
      <rPr>
        <sz val="18"/>
        <color theme="1"/>
        <rFont val="Arial"/>
        <family val="2"/>
      </rPr>
      <t xml:space="preserve">Se apoyó la programación, ajustes a las recolecciones de residuos aprovechables en sedes de la Entidad para el mes de febrero 2025.
</t>
    </r>
    <r>
      <rPr>
        <b/>
        <sz val="18"/>
        <color theme="1"/>
        <rFont val="Arial"/>
        <family val="2"/>
      </rPr>
      <t xml:space="preserve">3.1.1.2 </t>
    </r>
    <r>
      <rPr>
        <sz val="18"/>
        <color theme="1"/>
        <rFont val="Arial"/>
        <family val="2"/>
      </rPr>
      <t>Se realizó la revisión de planillas y certificados generados por la Asociación de Recicladores respecto a las entregas de residuos ordinarios aprovechables durante el mes de enero 2025, información con la que se actualizó la base de residuos aprovechables.</t>
    </r>
  </si>
  <si>
    <r>
      <rPr>
        <b/>
        <sz val="18"/>
        <color theme="1"/>
        <rFont val="Arial"/>
        <family val="2"/>
      </rPr>
      <t xml:space="preserve">3.2.1 Residuos peligrosos y Especiales
3.2.1.1 Residuos peligrosos
</t>
    </r>
    <r>
      <rPr>
        <sz val="18"/>
        <color theme="1"/>
        <rFont val="Arial"/>
        <family val="2"/>
      </rPr>
      <t xml:space="preserve">3.2.1.1 .1 Se actualizaron las Bases RESPEL
3.2.1.1.2 Se gestionaron RESPEL:
-MANZANA LIÉVANO = 99,9Kg
-IMPRENTA DISTRITAL = 518,4Kg
-CENTRO MEMORIA = 38,1Kg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-IMPRENTA DISTRITAL = 8 m3 PODA"</t>
    </r>
  </si>
  <si>
    <r>
      <rPr>
        <b/>
        <sz val="18"/>
        <color theme="1"/>
        <rFont val="Arial"/>
        <family val="2"/>
      </rPr>
      <t>5.3.1 Gestión de cambio climático:</t>
    </r>
    <r>
      <rPr>
        <sz val="18"/>
        <color theme="1"/>
        <rFont val="Arial"/>
        <family val="2"/>
      </rPr>
      <t xml:space="preserve">
5.3.1.1 Se realizó convocatoria por medio de la proyección de la pieza grafica "Gracias por ser Bici-usuario" la cual fue difundida vía correo electrónico institucional, para la entrega de elementos en Sede Manzana Liévano Bici-usuarios que ingresaron en medios alternativos de transporte.
5.3.1.2 Se realizo reunión en articulación con integrantes del PIGA de Secretaria de Gobierno Distrital en los parqueaderos de la Sede Manzana Liévano, relacionada con la ubicación de Bici-parqueaderos y de puntos de carga autorizados para medios de movilidad alternativos de tipo eléctrico como patinetas y bicicletas.</t>
    </r>
  </si>
  <si>
    <r>
      <rPr>
        <b/>
        <sz val="18"/>
        <color theme="1"/>
        <rFont val="Arial"/>
        <family val="2"/>
      </rPr>
      <t xml:space="preserve">3.2.1 Residuos peligrosos y Especiales
3.2.1.1 Residuos peligrosos
</t>
    </r>
    <r>
      <rPr>
        <sz val="18"/>
        <color theme="1"/>
        <rFont val="Arial"/>
        <family val="2"/>
      </rPr>
      <t xml:space="preserve">3.2.1.1 .1 Se actualizaron las Bases RESPEL
3.2.1.1.2 Se gestionaron RESPEL:
-CADE LA GAITANA = 10Kg
-CE BOSA = 2,4Kg
-CE SUBA = 15Kg
-SUPERCADE CALLE 13 = 2,1Kg
-SUPERCADE ENGATIVÁ = 21,5Kg
-SUPERCADE SOCIAL =1,5,Kg
-SUPERCADE CAD = 31,2Kg
-IMPRENTA DISTRITAL = 544,06Kg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-CENTRO MEMORIA = 5 m3 RCD y 40 m3 PODA
-CE SUBA - CADE LA GAITANA = 0,3 m3 RCD
-IMPRENTA DISTRITAL = 2,5 m3 PODA
-MANZANA LIÉVANO = 3m3 RCD</t>
    </r>
  </si>
  <si>
    <r>
      <rPr>
        <b/>
        <sz val="18"/>
        <color theme="1"/>
        <rFont val="Arial"/>
        <family val="2"/>
      </rPr>
      <t>6.8.1 Comunicación, Formación y Sensibilización</t>
    </r>
    <r>
      <rPr>
        <sz val="18"/>
        <color theme="1"/>
        <rFont val="Arial"/>
        <family val="2"/>
      </rPr>
      <t xml:space="preserve">
6.8.1.1 Se realizó socialización a supervisores y apoyos a la supervisión el día 25 de marzo. Se contó con la participación de diecinueve (19) personas.</t>
    </r>
  </si>
  <si>
    <r>
      <rPr>
        <b/>
        <sz val="18"/>
        <color theme="1"/>
        <rFont val="Arial"/>
        <family val="2"/>
      </rPr>
      <t>2.4.1 Análisis de consumo de Energía.</t>
    </r>
    <r>
      <rPr>
        <sz val="18"/>
        <color theme="1"/>
        <rFont val="Arial"/>
        <family val="2"/>
      </rPr>
      <t xml:space="preserve">
2.4.1 .1 Se realizaron visitas en 3 sedes  CADE La Gaitana, CE Patio Bonito y SuperCADE Bosa de seguimiento de altos consumos de energía.
</t>
    </r>
    <r>
      <rPr>
        <b/>
        <sz val="18"/>
        <color theme="1"/>
        <rFont val="Arial"/>
        <family val="2"/>
      </rPr>
      <t>2.4.2  Circular conjunta 003/2024.</t>
    </r>
    <r>
      <rPr>
        <sz val="18"/>
        <color theme="1"/>
        <rFont val="Arial"/>
        <family val="2"/>
      </rPr>
      <t xml:space="preserve">
2.4.2.1 Se realizó la consolidación de la información de los medidores de energía de las sedes de la entidad.</t>
    </r>
  </si>
  <si>
    <r>
      <rPr>
        <b/>
        <sz val="18"/>
        <color theme="1"/>
        <rFont val="Arial"/>
        <family val="2"/>
      </rPr>
      <t xml:space="preserve">3.2.1 Residuos peligrosos y Especiales
3.2.1.1 Residuos peligrosos
</t>
    </r>
    <r>
      <rPr>
        <sz val="18"/>
        <color theme="1"/>
        <rFont val="Arial"/>
        <family val="2"/>
      </rPr>
      <t xml:space="preserve">3.2.1.1 .1 Se actualizaron las Bases RESPEL
3.2.1.1.2 Se realizó el reporte de generadores de residuos peligrosos ante la nueva plataforma del IDEAM  de la sede Imprenta Distrital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-CENTRO ENCUENTRO RUU = 1,5 m3 RCD</t>
    </r>
  </si>
  <si>
    <r>
      <rPr>
        <b/>
        <sz val="18"/>
        <color theme="1"/>
        <rFont val="Arial"/>
        <family val="2"/>
      </rPr>
      <t xml:space="preserve">1.2 Adecuar sistemas tecnológicos </t>
    </r>
    <r>
      <rPr>
        <sz val="18"/>
        <color theme="1"/>
        <rFont val="Arial"/>
        <family val="2"/>
      </rPr>
      <t>Se realizó instalación de sistemas ahorradores de agua en hidrosanitarios como: lavamanos, acoples de lavamanos, sanitarios, grifos ubicados en pocetas y lava traperos de 13 Sedes ubicadas en la zona Norte y en 4 Sedes de la zona Sur.</t>
    </r>
  </si>
  <si>
    <r>
      <rPr>
        <b/>
        <sz val="18"/>
        <color rgb="FF000000"/>
        <rFont val="Arial"/>
      </rPr>
      <t>3.1 Residuos aprovechables:</t>
    </r>
    <r>
      <rPr>
        <sz val="18"/>
        <color rgb="FF000000"/>
        <rFont val="Arial"/>
      </rPr>
      <t xml:space="preserve">
3.1.1 Se apoyó la programación, ajustes a las recolecciones de residuos aprovechables en sedes de la Entidad para el mes de mayo 2025.
3.1.2 Se realizó la revisión de planillas y certificados generados por la Asociación de Recicladores respecto a las entregas de residuos ordinarios aprovechables durante el mes de abril 2025, información con la que se actualizó la base de residuos aprovechables.</t>
    </r>
  </si>
  <si>
    <t>3.2  Residuos peligrosos y especiales 
3.2.1 Residuos peligrosos
3.2.1.1 Se actualizaron las Bases RESPEL
3.2.1.2 Se radicó el proceso RESPEL con número 3-2025-11387
3.2.2 Residuos Especiales:
3.2.1.1 Se actualizó la base de Residuos Especiales
3.2.1.2 Se gestionaron los siguientes residuos especiales:
-CENTRO ENCUENTRO RUU = 10 m3 RCD
-IMPRENTA DISTRITAL = 3,5 m3 poda
-MANZANA LIÉVANO = 0,5 m3 RCD
-IMPRENTA DISTRITAL = 2,5 m3 RCD
-SUPERCADE SUBA = 12 m3 RCD</t>
  </si>
  <si>
    <r>
      <rPr>
        <b/>
        <sz val="18"/>
        <color rgb="FF000000"/>
        <rFont val="Arial"/>
        <family val="2"/>
      </rPr>
      <t>4.1 Procesos pre contractuales</t>
    </r>
    <r>
      <rPr>
        <sz val="18"/>
        <color rgb="FF000000"/>
        <rFont val="Arial"/>
      </rPr>
      <t xml:space="preserve">
4.1.1 Se realizó la inclusión de cláusulas ambientales en treinta y siete (37) procesos precontractuales durante el mes de mayo.
4.1.2 Se actualizó la base de contratos suscritos de abril, donde se identificó que en seis (6) contratos se incluyeron cláusulas ambientales.</t>
    </r>
  </si>
  <si>
    <r>
      <rPr>
        <b/>
        <sz val="18"/>
        <color rgb="FF000000"/>
        <rFont val="Arial"/>
      </rPr>
      <t>6.1 Resolución 3179/2023</t>
    </r>
    <r>
      <rPr>
        <sz val="18"/>
        <color rgb="FF000000"/>
        <rFont val="Arial"/>
      </rPr>
      <t xml:space="preserve">
Se realiza actividad en conjunto con la Unidad Administrativa Especial de Servicios Públicos - UAESP en conmemoración del día mundial del reciclaje y separación de residuos en las sedes SuperCADE Calle 13, SuperCADE Social, Centro de Encuentro Ciudad Bolívar y CADE Los Luceros.</t>
    </r>
  </si>
  <si>
    <r>
      <rPr>
        <b/>
        <sz val="18"/>
        <color rgb="FF000000"/>
        <rFont val="Arial"/>
        <family val="2"/>
      </rPr>
      <t>6.2 Uso eficiente de agua</t>
    </r>
    <r>
      <rPr>
        <sz val="18"/>
        <color rgb="FF000000"/>
        <rFont val="Arial"/>
        <family val="2"/>
      </rPr>
      <t xml:space="preserve">
Se realiza actividad en conjunto con la Empresa de Acueducto y Alcantarillado de Bogotá - EAAB sobre abastecimiento de agua y ahorro de agua en las sedes SuperCADE Calle 13, SuperCADE Social, Centro de Encuentro Ciudad Bolívar y CADE Luceros.</t>
    </r>
  </si>
  <si>
    <r>
      <rPr>
        <b/>
        <sz val="18"/>
        <color rgb="FF000000"/>
        <rFont val="Arial"/>
        <family val="2"/>
      </rPr>
      <t>6.3 Uso eficiente de energía</t>
    </r>
    <r>
      <rPr>
        <sz val="18"/>
        <color rgb="FF000000"/>
        <rFont val="Arial"/>
      </rPr>
      <t xml:space="preserve">
Se realiza actividad ahorro de energía en las sedes Centro de Encuentro Ciudad Bolívar y CADE Luceros.</t>
    </r>
  </si>
  <si>
    <r>
      <rPr>
        <b/>
        <sz val="18"/>
        <color rgb="FF000000"/>
        <rFont val="Arial"/>
      </rPr>
      <t>6.4 Separación de residuos</t>
    </r>
    <r>
      <rPr>
        <sz val="18"/>
        <color rgb="FF000000"/>
        <rFont val="Arial"/>
      </rPr>
      <t xml:space="preserve">
Se realiza actividad en conjunto con la Unidad Administrativa Especial de Servicios Públicos - UAESP en conmemoración del día mundial del reciclaje y separación de residuos en las sedes SuperCADE Calle 13, SuperCADE Social, Centro de Encuentro Ciudad Bolívar y CADE Los Luceros.</t>
    </r>
  </si>
  <si>
    <r>
      <rPr>
        <b/>
        <sz val="18"/>
        <color rgb="FF000000"/>
        <rFont val="Arial"/>
      </rPr>
      <t>6.9 EPSU</t>
    </r>
    <r>
      <rPr>
        <sz val="18"/>
        <color rgb="FF000000"/>
        <rFont val="Arial"/>
      </rPr>
      <t xml:space="preserve">
Se realiza actividad socialización de plásticos de un solo uso en las sedes SuperCADE Calle 13, SuperCADE Social, Centro de Encuentro Ciudad Bolívar y CADE Los Luceros.</t>
    </r>
  </si>
  <si>
    <r>
      <rPr>
        <b/>
        <sz val="18"/>
        <color theme="1"/>
        <rFont val="Arial"/>
        <family val="2"/>
      </rPr>
      <t>1.3.1 Análisis de consumo de agua.</t>
    </r>
    <r>
      <rPr>
        <sz val="18"/>
        <color theme="1"/>
        <rFont val="Arial"/>
        <family val="2"/>
      </rPr>
      <t xml:space="preserve">
1.3.1.1 Se realizaron visitas en 2 sedes SuperCADE Engativa,  SuperCADE Suba relacionados con el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</si>
  <si>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2.4.1 Análisis de consumo de Energía.</t>
    </r>
    <r>
      <rPr>
        <sz val="18"/>
        <color theme="1"/>
        <rFont val="Arial"/>
        <family val="2"/>
      </rPr>
      <t xml:space="preserve">
2.4.1 .1 Se realizaron visitas en 4 sedes  CADE La Gaitana, CE Patio Bonito, CADE Patio Bonito y SuperCADE Bosa de seguimiento de altos consumos de energía.
</t>
    </r>
    <r>
      <rPr>
        <b/>
        <sz val="18"/>
        <color theme="1"/>
        <rFont val="Arial"/>
        <family val="2"/>
      </rPr>
      <t>2.4.2  Circular conjunta 003/2024.</t>
    </r>
    <r>
      <rPr>
        <sz val="18"/>
        <color theme="1"/>
        <rFont val="Arial"/>
        <family val="2"/>
      </rPr>
      <t xml:space="preserve">
2.4.2.1 Se realizó la consolidación de la información de los medidores de energía de las sedes de la entidad.</t>
    </r>
  </si>
  <si>
    <r>
      <rPr>
        <b/>
        <sz val="18"/>
        <color theme="1"/>
        <rFont val="Arial"/>
        <family val="2"/>
      </rPr>
      <t xml:space="preserve">3.2  Residuos peligrosos y especiales 
3.2.1 Residuos peligrosos
</t>
    </r>
    <r>
      <rPr>
        <sz val="18"/>
        <color theme="1"/>
        <rFont val="Arial"/>
        <family val="2"/>
      </rPr>
      <t xml:space="preserve">3.2.1.1 Se actualizaron las Bases de bitácoras RESPEL
3.2.1.2 Se realizaron los documentos precontractuales y se publicó el proceso de gestión de RESPEL, el cual quedo desierto.
</t>
    </r>
    <r>
      <rPr>
        <b/>
        <sz val="18"/>
        <color theme="1"/>
        <rFont val="Arial"/>
        <family val="2"/>
      </rPr>
      <t>3.2.2 Residuos Especiales:</t>
    </r>
    <r>
      <rPr>
        <sz val="18"/>
        <color theme="1"/>
        <rFont val="Arial"/>
        <family val="2"/>
      </rPr>
      <t xml:space="preserve">
3.2.1.1 Se actualizó la base de Residuos Especiales
3.2.1.2 Se gestionaron los siguientes residuos especiales:
-IMPRENTA DISTRITAL = 3,5 m3 poda
-ARCHIVO DE BOGOTÁ = 4 m3 RCD
-MANZANA LIÉVANO = 3 m3 RCD</t>
    </r>
  </si>
  <si>
    <r>
      <rPr>
        <b/>
        <sz val="18"/>
        <color theme="1"/>
        <rFont val="Arial"/>
        <family val="2"/>
      </rPr>
      <t>4.3 Actualización Guía CPS</t>
    </r>
    <r>
      <rPr>
        <sz val="18"/>
        <color theme="1"/>
        <rFont val="Arial"/>
        <family val="2"/>
      </rPr>
      <t xml:space="preserve">
Se realiza actualización de Guía de Compras Públicas Sostenibles V04 de la Entidad y el formato FT-1152, la cual se envía para aprobación.</t>
    </r>
  </si>
  <si>
    <r>
      <t xml:space="preserve">4.4 Mesa Equipo CPS
</t>
    </r>
    <r>
      <rPr>
        <sz val="18"/>
        <color theme="1"/>
        <rFont val="Arial"/>
        <family val="2"/>
      </rPr>
      <t>Se realiza la mesa Técnica de apoyo ambiental el día 25 de junio, en la cual se socializaron temas relacionados con la ejecución del Plan Institucional de Gestión Ambiental – PIGA, incluyendo los avances del Programa de Consumo Sostenible y Compras Públicas Sostenibles.</t>
    </r>
  </si>
  <si>
    <r>
      <rPr>
        <b/>
        <sz val="18"/>
        <color theme="1"/>
        <rFont val="Arial"/>
        <family val="2"/>
      </rPr>
      <t>6.11 Semana Ambiental</t>
    </r>
    <r>
      <rPr>
        <sz val="18"/>
        <color theme="1"/>
        <rFont val="Arial"/>
        <family val="2"/>
      </rPr>
      <t xml:space="preserve">
Se desarrolló la celebración de la Semana Ambiental, del 3 al 6 de junio 2025, durante la cual se realizaron visitas a 13 sedes, desarrollando actividades lúdicas enfocadas en la separación de residuos y la reducción del uso de plásticos de un solo uso. 
Se realiza un bici recorrido desde Manzana Liévano hasta la sede del Centro de Memoria, Paz y Reconciliación (CMPR), donde además se llevó a cabo una actividad de yoga y una charla sobre energías renovables - paneles solares. Como cierre de esta semana se realizó un recorrido a la Planta de Tratamiento de Aguas Residuales - P.T.A.R Salitre. Se contó con la participación de 363 personas.</t>
    </r>
  </si>
  <si>
    <r>
      <rPr>
        <b/>
        <sz val="18"/>
        <color theme="1"/>
        <rFont val="Arial"/>
        <family val="2"/>
      </rPr>
      <t>1.1.1 Análisis de consumo de agua.</t>
    </r>
    <r>
      <rPr>
        <sz val="18"/>
        <color theme="1"/>
        <rFont val="Arial"/>
        <family val="2"/>
      </rPr>
      <t xml:space="preserve">
Se realizó  el informe del primer trimestral de análisis de  consumo de agua en las sedes a las cuales se les realiza el pago del servicio público para el segundo trimestre 2025.
</t>
    </r>
    <r>
      <rPr>
        <b/>
        <sz val="18"/>
        <color theme="1"/>
        <rFont val="Arial"/>
        <family val="2"/>
      </rPr>
      <t>1.1.2  Análisis de consumo de agua sedes</t>
    </r>
    <r>
      <rPr>
        <sz val="18"/>
        <color theme="1"/>
        <rFont val="Arial"/>
        <family val="2"/>
      </rPr>
      <t xml:space="preserve"> 
Se realizó seguimiento a las actividades autónomas dentro de las estrategias establecidas para 2 sedes SuperCADE Suba y SuperCADE Engativá, relacionadas con el seguimiento de altos consumos de agua.
</t>
    </r>
  </si>
  <si>
    <r>
      <rPr>
        <b/>
        <sz val="18"/>
        <color theme="1"/>
        <rFont val="Arial"/>
        <family val="2"/>
      </rPr>
      <t>2.3.1 Análisis de consumo de energía.</t>
    </r>
    <r>
      <rPr>
        <sz val="18"/>
        <color theme="1"/>
        <rFont val="Arial"/>
        <family val="2"/>
      </rPr>
      <t xml:space="preserve">
Se realizó  el informe trimestral de análisis de consumo de energía en las sedes a las cuales se les realiza el pago del servicio público para el segundo trimestre 2025.</t>
    </r>
  </si>
  <si>
    <r>
      <rPr>
        <b/>
        <sz val="18"/>
        <color theme="1"/>
        <rFont val="Arial"/>
        <family val="2"/>
      </rPr>
      <t>2.4.1 Análisis de consumo de Energía.</t>
    </r>
    <r>
      <rPr>
        <sz val="18"/>
        <color theme="1"/>
        <rFont val="Arial"/>
        <family val="2"/>
      </rPr>
      <t xml:space="preserve">
 Se realizaron visitas en 2 sedes Imprenta Distrital y Manzana Liévano, relacionadas con el seguimiento de altos consumos de energía, haciendo verificación del apagado de equipos de cómputo y sus periféricos y conexión de cargadores de celular.
</t>
    </r>
  </si>
  <si>
    <r>
      <rPr>
        <b/>
        <sz val="18"/>
        <color theme="1"/>
        <rFont val="Arial"/>
        <family val="2"/>
      </rPr>
      <t xml:space="preserve">3.2.  Residuos peligrosos y especiales 
3.2.1. Residuos peligrosos
</t>
    </r>
    <r>
      <rPr>
        <sz val="18"/>
        <color theme="1"/>
        <rFont val="Arial"/>
        <family val="2"/>
      </rPr>
      <t xml:space="preserve">3.2.1.1.Se actualizó la Base de bitácoras RESPEL
3.2.1.2.Se actualizó la Base de entregas RESPEL con 24 certificados finales.
3.2.1.3. Se radicaron los documentos precontractuales del proceso de gestión de RESPEL, con radicado 3-2025-17017
</t>
    </r>
    <r>
      <rPr>
        <b/>
        <sz val="18"/>
        <color theme="1"/>
        <rFont val="Arial"/>
        <family val="2"/>
      </rPr>
      <t>3.2.2 Residuos Especiales:</t>
    </r>
    <r>
      <rPr>
        <sz val="18"/>
        <color theme="1"/>
        <rFont val="Arial"/>
        <family val="2"/>
      </rPr>
      <t xml:space="preserve">
3.2.2.1 Se actualizó la base de Residuos Especiales
3.2.2.2 Se gestionaron los siguientes residuos especiales:
-IMPRENTA DISTRITAL = 5 m3 poda
-CENTRO MEMORIA = 20 m3 Desechos y poda
-SUPERCADE SUBA = 2,5 m3 RCD</t>
    </r>
  </si>
  <si>
    <r>
      <rPr>
        <b/>
        <sz val="18"/>
        <color theme="1"/>
        <rFont val="Arial"/>
        <family val="2"/>
      </rPr>
      <t xml:space="preserve">3.5 Reportes: </t>
    </r>
    <r>
      <rPr>
        <sz val="18"/>
        <color theme="1"/>
        <rFont val="Arial"/>
        <family val="2"/>
      </rPr>
      <t xml:space="preserve">
3.5.1 Se elaboró el reporte del II trimestre 2025 sobre la gestión de residuos ordinarios aprovechables ante la Unidad Administrativa Especial de Servicios Administrativos, bajo el SIGA 2-2025-17271 del 07/07/2025.
3.5.2 Se elaboró el reporte del I semestre 2025 sobre los avance en la implementación del Plan de Acción Interno para el Aprovechamiento Eficiente de los Residuos Sólidos – PAIPAERS ante la Unidad Administrativa Especial de Servicios Administrativos, bajo el SIGA 2-2025-17444 del 08/07/2025.
</t>
    </r>
  </si>
  <si>
    <r>
      <rPr>
        <b/>
        <sz val="18"/>
        <color theme="1"/>
        <rFont val="Arial"/>
        <family val="2"/>
      </rPr>
      <t xml:space="preserve">3.8 Seguimiento Aprovechables: </t>
    </r>
    <r>
      <rPr>
        <sz val="18"/>
        <color theme="1"/>
        <rFont val="Arial"/>
        <family val="2"/>
      </rPr>
      <t xml:space="preserve">
Se realizó  informe de seguimiento a la generación de residuos aprovechables.</t>
    </r>
  </si>
  <si>
    <r>
      <rPr>
        <b/>
        <sz val="18"/>
        <color theme="1"/>
        <rFont val="Arial"/>
        <family val="2"/>
      </rPr>
      <t>6.1 Resolución 3179-2023</t>
    </r>
    <r>
      <rPr>
        <sz val="18"/>
        <color theme="1"/>
        <rFont val="Arial"/>
        <family val="2"/>
      </rPr>
      <t xml:space="preserve">
Se elaboran piezas gráficas para la apertura del concurso "Rétate con el PIGA" y actividad relacionada con la reducción de plásticos de un solo uso, en el marco de la conmemoración del Día Internacional Libre de Bolsas de Plástico.</t>
    </r>
  </si>
  <si>
    <r>
      <rPr>
        <b/>
        <sz val="18"/>
        <color theme="1"/>
        <rFont val="Arial"/>
        <family val="2"/>
      </rPr>
      <t>3.2.  Residuos peligrosos y especiales 
3.2.1. Residuos peligrosos</t>
    </r>
    <r>
      <rPr>
        <sz val="18"/>
        <color theme="1"/>
        <rFont val="Arial"/>
        <family val="2"/>
      </rPr>
      <t xml:space="preserve">
3.2.1.1.Se actualizó la Base de bitácoras RESPEL
3.2.1.2.Se actualizó la Base de entregas RESPEL con 7 certificados finales.
</t>
    </r>
    <r>
      <rPr>
        <b/>
        <sz val="18"/>
        <color theme="1"/>
        <rFont val="Arial"/>
        <family val="2"/>
      </rPr>
      <t>3.2.2 Residuos Especiales:</t>
    </r>
    <r>
      <rPr>
        <sz val="18"/>
        <color theme="1"/>
        <rFont val="Arial"/>
        <family val="2"/>
      </rPr>
      <t xml:space="preserve">
3.2.2.1 Se actualizó la base de Residuos Especiales
3.2.2.2 Se gestionaron los siguientes residuos especiales:
-MANZANA LIÉVANO = 8,5 m3 RCD
-CADE LA GAITANA = 2 m3 RCD</t>
    </r>
  </si>
  <si>
    <r>
      <t xml:space="preserve">5.3 Actividad movilidad sostenible
</t>
    </r>
    <r>
      <rPr>
        <sz val="18"/>
        <color theme="1"/>
        <rFont val="Arial"/>
        <family val="2"/>
      </rPr>
      <t>5.3.1 Se realizó caminata y visita al Museo de los Siete Balcones, dirigida a todos los colaboradores, en articulación con la Dirección de Talento Humano de la Secretaría General.
5.3.2 Se realizó capacitación en Biocinemática, orientada a los conductores, con el apoyo de la Secretaría Distrital de Movilidad.</t>
    </r>
  </si>
  <si>
    <r>
      <t xml:space="preserve">6.6 Actividad Residuos RESPEL y RAEE
</t>
    </r>
    <r>
      <rPr>
        <sz val="18"/>
        <color theme="1"/>
        <rFont val="Arial"/>
        <family val="2"/>
      </rPr>
      <t>6.6.1 Se elabora pieza gráfica para el concurso “Rétate con el PIGA”, relacionadas con actividad sobre la gestión de residuos peligrosos (RESPEL) y residuos de aparatos eléctricos y electrónicos (RAEE). 
6.6.2 Se elabora la pieza gráfica y juego virtual “Ranita”, con preguntas orientadas a las temáticas de residuos peligrosos (RESPEL), residuos de aparatos eléctricos y electrónicos (RAEE) y residuos especiales.</t>
    </r>
  </si>
  <si>
    <r>
      <rPr>
        <b/>
        <sz val="18"/>
        <color theme="1"/>
        <rFont val="Arial"/>
        <family val="2"/>
      </rPr>
      <t>5.3 Movilidad Sostenible</t>
    </r>
    <r>
      <rPr>
        <sz val="18"/>
        <color theme="1"/>
        <rFont val="Arial"/>
        <family val="2"/>
      </rPr>
      <t xml:space="preserve">
5.3.1 En el marco de la semana ambiental y en conmemoración del día de la movilidad sostenible se realiza un bici recorrido desde Manzana Liévano hasta la sede del Centro de Memoria, Paz y Reconciliación (CMPR) en conjunto con el Instituto Distrital de Recreación y Deporte - IDRD.
5.3.2 Por otro lado, se llevaron a cabo las siguientes actividades adicionales en conmemoración de esta fecha: 1) recorrido por el Museo Militar, en articulación con la Dirección de Talento Humano y con la participación de los conductores y algunos colaboradores de la entidad, 2) capacitación a los conductores de la entidad sobre el manejo del SOAT y la responsabilidad civil extracontractual en caso de accidentes viales y 3) Jornada de retroalimentación dirigida a los conductores de la entidad, relacionada con la medición de los indicadores asociados al PESV.</t>
    </r>
  </si>
  <si>
    <r>
      <rPr>
        <b/>
        <sz val="18"/>
        <color theme="1"/>
        <rFont val="Arial"/>
        <family val="2"/>
      </rPr>
      <t>5.4 Adecuaciones a bici parqueaderos</t>
    </r>
    <r>
      <rPr>
        <sz val="18"/>
        <color theme="1"/>
        <rFont val="Arial"/>
        <family val="2"/>
      </rPr>
      <t xml:space="preserve">
Se realizaron adecuaciones y/o mantenimientos  en bici parqueaderos sus estructuras y en superficies de rodamiento para promover e incentivar el uso de la bicicleta en tres Sedes de la Entidad de las cuales dos pertenecen a la zona sur sedes CADE Patio Bonito, Centro de Encuentro de Victimas Patio Bonito y CADE Servitá perteneciente a la zona norte.</t>
    </r>
  </si>
  <si>
    <r>
      <rPr>
        <b/>
        <sz val="18"/>
        <color theme="1"/>
        <rFont val="Arial"/>
        <family val="2"/>
      </rPr>
      <t>3.1 Residuos aprovechables:</t>
    </r>
    <r>
      <rPr>
        <sz val="18"/>
        <color theme="1"/>
        <rFont val="Arial"/>
        <family val="2"/>
      </rPr>
      <t xml:space="preserve">
3.1.1 Se apoyó la programación y ajustes a las recolecciones de residuos aprovechables en sedes de la Entidad para el mes de septiembre 2025.
3.1.2 Se realizó la revisión de planillas y certificados generados por la Asociación de Recicladores respecto a las entregas de residuos ordinarios aprovechables durante el mes de agosto 2025, información con la que se actualizó la base de residuos aprovechables.</t>
    </r>
  </si>
  <si>
    <r>
      <rPr>
        <b/>
        <sz val="18"/>
        <color theme="1"/>
        <rFont val="Arial"/>
        <family val="2"/>
      </rPr>
      <t>3.2.  Residuos peligrosos y especiales 
3.2.1. Residuos peligrosos</t>
    </r>
    <r>
      <rPr>
        <sz val="18"/>
        <color theme="1"/>
        <rFont val="Arial"/>
        <family val="2"/>
      </rPr>
      <t xml:space="preserve">
3.2.1.1.Se realizaron los tramites contractuales para la adjudicación del contratista para la gestión de residuos peligrosos.
</t>
    </r>
    <r>
      <rPr>
        <b/>
        <sz val="18"/>
        <color theme="1"/>
        <rFont val="Arial"/>
        <family val="2"/>
      </rPr>
      <t xml:space="preserve">
3.2.2 Residuos Especiales:</t>
    </r>
    <r>
      <rPr>
        <sz val="18"/>
        <color theme="1"/>
        <rFont val="Arial"/>
        <family val="2"/>
      </rPr>
      <t xml:space="preserve">
3.2.2.1 Se actualizó la base de Residuos Especiales
3.2.2.2 Se gestionaron los siguientes residuos especiales:
-IMPRENTA DISTRITAL = 4,5 m3 PODA
-CE CHAPINERO = 0,5 m3 RCD</t>
    </r>
  </si>
  <si>
    <r>
      <rPr>
        <b/>
        <sz val="18"/>
        <color theme="1"/>
        <rFont val="Arial"/>
        <family val="2"/>
      </rPr>
      <t>4.1 Procesos precontractuales</t>
    </r>
    <r>
      <rPr>
        <sz val="18"/>
        <color theme="1"/>
        <rFont val="Arial"/>
        <family val="2"/>
      </rPr>
      <t xml:space="preserve">
4.1.1 Se realizó la inclusión de cláusulas ambientales en diez (10) procesos precontractuales durante el mes de septiembre.
4.1.2 Se actualizó la base de contratos suscritos mes de agosto, en donde se identificó que en dieciocho (18) contratos se incluyeron cláusulas ambientales.</t>
    </r>
  </si>
  <si>
    <r>
      <rPr>
        <b/>
        <sz val="18"/>
        <color theme="1"/>
        <rFont val="Arial"/>
        <family val="2"/>
      </rPr>
      <t>5.5.1 Gestión del cambio climático</t>
    </r>
    <r>
      <rPr>
        <sz val="18"/>
        <color theme="1"/>
        <rFont val="Arial"/>
        <family val="2"/>
      </rPr>
      <t xml:space="preserve">
5.5.1.1 Se realizó diagnósticos ambientales en las veinticinco (25) sedes de la entidad, divididas en las zonas norte, sur y centro. </t>
    </r>
  </si>
  <si>
    <r>
      <rPr>
        <b/>
        <sz val="18"/>
        <rFont val="Arial"/>
        <family val="2"/>
      </rPr>
      <t>5.3 Movilidad Sostenible:</t>
    </r>
    <r>
      <rPr>
        <sz val="18"/>
        <rFont val="Arial"/>
        <family val="2"/>
      </rPr>
      <t xml:space="preserve">
Se realizó socialización en la sede de Manzana Liévano  sobre movilidad sostenible, con el objetivo de promover el uso de medios de transporte alternativos. Adicionalmente, se informó el cambio de fecha del Día de la Movilidad, el cual se celebrará el 8 de mayo.</t>
    </r>
  </si>
  <si>
    <r>
      <rPr>
        <b/>
        <sz val="18"/>
        <color theme="1"/>
        <rFont val="Arial"/>
        <family val="2"/>
      </rPr>
      <t>5.5 Intervenciones</t>
    </r>
    <r>
      <rPr>
        <sz val="18"/>
        <color theme="1"/>
        <rFont val="Arial"/>
        <family val="2"/>
      </rPr>
      <t xml:space="preserve">
Se realizaron diagnósticos ambientales en las veinticinco (25) sedes de la entidad, divididas en las zonas norte, sur y centro. </t>
    </r>
  </si>
  <si>
    <r>
      <rPr>
        <b/>
        <sz val="18"/>
        <color theme="1"/>
        <rFont val="Arial"/>
        <family val="2"/>
      </rPr>
      <t>6.1 Resolución 3179-2023</t>
    </r>
    <r>
      <rPr>
        <sz val="18"/>
        <color theme="1"/>
        <rFont val="Arial"/>
        <family val="2"/>
      </rPr>
      <t xml:space="preserve">
6.1.1 En conmemoración del Día Nacional de la Biodiversidad, se realizó actividad de avistamiento de aves en el humedal Córdoba, con el acompañamiento de la Empresa de Acueducto y Alcantarillado de Bogotá (EAAB). La actividad contó con la participación de nueve (9) personas</t>
    </r>
    <r>
      <rPr>
        <sz val="18"/>
        <color rgb="FFFF0000"/>
        <rFont val="Arial"/>
        <family val="2"/>
      </rPr>
      <t xml:space="preserve">.
</t>
    </r>
    <r>
      <rPr>
        <sz val="18"/>
        <color theme="1"/>
        <rFont val="Arial"/>
        <family val="2"/>
      </rPr>
      <t xml:space="preserve">
6.1.2  Se elaboró una pieza gráfica en conmemoración del Día Nacional de la Biodiversidad, destacando acciones cotidianas que aportan a su conservación, como el ahorro de agua y energía para reducir la huella ecológica, así como la práctica de reciclar, reducir y reutilizar con el fin de minimizar los residuos y proteger los ecosistemas, entre otros. La pieza fue enviada por correo masivo.</t>
    </r>
  </si>
  <si>
    <r>
      <rPr>
        <b/>
        <sz val="18"/>
        <color theme="1"/>
        <rFont val="Arial"/>
        <family val="2"/>
      </rPr>
      <t>6.5 Actividad AVU</t>
    </r>
    <r>
      <rPr>
        <sz val="18"/>
        <color theme="1"/>
        <rFont val="Arial"/>
        <family val="2"/>
      </rPr>
      <t xml:space="preserve">
6.5.1 Se elaboró pieza gráfica para el concurso “Rétate con el PIGA”, en el marco de la actividad de recolección de Aceite Vegetal Usado (AVU), en la cual los funcionarios y contratistas participan recolectando y entregando en su sede de trabajo la mayor cantidad posible de este residuo.</t>
    </r>
  </si>
  <si>
    <r>
      <rPr>
        <b/>
        <sz val="18"/>
        <color theme="1"/>
        <rFont val="Arial"/>
        <family val="2"/>
      </rPr>
      <t>6.7 Socialización Contratistas</t>
    </r>
    <r>
      <rPr>
        <sz val="18"/>
        <color theme="1"/>
        <rFont val="Arial"/>
        <family val="2"/>
      </rPr>
      <t xml:space="preserve">
6.7.1 Se realizó socialización del Plan Institucional de Gestión Ambiental - PIGA y obligaciones ambientales  el día 03 de abril a VANTI, Secretaría de Salud  y Secretaría de Hábitat . Se contó con la participación de siete (7) personas.
6.2.2 Se realizó socialización del Plan Institucional de Gestión Ambiental - PIGA y obligaciones ambientales  el día  21  de abril a  IDU . Se contó con la participación de cinco (5) personas.</t>
    </r>
  </si>
  <si>
    <r>
      <t xml:space="preserve">6.8 Socialización Supervisores y Apoyo Supervisión
</t>
    </r>
    <r>
      <rPr>
        <sz val="18"/>
        <color theme="1"/>
        <rFont val="Arial"/>
        <family val="2"/>
      </rPr>
      <t>6.8.1 Se realizó socialización de las obligaciones ambientales al apoyo a la supervisión del contrato 1363-2024.
6.8.2  Se realizó socialización soportes pendientes de las obligaciones ambientales al apoyo a la supervisión de los contratos de mantenimiento de ascensores (1027-2024, 1184-2024, 1142-2024 y 1192-2024).
6.8.3 Se realizó socialización de las obligaciones ambientales al apoyo a la supervisión del contrato 1366-2024.</t>
    </r>
  </si>
  <si>
    <r>
      <rPr>
        <b/>
        <sz val="18"/>
        <color theme="1"/>
        <rFont val="Arial"/>
        <family val="2"/>
      </rPr>
      <t>6.7 Socialización Contratistas</t>
    </r>
    <r>
      <rPr>
        <sz val="18"/>
        <color theme="1"/>
        <rFont val="Arial"/>
        <family val="2"/>
      </rPr>
      <t xml:space="preserve">
6.7.1 Se realizó socialización del Plan Institucional de Gestión Ambiental - PIGA y obligaciones ambientales  el día 25 de septiembre al contratista RIDA SOLUCIONES INTEGRALES S.A.S. Se contó con la participación de cuatro (4) personas.</t>
    </r>
  </si>
  <si>
    <r>
      <rPr>
        <b/>
        <sz val="18"/>
        <color theme="1"/>
        <rFont val="Arial"/>
        <family val="2"/>
      </rPr>
      <t>6.13 Socialización enlaces ambientales</t>
    </r>
    <r>
      <rPr>
        <sz val="18"/>
        <color theme="1"/>
        <rFont val="Arial"/>
        <family val="2"/>
      </rPr>
      <t xml:space="preserve">
Se realizó reunión de enlaces ambientales, en la cual se socializó el avance en la implementación del PIGA. Asimismo, se brindó una capacitación sobre temas ambientales relevantes para el desarrollo de sus funciones, mediante actividades lúdicas enfocadas en el manejo del agua, la eficiencia energética, la gestión de residuos y la identificación de riesgos e impactos ambientales</t>
    </r>
  </si>
  <si>
    <t>Trimestre</t>
  </si>
  <si>
    <t>I</t>
  </si>
  <si>
    <t>II</t>
  </si>
  <si>
    <t>III</t>
  </si>
  <si>
    <t>IV</t>
  </si>
  <si>
    <r>
      <rPr>
        <b/>
        <sz val="18"/>
        <color theme="1"/>
        <rFont val="Arial"/>
        <family val="2"/>
      </rPr>
      <t>6.10 Act deberes y beneficios ambientales institucionales</t>
    </r>
    <r>
      <rPr>
        <sz val="18"/>
        <color theme="1"/>
        <rFont val="Arial"/>
        <family val="2"/>
      </rPr>
      <t xml:space="preserve">
Se realizó juego virtual dirigido a los enlaces ambientales, relacionado con los deberes y beneficios ambientales e institucionales de contribuir al PIGA.</t>
    </r>
  </si>
  <si>
    <r>
      <rPr>
        <b/>
        <sz val="18"/>
        <color theme="1"/>
        <rFont val="Arial"/>
        <family val="2"/>
      </rPr>
      <t>6.12 Socialización riesgos e impactos</t>
    </r>
    <r>
      <rPr>
        <sz val="18"/>
        <color theme="1"/>
        <rFont val="Arial"/>
        <family val="2"/>
      </rPr>
      <t xml:space="preserve">
Se realizó socialización dirigida a enlaces ambientales, enfocada en los riesgos e impactos ambientales asociados a los programas de agua, energía, gestión de residuos y cambio climático.
Se realizó en la Mesa Técnica de apoyo en Gestión Ambiental, la exposición de la actualización del procedimiento 4233000-PR-288 Identificación de aspectos, valoración de impactos y análisis de riesgos ambientales.</t>
    </r>
  </si>
  <si>
    <t>4233000-FT-916</t>
  </si>
  <si>
    <t>1 de 2</t>
  </si>
  <si>
    <r>
      <rPr>
        <b/>
        <sz val="18"/>
        <color theme="1"/>
        <rFont val="Arial"/>
        <family val="2"/>
      </rPr>
      <t>1.1 Análisis de consumo de agua.</t>
    </r>
    <r>
      <rPr>
        <sz val="18"/>
        <color theme="1"/>
        <rFont val="Arial"/>
        <family val="2"/>
      </rPr>
      <t xml:space="preserve">
Se realizó  el informe del primer trimestral de análisis de  consumo de agua en las sedes a las cuales se les realiza el pago del servicio público para el tercer trimestre 2025.
</t>
    </r>
  </si>
  <si>
    <r>
      <rPr>
        <b/>
        <sz val="18"/>
        <color theme="1"/>
        <rFont val="Arial"/>
        <family val="2"/>
      </rPr>
      <t>3.1 Residuos aprovechables:</t>
    </r>
    <r>
      <rPr>
        <sz val="18"/>
        <color theme="1"/>
        <rFont val="Arial"/>
        <family val="2"/>
      </rPr>
      <t xml:space="preserve">
3.1.1 Se apoyó la programación y ajustes a las recolecciones de residuos aprovechables en sedes de la Entidad para el mes de octubre 2025.
3.1.2 Se realizó la revisión de planillas y certificados generados por la Asociación de Recicladores respecto a las entregas de residuos ordinarios aprovechables durante el mes de septiembre 2025, información con la que se actualizó la base de residuos aprovechables.</t>
    </r>
  </si>
  <si>
    <r>
      <rPr>
        <b/>
        <sz val="18"/>
        <color theme="1"/>
        <rFont val="Arial"/>
        <family val="2"/>
      </rPr>
      <t>4.1 Procesos pre contractuales</t>
    </r>
    <r>
      <rPr>
        <sz val="18"/>
        <color theme="1"/>
        <rFont val="Arial"/>
        <family val="2"/>
      </rPr>
      <t xml:space="preserve">
4.1.1 Se realizó la inclusión de cláusulas ambientales en dieciséis (16) procesos precontractuales durante el mes de octubre.
4.1.2 Se actualizó la base de contratos suscritos de septiembre, donde se identificó que en diecinueve (19) contratos se incluyeron cláusulas ambientales.</t>
    </r>
  </si>
  <si>
    <r>
      <rPr>
        <b/>
        <sz val="18"/>
        <color theme="1"/>
        <rFont val="Arial"/>
        <family val="2"/>
      </rPr>
      <t>4.2 Seguimiento CA:</t>
    </r>
    <r>
      <rPr>
        <sz val="18"/>
        <color theme="1"/>
        <rFont val="Arial"/>
        <family val="2"/>
      </rPr>
      <t xml:space="preserve">
Se identificó que actualmente se cuenta con 161 contratos vigentes que incluyen cláusulas ambientales, de estos se revisó la información reportada por las dependencias que corresponde a 76 contratos. Los soportes de cada contrato reportado y verificado pueden ser consultados en el enlace: https://acortar.link/3rNLY5</t>
    </r>
  </si>
  <si>
    <r>
      <rPr>
        <b/>
        <sz val="18"/>
        <color theme="1"/>
        <rFont val="Arial"/>
        <family val="2"/>
      </rPr>
      <t>1.3.1 Análisis de consumo de agua.</t>
    </r>
    <r>
      <rPr>
        <sz val="18"/>
        <color theme="1"/>
        <rFont val="Arial"/>
        <family val="2"/>
      </rPr>
      <t xml:space="preserve">
Se realizaron visitas en  4 sedes SuperCADE 20 de Julio,  SuperCADE Américas, Centro de Encuentro Chapinero e Imprenta Distrital, relacionados con el seguimiento de altos consumos de agua.
</t>
    </r>
    <r>
      <rPr>
        <b/>
        <sz val="18"/>
        <color theme="1"/>
        <rFont val="Arial"/>
        <family val="2"/>
      </rPr>
      <t xml:space="preserve">1.3.2 Circular conjunta 003/2024.
</t>
    </r>
    <r>
      <rPr>
        <sz val="18"/>
        <color theme="1"/>
        <rFont val="Arial"/>
        <family val="2"/>
      </rPr>
      <t>Se realizó la consolidación de la información de los medidores de agua de las sedes de la entidad.</t>
    </r>
  </si>
  <si>
    <r>
      <rPr>
        <b/>
        <sz val="18"/>
        <color theme="1"/>
        <rFont val="Arial"/>
        <family val="2"/>
      </rPr>
      <t>2.4.1 Análisis de consumo de Energía.</t>
    </r>
    <r>
      <rPr>
        <sz val="18"/>
        <color theme="1"/>
        <rFont val="Arial"/>
        <family val="2"/>
      </rPr>
      <t xml:space="preserve">
Se realizaron visitas en 3 sedes SuperCADE Bosa, SuperCADE Manitas, CADE La Gaitana, relacionadas con el seguimiento de altos consumos de energía, haciendo verificación del apagado de equipos de computo y sus periféricos y conexión de cargadores de celular.
</t>
    </r>
  </si>
  <si>
    <r>
      <rPr>
        <b/>
        <sz val="18"/>
        <color theme="1"/>
        <rFont val="Arial"/>
        <family val="2"/>
      </rPr>
      <t xml:space="preserve">3.2  Residuos peligrosos y Especiales
3.2.1 Residuos peligrosos
</t>
    </r>
    <r>
      <rPr>
        <sz val="18"/>
        <color theme="1"/>
        <rFont val="Arial"/>
        <family val="2"/>
      </rPr>
      <t xml:space="preserve"> Se actualizaron las Bases RESPEL
 Se gestionaron RESPEL:
-ARCHIVO DEBOGOTÁ =78,64Kg
-MANZANA LIÉVANO = 228,49Kg
-IMPRENTA DISTRITAL = 1227,9Kg
</t>
    </r>
    <r>
      <rPr>
        <b/>
        <sz val="18"/>
        <color theme="1"/>
        <rFont val="Arial"/>
        <family val="2"/>
      </rPr>
      <t>3.2.2 Residuos Especiales:</t>
    </r>
    <r>
      <rPr>
        <sz val="18"/>
        <color theme="1"/>
        <rFont val="Arial"/>
        <family val="2"/>
      </rPr>
      <t xml:space="preserve">
 Se actualizó la base de Residuos Especiales
Se gestionaron los siguientes residuos especiales:
-CENTRO MEMORIA = 15 m3 PODA
-IMPRENTA DISTRITAL = 7,5 m3 PODA
-CADE LA GAITANA = 6 m3 RCD
-MANZANA LIÉVANO = 5,5m3 RCD
-SUPERCADE BOSA = 4m3 RCD</t>
    </r>
  </si>
  <si>
    <r>
      <rPr>
        <b/>
        <sz val="18"/>
        <color theme="1"/>
        <rFont val="Arial"/>
        <family val="2"/>
      </rPr>
      <t xml:space="preserve">5.3 Movilidad Sostenible
</t>
    </r>
    <r>
      <rPr>
        <sz val="18"/>
        <color theme="1"/>
        <rFont val="Arial"/>
        <family val="2"/>
      </rPr>
      <t xml:space="preserve">Se llevó a cabo una capacitación dirigida a los conductores sobre las implicaciones legales de los siniestros viales, con la participación de trece (13) personas. Asimismo, se realizó una jornada formativa adicional enfocada en el Control Disciplinario, también dirigida a los conductores con la participación de catorce (14) personas. </t>
    </r>
  </si>
  <si>
    <r>
      <rPr>
        <b/>
        <sz val="18"/>
        <color theme="1"/>
        <rFont val="Arial"/>
        <family val="2"/>
      </rPr>
      <t>6.1 Resolución 3179-2023</t>
    </r>
    <r>
      <rPr>
        <sz val="18"/>
        <color theme="1"/>
        <rFont val="Arial"/>
        <family val="2"/>
      </rPr>
      <t xml:space="preserve">
En el marco de la conmemoración del Día Internacional del Ahorro de Energía, se desarrolló una actividad de visita y recorrido por el sistema TransMiCable, con el acompañamiento de la empresa TransMilenio S.A., con el propósito de evidenciar cómo este sistema contribuye a la reducción del consumo energético y al fortalecimiento de una movilidad sostenible en la ciudad.</t>
    </r>
  </si>
  <si>
    <r>
      <rPr>
        <b/>
        <sz val="18"/>
        <color theme="1"/>
        <rFont val="Arial"/>
        <family val="2"/>
      </rPr>
      <t xml:space="preserve">3.5 Reportes: </t>
    </r>
    <r>
      <rPr>
        <sz val="18"/>
        <color theme="1"/>
        <rFont val="Arial"/>
        <family val="2"/>
      </rPr>
      <t xml:space="preserve">
Se elaboró el reporte del III trimestre del 2025 sobre la gestión de los residuos aprovechables durante los meses de julio, agosto y septiembre; este reporte fue remitido a la UAESP bajo el SIGA No. 2-2025-27682 del 09/10/2025.</t>
    </r>
  </si>
  <si>
    <r>
      <rPr>
        <b/>
        <sz val="18"/>
        <color theme="1"/>
        <rFont val="Arial"/>
        <family val="2"/>
      </rPr>
      <t xml:space="preserve">1.2. Adecuar sistemas tecnológicos. 
</t>
    </r>
    <r>
      <rPr>
        <sz val="18"/>
        <color theme="1"/>
        <rFont val="Arial"/>
        <family val="2"/>
      </rPr>
      <t>Se realizó instalación de sistemas ahorradores de agua en hidrosanitarios como: lavamanos, acoples de lavamanos, sanitarios, grifos ubicados en pocetas y lava traperos de Sedes ubicadas en la zona Sur.</t>
    </r>
  </si>
  <si>
    <r>
      <rPr>
        <b/>
        <sz val="18"/>
        <color theme="1"/>
        <rFont val="Arial"/>
        <family val="2"/>
      </rPr>
      <t xml:space="preserve">1.3.1 Estrategias de consumo de agua
</t>
    </r>
    <r>
      <rPr>
        <sz val="18"/>
        <color theme="1"/>
        <rFont val="Arial"/>
        <family val="2"/>
      </rPr>
      <t xml:space="preserve">Se realizó seguimiento a las actividades autónomas dentro de las estrategias establecidas para 3 sedes SuperCADE Américas, SuperCADE 20 de Julio y CE Chapinero, relacionadas con el seguimiento de altos consumos de agua.
</t>
    </r>
    <r>
      <rPr>
        <b/>
        <sz val="18"/>
        <color theme="1"/>
        <rFont val="Arial"/>
        <family val="2"/>
      </rPr>
      <t xml:space="preserve">
1.3.2  Circular conjunta 003/2024.
</t>
    </r>
    <r>
      <rPr>
        <sz val="18"/>
        <color theme="1"/>
        <rFont val="Arial"/>
        <family val="2"/>
      </rPr>
      <t>1.3.2.1 Se realizó la consolidación de la información de los medidores de agua de las sedes de la entidad.
1.3.2.2 Se realizó el análisis de la información  de los consumos de agua de las sedes de la entidad.</t>
    </r>
  </si>
  <si>
    <r>
      <rPr>
        <b/>
        <sz val="18"/>
        <color theme="1"/>
        <rFont val="Arial"/>
        <family val="2"/>
      </rPr>
      <t>2.3. Análisis de consumo de energía.</t>
    </r>
    <r>
      <rPr>
        <sz val="18"/>
        <color theme="1"/>
        <rFont val="Arial"/>
        <family val="2"/>
      </rPr>
      <t xml:space="preserve">
Se realizó  el informe del primer trimestral de análisis de  consumo de energía en las sedes a las cuales se les realiza el pago del servicio público para el tercer trimestre 2025.</t>
    </r>
  </si>
  <si>
    <r>
      <rPr>
        <b/>
        <sz val="18"/>
        <color theme="1"/>
        <rFont val="Arial"/>
        <family val="2"/>
      </rPr>
      <t xml:space="preserve">2.4 Estrategias de consumo de energía
</t>
    </r>
    <r>
      <rPr>
        <sz val="18"/>
        <color theme="1"/>
        <rFont val="Arial"/>
        <family val="2"/>
      </rPr>
      <t xml:space="preserve">Se realizó seguimiento a las actividades autónomas dentro de las estrategias establecidas para 3 sedes SuperCADE Bosa, SuperCADE Manitas y CADE La Gaitana, relacionadas con el seguimiento de altos consumos de energía.
</t>
    </r>
    <r>
      <rPr>
        <b/>
        <sz val="18"/>
        <color theme="1"/>
        <rFont val="Arial"/>
        <family val="2"/>
      </rPr>
      <t xml:space="preserve">
2.4 Circular conjunta 003/2024.
</t>
    </r>
    <r>
      <rPr>
        <sz val="18"/>
        <color theme="1"/>
        <rFont val="Arial"/>
        <family val="2"/>
      </rPr>
      <t>2.4.1. Se realizó la consolidación de la información de los medidores de energía de las sedes de la entidad.
2.4.2 Se realizo el análisis de la información  de los consumos de energía de las sedes de la entidad.</t>
    </r>
  </si>
  <si>
    <r>
      <rPr>
        <b/>
        <sz val="18"/>
        <color theme="1"/>
        <rFont val="Arial"/>
        <family val="2"/>
      </rPr>
      <t>3.1 Residuos aprovechables:</t>
    </r>
    <r>
      <rPr>
        <sz val="18"/>
        <color theme="1"/>
        <rFont val="Arial"/>
        <family val="2"/>
      </rPr>
      <t xml:space="preserve">
3.1.1 Se apoyó la programación y ajustes a las recolecciones de residuos aprovechables en sedes de la Entidad para el mes de noviembre 2025.
3.1.2 Se realizó la revisión de planillas y certificados generados por la Asociación de Recicladores respecto a las entregas de residuos ordinarios aprovechables durante el mes de octubre 2025, información con la que se actualizó la base de residuos aprovechables.</t>
    </r>
  </si>
  <si>
    <r>
      <rPr>
        <b/>
        <sz val="18"/>
        <color theme="1"/>
        <rFont val="Arial"/>
        <family val="2"/>
      </rPr>
      <t>3.2  Residuos peligrosos y Especiales
3.2.1 Residuos peligrosos</t>
    </r>
    <r>
      <rPr>
        <sz val="18"/>
        <color theme="1"/>
        <rFont val="Arial"/>
        <family val="2"/>
      </rPr>
      <t xml:space="preserve">
Se actualizaron las Bases RESPEL
Se gestionaron RESPEL:
-CE BOSA =18,4Kg
-CE PATIO BONITO = 0,6Kg
-SUPERCADE AMERICAS = 29Kg
-SUPERCADE SUBA = 90,5Kg
-CENTRO MEMORIA = 105,2Kg
-SUPERCADE CAD = 34,85Kg
-SUPERCADE BOSA = 14,5Kg
-CE CHAPINERO = 1,3Kg
-CADE LA GAITANA = 6,90Kg
-CE SUBA = 18,9Kg 
-CE CIUDAD BOLIVAR = 1Kg
</t>
    </r>
    <r>
      <rPr>
        <b/>
        <sz val="18"/>
        <color theme="1"/>
        <rFont val="Arial"/>
        <family val="2"/>
      </rPr>
      <t>3.2.2 Residuos Especiales:</t>
    </r>
    <r>
      <rPr>
        <sz val="18"/>
        <color theme="1"/>
        <rFont val="Arial"/>
        <family val="2"/>
      </rPr>
      <t xml:space="preserve">
 Se actualizó la base de Residuos Especiales
Se gestionaron los siguientes residuos especiales:
-MANZANA LIÉVANO = Se realizó la solicitud a Promoambiental, pero aun no se ha realizado el aforo-</t>
    </r>
  </si>
  <si>
    <r>
      <rPr>
        <b/>
        <sz val="18"/>
        <color theme="1"/>
        <rFont val="Arial"/>
        <family val="2"/>
      </rPr>
      <t>2.1 Actualización de los sistema de iluminación artística</t>
    </r>
    <r>
      <rPr>
        <sz val="18"/>
        <color theme="1"/>
        <rFont val="Arial"/>
        <family val="2"/>
      </rPr>
      <t xml:space="preserve">
Se adelantaron actividades de actualización de los sistemas de iluminación artística en los escenarios de dos auditorios de la Secretaría General los cuales fueron los ubicados en Manzana Liévano y Centro de Memoria Paz y Reconciliación CMPR, las cuales están orientadas a modernizar la infraestructura lumínica, mejorar la eficiencia energética y optimizar las condiciones visuales para eventos institucionales. </t>
    </r>
  </si>
  <si>
    <r>
      <rPr>
        <b/>
        <sz val="18"/>
        <color theme="1"/>
        <rFont val="Arial"/>
        <family val="2"/>
      </rPr>
      <t xml:space="preserve">2.2 Automatización del encendido de luminarias
</t>
    </r>
    <r>
      <rPr>
        <sz val="18"/>
        <color theme="1"/>
        <rFont val="Arial"/>
        <family val="2"/>
      </rPr>
      <t xml:space="preserve">En  6 Sedes de la Secretaría General que fueron priorizadas (SuperCADE CAD, SuperCADE Engativá, SuperCADE Social, CADE Servita, CADE La Gaitana y Centro de Encuentro Suba), se instalaron 26 sensores de movimiento en áreas identificadas y con la necesidad manifiesta de la instalación de esta tecnología. </t>
    </r>
  </si>
  <si>
    <r>
      <rPr>
        <b/>
        <sz val="18"/>
        <color theme="1"/>
        <rFont val="Arial"/>
        <family val="2"/>
      </rPr>
      <t>4.1 Procesos pre contractuales</t>
    </r>
    <r>
      <rPr>
        <sz val="18"/>
        <color theme="1"/>
        <rFont val="Arial"/>
        <family val="2"/>
      </rPr>
      <t xml:space="preserve">
4.1.1 Se realizó la inclusión de cláusulas ambientales en seis (6) procesos precontractuales durante el mes de noviembre.
4.1.2 Se actualizó la base de contratos suscritos de octubre, donde se identificó que en diecinueve (19) contratos se incluyeron cláusulas ambientales.</t>
    </r>
  </si>
  <si>
    <r>
      <t xml:space="preserve">4.4 Mesa CPS 
</t>
    </r>
    <r>
      <rPr>
        <sz val="18"/>
        <color theme="1"/>
        <rFont val="Arial"/>
        <family val="2"/>
      </rPr>
      <t>Se llevó a cabo la mesa de Compras Públicas Sostenibles (CPS) con la Dirección de Contratos, en la cual se realizó la revisión de los requisitos y soportes relacionados con las cláusulas ambientales en los procesos precontractuales. Asimismo, se mencionaron aspectos relevantes para los procesos de liquidación y se establecieron compromisos orientados a fortalecer la inclusión y el seguimiento de las obligaciones ambientales tanto en los contratos vigentes como en aquellos que se suscribirán a futuro.</t>
    </r>
  </si>
  <si>
    <r>
      <rPr>
        <b/>
        <sz val="18"/>
        <color theme="1"/>
        <rFont val="Arial"/>
        <family val="2"/>
      </rPr>
      <t>5.2 Asbesto cemento</t>
    </r>
    <r>
      <rPr>
        <sz val="18"/>
        <color theme="1"/>
        <rFont val="Arial"/>
        <family val="2"/>
      </rPr>
      <t xml:space="preserve">
Se realizó un informe técnico de acuerdo a las visitas desarrolladas en las diferentes sedes que cuentan con cubiertas donde posiblemente existe asbesto cemento, en dicho informe se describe las recomendaciones técnicas que se deben tener en cuenta si se quisieran hacer mantenimientos y/o sustituciones.</t>
    </r>
  </si>
  <si>
    <r>
      <t xml:space="preserve">6.1 Resolución 3179-2023
</t>
    </r>
    <r>
      <rPr>
        <sz val="18"/>
        <color theme="1"/>
        <rFont val="Arial"/>
        <family val="2"/>
      </rPr>
      <t>En el marco de la conmemoración del Día Internacional del Aire Puro, se desarrolló una actividad de sensibilización  sobre la importancia de cuidar y disfrutar del aire puro en articulación con la SubRed CO, complementada con una sesión de yoga y una actividad lúdica, con el propósito de promover el bienestar y la conciencia ambiental entre los participantes.</t>
    </r>
    <r>
      <rPr>
        <b/>
        <sz val="18"/>
        <color theme="1"/>
        <rFont val="Arial"/>
        <family val="2"/>
      </rPr>
      <t xml:space="preserve">  </t>
    </r>
    <r>
      <rPr>
        <sz val="18"/>
        <color theme="1"/>
        <rFont val="Arial"/>
        <family val="2"/>
      </rPr>
      <t>La actividad contó con la participación de treinta y cuatro (34) personas.</t>
    </r>
    <r>
      <rPr>
        <b/>
        <sz val="18"/>
        <color theme="1"/>
        <rFont val="Arial"/>
        <family val="2"/>
      </rPr>
      <t xml:space="preserve">
</t>
    </r>
  </si>
  <si>
    <r>
      <t xml:space="preserve">6.2 Actividad agua
</t>
    </r>
    <r>
      <rPr>
        <sz val="18"/>
        <color theme="1"/>
        <rFont val="Arial"/>
        <family val="2"/>
      </rPr>
      <t>Se elaboró la pieza gráfica para el concurso “Rétate con el PIGA”, orientada a promover la participación mediante el envío de soportes de las actividades realizadas en la sede y/o en el hogar para el aprovechamiento de las aguas lluvias, con el fin de fomentar prácticas sostenibles y responsables en el uso y manejo del recurso hídrico.</t>
    </r>
  </si>
  <si>
    <r>
      <t xml:space="preserve">6.4 Actividad Residuos
</t>
    </r>
    <r>
      <rPr>
        <sz val="18"/>
        <color theme="1"/>
        <rFont val="Arial"/>
        <family val="2"/>
      </rPr>
      <t>Se elabora la pieza gráfica para el concurso “Rétate con el PIGA”, orientada a promover la entrega de Botellas de Amor (ladrillos ecológicos), con el fin de fomentar una gestión adecuada de los residuos.</t>
    </r>
  </si>
  <si>
    <r>
      <t xml:space="preserve">6.3 Actividad energía
</t>
    </r>
    <r>
      <rPr>
        <sz val="18"/>
        <color theme="1"/>
        <rFont val="Arial"/>
        <family val="2"/>
      </rPr>
      <t>Se elabora la pieza gráfica y juego virtual “Ranita”, con preguntas orientadas a las temáticas de agua, energía, gestión de residuos y plásticos de un solo uso.</t>
    </r>
  </si>
  <si>
    <r>
      <rPr>
        <b/>
        <sz val="18"/>
        <color theme="1"/>
        <rFont val="Arial"/>
        <family val="2"/>
      </rPr>
      <t>3.7. Adecuación de los cuartos.</t>
    </r>
    <r>
      <rPr>
        <sz val="18"/>
        <color theme="1"/>
        <rFont val="Arial"/>
        <family val="2"/>
      </rPr>
      <t xml:space="preserve">
Se realizó la adecuación física de las instalaciones y señalización del cuarto de almacenamiento de residuos en la Sede Centro de Encuentro Bosa.</t>
    </r>
  </si>
  <si>
    <r>
      <rPr>
        <b/>
        <sz val="18"/>
        <color theme="1"/>
        <rFont val="Arial"/>
        <family val="2"/>
      </rPr>
      <t>5.4 Adecuaciones a bici parqueaderos</t>
    </r>
    <r>
      <rPr>
        <sz val="18"/>
        <color theme="1"/>
        <rFont val="Arial"/>
        <family val="2"/>
      </rPr>
      <t xml:space="preserve">
Se realizaron adecuaciones y/o mantenimientos  en bici parqueaderos, sus estructuras y en superficies de rodamiento para promover e incentivar el uso de la bicicleta en dos Sedes de la Entidad las cuales fueron SuperCADE Bosa y Centro de Encuentro Suba.</t>
    </r>
  </si>
  <si>
    <r>
      <rPr>
        <b/>
        <sz val="18"/>
        <color theme="1"/>
        <rFont val="Arial"/>
        <family val="2"/>
      </rPr>
      <t>1.1 Análisis de consumo de agua.</t>
    </r>
    <r>
      <rPr>
        <sz val="18"/>
        <color theme="1"/>
        <rFont val="Arial"/>
        <family val="2"/>
      </rPr>
      <t xml:space="preserve">
Se realizó  el informe trimestral de análisis de consumo de agua en las sedes a las cuales se les realiza el pago del servicio público para el cuarto trimestre 2025.
</t>
    </r>
  </si>
  <si>
    <r>
      <rPr>
        <b/>
        <sz val="18"/>
        <color theme="1"/>
        <rFont val="Arial"/>
        <family val="2"/>
      </rPr>
      <t xml:space="preserve">1.3.1 Estrategias de consumo de agua
</t>
    </r>
    <r>
      <rPr>
        <sz val="18"/>
        <color theme="1"/>
        <rFont val="Arial"/>
        <family val="2"/>
      </rPr>
      <t>Se realizó seguimiento a las actividades dentro de las estrategias establecidas para 3 sedes SuperCADE Américas, SuperCADE 20 de Julio y SuperCADE Manitas, relacionadas con el seguimiento de altos consumos de agua.</t>
    </r>
    <r>
      <rPr>
        <b/>
        <sz val="18"/>
        <color theme="1"/>
        <rFont val="Arial"/>
        <family val="2"/>
      </rPr>
      <t xml:space="preserve">
1.3.2 Circular conjunta 003/2024.
</t>
    </r>
    <r>
      <rPr>
        <sz val="18"/>
        <color theme="1"/>
        <rFont val="Arial"/>
        <family val="2"/>
      </rPr>
      <t>1.3.2.1 Se realizó la consolidación de la información de los medidores de agua de las sedes de la entidad.
1.3.2.2 Se realizó el análisis de la información  de los consumos de agua de las sedes de la entidad.</t>
    </r>
  </si>
  <si>
    <r>
      <rPr>
        <b/>
        <sz val="18"/>
        <color theme="1"/>
        <rFont val="Arial"/>
        <family val="2"/>
      </rPr>
      <t>3.1 Residuos aprovechables:</t>
    </r>
    <r>
      <rPr>
        <sz val="18"/>
        <color theme="1"/>
        <rFont val="Arial"/>
        <family val="2"/>
      </rPr>
      <t xml:space="preserve">
3.1.1 Se apoyó la programación y ajustes a las recolecciones de residuos aprovechables en sedes de la Entidad para el mes de diciembre 2025.
3.1.2 Se realizó la revisión de planillas y certificados generados por la Asociación de Recicladores respecto a las entregas de residuos ordinarios aprovechables durante el mes de noviembre 2025, información con la que se actualizó la base de residuos aprovechables.</t>
    </r>
  </si>
  <si>
    <r>
      <rPr>
        <b/>
        <sz val="18"/>
        <color theme="1"/>
        <rFont val="Arial"/>
        <family val="2"/>
      </rPr>
      <t>3.2  Residuos peligrosos y Especiales</t>
    </r>
    <r>
      <rPr>
        <sz val="18"/>
        <color theme="1"/>
        <rFont val="Arial"/>
        <family val="2"/>
      </rPr>
      <t xml:space="preserve">
</t>
    </r>
    <r>
      <rPr>
        <b/>
        <sz val="18"/>
        <color theme="1"/>
        <rFont val="Arial"/>
        <family val="2"/>
      </rPr>
      <t>3.2.1 Residuos peligrosos</t>
    </r>
    <r>
      <rPr>
        <sz val="18"/>
        <color theme="1"/>
        <rFont val="Arial"/>
        <family val="2"/>
      </rPr>
      <t xml:space="preserve">
Se actualizaron las Bases RESPEL
Se gestionaron RESPEL:
-IMPRENTA DISTRITAL =252,53Kg
</t>
    </r>
    <r>
      <rPr>
        <b/>
        <sz val="18"/>
        <color theme="1"/>
        <rFont val="Arial"/>
        <family val="2"/>
      </rPr>
      <t>3.2.2 Residuos Especiales:</t>
    </r>
    <r>
      <rPr>
        <sz val="18"/>
        <color theme="1"/>
        <rFont val="Arial"/>
        <family val="2"/>
      </rPr>
      <t xml:space="preserve">
Se actualizó la base de Residuos Especiales
Se gestionaron los siguientes residuos especiales:
-MANZANA LIÉVANO = 2,5m3 RCD
-IMPRENTA DISTRITAL = 3m3 PODA
-CENTRO MEMORIA = 18m3 DESECHOS MAS PODA</t>
    </r>
  </si>
  <si>
    <r>
      <rPr>
        <b/>
        <sz val="18"/>
        <color theme="1"/>
        <rFont val="Arial"/>
        <family val="2"/>
      </rPr>
      <t xml:space="preserve">3.5 Reportes: </t>
    </r>
    <r>
      <rPr>
        <sz val="18"/>
        <color theme="1"/>
        <rFont val="Arial"/>
        <family val="2"/>
      </rPr>
      <t xml:space="preserve">
3.5.1 Se realizó actualización del PAIAERS de la entidad.
3.5.2 Se remite PAIAERS a la UAESP bajo el SIGA  2-2025-35169.</t>
    </r>
  </si>
  <si>
    <r>
      <rPr>
        <b/>
        <sz val="18"/>
        <color theme="1"/>
        <rFont val="Arial"/>
        <family val="2"/>
      </rPr>
      <t>5.3 Movilidad Sostenible</t>
    </r>
    <r>
      <rPr>
        <sz val="18"/>
        <color theme="1"/>
        <rFont val="Arial"/>
        <family val="2"/>
      </rPr>
      <t xml:space="preserve">
5.3.1  Se realizó un recorrido por el Teatro Colón en el marco de la celebración del Día de la Movilidad Sostenible, como parte de las actividades institucionales orientadas a promover el uso de medios de transporte alternativos y el fortalecimiento de la cultura. 
5.3.2 Se llevó a cabo una capacitación dirigida a los conductores, enfocada en la promoción de hábitos y comportamientos seguros en la vía, con el apoyo de la Secretaría Distrital de Movilidad (SDM). En la actividad se contó con la participación de once (11) personas.</t>
    </r>
  </si>
  <si>
    <r>
      <t xml:space="preserve">6.1 Resolución 3179-2023
</t>
    </r>
    <r>
      <rPr>
        <sz val="18"/>
        <color theme="1"/>
        <rFont val="Arial"/>
        <family val="2"/>
      </rPr>
      <t>En el marco de la conmemoración del Día Internacional de las Montañas, se llevó a cabo una caminata al Cerro de Monserrate como actividad de sensibilización orientada a reconocer la importancia de proteger y valorar los ecosistemas de montaña. La actividad contó con la participación de trece (13) personas.</t>
    </r>
  </si>
  <si>
    <r>
      <rPr>
        <b/>
        <sz val="18"/>
        <color theme="1"/>
        <rFont val="Arial"/>
        <family val="2"/>
      </rPr>
      <t>2.3 Análisis de consumo de energía.</t>
    </r>
    <r>
      <rPr>
        <sz val="18"/>
        <color theme="1"/>
        <rFont val="Arial"/>
        <family val="2"/>
      </rPr>
      <t xml:space="preserve">
Se realizó  el informe trimestral de análisis de  consumo de energía en las sedes a las cuales se les realiza el pago del servicio público para el cuarto trimestre 2025.</t>
    </r>
  </si>
  <si>
    <r>
      <rPr>
        <b/>
        <sz val="18"/>
        <color theme="1"/>
        <rFont val="Arial"/>
        <family val="2"/>
      </rPr>
      <t xml:space="preserve">2.4.1 Estrategias de consumo de energía
</t>
    </r>
    <r>
      <rPr>
        <sz val="18"/>
        <color theme="1"/>
        <rFont val="Arial"/>
        <family val="2"/>
      </rPr>
      <t>Se realizó seguimiento a las actividades  dentro de las estrategias establecidas para 3 sedes SuperCADE Bosa, SuperCADE Manitas y CADE La Gaitana, relacionadas con el seguimiento de altos consumos de energía.</t>
    </r>
    <r>
      <rPr>
        <b/>
        <sz val="18"/>
        <color theme="1"/>
        <rFont val="Arial"/>
        <family val="2"/>
      </rPr>
      <t xml:space="preserve">
2.4.2 Circular conjunta 003/2024.
</t>
    </r>
    <r>
      <rPr>
        <sz val="18"/>
        <color theme="1"/>
        <rFont val="Arial"/>
        <family val="2"/>
      </rPr>
      <t>2.4.2.1. Se realizó la consolidación de la información de los medidores de energía de las sedes de la entidad.
2.4.2.2 Se realizó el análisis de la información  de los consumos de energía de las sedes de la entidad.</t>
    </r>
  </si>
  <si>
    <r>
      <t xml:space="preserve">3.6 Informe entrega contenedores: 
3.6.1 </t>
    </r>
    <r>
      <rPr>
        <sz val="18"/>
        <color theme="1"/>
        <rFont val="Arial"/>
        <family val="2"/>
      </rPr>
      <t>Se realizó informe entrega contenedores  durante el año 2025 a las diferentes sedes de la SGAMB, teniendo en cuenta las diferentes solicitudes efectuadas e identificadas por correo electrónico y diagnósticos ambientales.</t>
    </r>
  </si>
  <si>
    <r>
      <rPr>
        <b/>
        <sz val="18"/>
        <color theme="1"/>
        <rFont val="Arial"/>
        <family val="2"/>
      </rPr>
      <t>4.1 Procesos pre contractuales:</t>
    </r>
    <r>
      <rPr>
        <sz val="18"/>
        <color theme="1"/>
        <rFont val="Arial"/>
        <family val="2"/>
      </rPr>
      <t xml:space="preserve">
4.1.1 Se realizó la inclusión de cláusulas ambientales en tres (3) procesos precontractuales durante el mes de diciembre.
4.1.2 Se actualizó la base de contratos suscritos de noviembre, donde se identificó que en dieciséis (16) contratos se incluyeron cláusulas ambientales.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</si>
</sst>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_ ;\-#,##0\ "/>
  </numFmts>
  <fonts count="24" x14ac:knownFonts="1">
    <font>
      <sz val="11"/>
      <color theme="1"/>
      <name val="Calibri"/>
      <family val="2"/>
      <scheme val="minor"/>
    </font>
    <font>
      <sz val="11"/>
      <color theme="1"/>
      <name val="Calibri"/>
      <family val="2"/>
      <scheme val="minor"/>
    </font>
    <font>
      <sz val="18"/>
      <name val="Arial"/>
      <family val="2"/>
    </font>
    <font>
      <sz val="18"/>
      <color theme="1"/>
      <name val="Arial"/>
      <family val="2"/>
    </font>
    <font>
      <sz val="12"/>
      <name val="Arial"/>
      <family val="2"/>
    </font>
    <font>
      <b/>
      <sz val="12"/>
      <color theme="1"/>
      <name val="Arial"/>
      <family val="2"/>
    </font>
    <font>
      <b/>
      <sz val="18"/>
      <color theme="1"/>
      <name val="Arial"/>
      <family val="2"/>
    </font>
    <font>
      <sz val="20"/>
      <name val="Arial"/>
      <family val="2"/>
    </font>
    <font>
      <sz val="11"/>
      <color theme="1"/>
      <name val="Arial"/>
      <family val="2"/>
    </font>
    <font>
      <b/>
      <sz val="12"/>
      <color rgb="FF595959"/>
      <name val="Arial"/>
      <family val="2"/>
    </font>
    <font>
      <b/>
      <sz val="18"/>
      <name val="Arial"/>
      <family val="2"/>
    </font>
    <font>
      <sz val="16"/>
      <name val="Arial"/>
      <family val="2"/>
    </font>
    <font>
      <sz val="8"/>
      <name val="Calibri"/>
      <family val="2"/>
      <scheme val="minor"/>
    </font>
    <font>
      <b/>
      <sz val="11"/>
      <color theme="1"/>
      <name val="Arial"/>
      <family val="2"/>
    </font>
    <font>
      <b/>
      <sz val="22"/>
      <color theme="1"/>
      <name val="Arial"/>
      <family val="2"/>
    </font>
    <font>
      <sz val="24"/>
      <color theme="1"/>
      <name val="Arial"/>
      <family val="2"/>
    </font>
    <font>
      <b/>
      <sz val="24"/>
      <color theme="1"/>
      <name val="Arial"/>
      <family val="2"/>
    </font>
    <font>
      <sz val="28"/>
      <color theme="1"/>
      <name val="Arial"/>
      <family val="2"/>
    </font>
    <font>
      <sz val="12"/>
      <color rgb="FF595959"/>
      <name val="Arial"/>
      <family val="2"/>
    </font>
    <font>
      <sz val="18"/>
      <color rgb="FF000000"/>
      <name val="Arial"/>
    </font>
    <font>
      <b/>
      <sz val="18"/>
      <color rgb="FF000000"/>
      <name val="Arial"/>
    </font>
    <font>
      <b/>
      <sz val="18"/>
      <color rgb="FF000000"/>
      <name val="Arial"/>
      <family val="2"/>
    </font>
    <font>
      <sz val="18"/>
      <color rgb="FF000000"/>
      <name val="Arial"/>
      <family val="2"/>
    </font>
    <font>
      <sz val="18"/>
      <color rgb="FFFF0000"/>
      <name val="Arial"/>
      <family val="2"/>
    </font>
  </fonts>
  <fills count="1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66CCFF"/>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C8F7FC"/>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1" fontId="4"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3" fillId="0" borderId="0" xfId="0" applyFont="1"/>
    <xf numFmtId="0" fontId="3" fillId="0" borderId="0" xfId="0" applyFont="1" applyAlignment="1">
      <alignment vertical="center"/>
    </xf>
    <xf numFmtId="10" fontId="3" fillId="0" borderId="0" xfId="0" applyNumberFormat="1" applyFont="1" applyAlignment="1">
      <alignment vertical="center"/>
    </xf>
    <xf numFmtId="0" fontId="7" fillId="0" borderId="0" xfId="0" applyFont="1"/>
    <xf numFmtId="0" fontId="3" fillId="0" borderId="0" xfId="0" applyFont="1" applyAlignment="1">
      <alignment horizontal="left" wrapText="1"/>
    </xf>
    <xf numFmtId="0" fontId="3" fillId="0" borderId="0" xfId="0" applyFont="1" applyAlignment="1">
      <alignment horizontal="center"/>
    </xf>
    <xf numFmtId="0" fontId="3" fillId="0" borderId="0" xfId="0" applyFont="1" applyAlignment="1">
      <alignment wrapText="1"/>
    </xf>
    <xf numFmtId="0" fontId="8" fillId="0" borderId="0" xfId="0" applyFont="1"/>
    <xf numFmtId="0" fontId="2" fillId="0" borderId="0" xfId="0" applyFont="1" applyAlignment="1">
      <alignment vertical="center" wrapText="1"/>
    </xf>
    <xf numFmtId="0" fontId="3" fillId="0" borderId="0" xfId="0" applyFont="1" applyAlignment="1">
      <alignment horizontal="center" vertical="center"/>
    </xf>
    <xf numFmtId="0" fontId="10" fillId="0" borderId="0" xfId="0" applyFont="1" applyAlignment="1">
      <alignment horizontal="center" vertical="center" wrapText="1"/>
    </xf>
    <xf numFmtId="10" fontId="10" fillId="0" borderId="0" xfId="0" applyNumberFormat="1" applyFont="1" applyAlignment="1">
      <alignment horizontal="center" vertical="center" wrapText="1"/>
    </xf>
    <xf numFmtId="1" fontId="10" fillId="0" borderId="0" xfId="0" applyNumberFormat="1" applyFont="1" applyAlignment="1">
      <alignment horizontal="center" vertical="center" wrapText="1"/>
    </xf>
    <xf numFmtId="9" fontId="10" fillId="0" borderId="0" xfId="2" applyFont="1" applyFill="1" applyBorder="1" applyAlignment="1">
      <alignment horizontal="center" vertical="center" wrapText="1"/>
    </xf>
    <xf numFmtId="10" fontId="3" fillId="0" borderId="1" xfId="2" applyNumberFormat="1" applyFont="1" applyFill="1" applyBorder="1" applyAlignment="1">
      <alignment horizontal="center" vertical="center"/>
    </xf>
    <xf numFmtId="165" fontId="3" fillId="0" borderId="0" xfId="0" applyNumberFormat="1" applyFont="1" applyAlignment="1">
      <alignment wrapText="1"/>
    </xf>
    <xf numFmtId="1" fontId="2" fillId="0" borderId="0" xfId="0" applyNumberFormat="1" applyFont="1" applyAlignment="1">
      <alignment vertical="center" wrapText="1"/>
    </xf>
    <xf numFmtId="9" fontId="2" fillId="0" borderId="0" xfId="0" applyNumberFormat="1" applyFont="1" applyAlignment="1">
      <alignment horizontal="center" vertical="center" wrapText="1"/>
    </xf>
    <xf numFmtId="165" fontId="3" fillId="0" borderId="0" xfId="0" applyNumberFormat="1"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3" fillId="0" borderId="1" xfId="2" applyNumberFormat="1" applyFont="1" applyFill="1" applyBorder="1" applyAlignment="1">
      <alignment horizontal="left" vertical="center"/>
    </xf>
    <xf numFmtId="0" fontId="3" fillId="0" borderId="0" xfId="0" applyFont="1" applyAlignment="1">
      <alignment horizontal="left"/>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9" borderId="1" xfId="0" applyFont="1" applyFill="1" applyBorder="1" applyAlignment="1">
      <alignment horizontal="center" vertical="center"/>
    </xf>
    <xf numFmtId="0" fontId="10" fillId="5" borderId="1" xfId="0" applyFont="1" applyFill="1" applyBorder="1" applyAlignment="1">
      <alignment vertical="center"/>
    </xf>
    <xf numFmtId="0" fontId="10" fillId="6" borderId="1" xfId="0" applyFont="1" applyFill="1" applyBorder="1" applyAlignment="1">
      <alignment vertical="center"/>
    </xf>
    <xf numFmtId="0" fontId="10" fillId="7" borderId="1" xfId="0" applyFont="1" applyFill="1" applyBorder="1" applyAlignment="1">
      <alignment vertical="center"/>
    </xf>
    <xf numFmtId="0" fontId="6" fillId="9" borderId="1" xfId="0" applyFont="1" applyFill="1" applyBorder="1" applyAlignment="1">
      <alignment vertical="center"/>
    </xf>
    <xf numFmtId="0" fontId="10" fillId="10" borderId="1" xfId="0" applyFont="1" applyFill="1" applyBorder="1" applyAlignment="1">
      <alignment vertical="center"/>
    </xf>
    <xf numFmtId="0" fontId="2"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0" fontId="10" fillId="2" borderId="1" xfId="2" applyNumberFormat="1" applyFont="1" applyFill="1" applyBorder="1" applyAlignment="1">
      <alignment horizontal="center" vertical="center" wrapText="1"/>
    </xf>
    <xf numFmtId="1" fontId="3" fillId="2" borderId="1" xfId="2" applyNumberFormat="1" applyFont="1" applyFill="1" applyBorder="1" applyAlignment="1">
      <alignment horizontal="center" vertical="center"/>
    </xf>
    <xf numFmtId="1" fontId="3" fillId="3" borderId="1" xfId="2"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1" fontId="3" fillId="0" borderId="1" xfId="2" applyNumberFormat="1" applyFont="1" applyFill="1" applyBorder="1" applyAlignment="1">
      <alignment horizontal="center" vertical="center"/>
    </xf>
    <xf numFmtId="0" fontId="6" fillId="13" borderId="1" xfId="0" applyFont="1" applyFill="1" applyBorder="1" applyAlignment="1">
      <alignment vertical="center"/>
    </xf>
    <xf numFmtId="0" fontId="10" fillId="0" borderId="1" xfId="0" applyFont="1" applyBorder="1" applyAlignment="1">
      <alignment horizontal="center" vertical="center" wrapText="1"/>
    </xf>
    <xf numFmtId="10" fontId="10"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xf>
    <xf numFmtId="166" fontId="6" fillId="3" borderId="1" xfId="1" applyNumberFormat="1" applyFont="1" applyFill="1" applyBorder="1" applyAlignment="1">
      <alignment horizontal="center" vertical="center"/>
    </xf>
    <xf numFmtId="10" fontId="6" fillId="2" borderId="1" xfId="0" applyNumberFormat="1" applyFont="1" applyFill="1" applyBorder="1" applyAlignment="1">
      <alignment horizontal="center" vertical="center"/>
    </xf>
    <xf numFmtId="10" fontId="6" fillId="3" borderId="1" xfId="0" applyNumberFormat="1" applyFont="1" applyFill="1" applyBorder="1" applyAlignment="1">
      <alignment horizontal="center" vertical="center"/>
    </xf>
    <xf numFmtId="10" fontId="6" fillId="0" borderId="1" xfId="0" applyNumberFormat="1" applyFont="1" applyBorder="1" applyAlignment="1">
      <alignment horizontal="center" vertical="center"/>
    </xf>
    <xf numFmtId="10" fontId="6" fillId="13" borderId="1" xfId="0" applyNumberFormat="1" applyFont="1" applyFill="1" applyBorder="1" applyAlignment="1">
      <alignment horizontal="center" vertical="center"/>
    </xf>
    <xf numFmtId="166" fontId="6" fillId="2" borderId="1" xfId="1" applyNumberFormat="1" applyFont="1" applyFill="1" applyBorder="1" applyAlignment="1">
      <alignment horizontal="center" vertical="center"/>
    </xf>
    <xf numFmtId="0" fontId="3" fillId="0" borderId="1" xfId="2" applyNumberFormat="1" applyFont="1" applyFill="1" applyBorder="1" applyAlignment="1">
      <alignment horizontal="justify" vertical="center" wrapText="1"/>
    </xf>
    <xf numFmtId="0" fontId="6" fillId="14" borderId="1" xfId="0" applyFont="1" applyFill="1" applyBorder="1" applyAlignment="1">
      <alignment horizontal="center" vertical="center"/>
    </xf>
    <xf numFmtId="0" fontId="10" fillId="14" borderId="1" xfId="0" applyFont="1" applyFill="1" applyBorder="1" applyAlignment="1">
      <alignment vertical="center"/>
    </xf>
    <xf numFmtId="0" fontId="8" fillId="15" borderId="1" xfId="0" applyFont="1" applyFill="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vertical="center"/>
      <protection locked="0"/>
    </xf>
    <xf numFmtId="0" fontId="13" fillId="0" borderId="0" xfId="0" applyFont="1" applyAlignment="1">
      <alignment horizontal="center"/>
    </xf>
    <xf numFmtId="0" fontId="8" fillId="0" borderId="7" xfId="0" applyFont="1" applyBorder="1" applyAlignment="1" applyProtection="1">
      <alignment horizontal="center" vertical="center"/>
      <protection locked="0"/>
    </xf>
    <xf numFmtId="0" fontId="8" fillId="0" borderId="7" xfId="0" applyFont="1" applyBorder="1" applyAlignment="1" applyProtection="1">
      <alignment vertical="center"/>
      <protection locked="0"/>
    </xf>
    <xf numFmtId="0" fontId="9" fillId="0" borderId="0" xfId="0" applyFont="1" applyAlignment="1">
      <alignment horizontal="center" vertical="center" readingOrder="1"/>
    </xf>
    <xf numFmtId="0" fontId="5" fillId="8" borderId="1" xfId="0" applyFont="1" applyFill="1" applyBorder="1" applyAlignment="1">
      <alignment horizontal="center" vertical="center"/>
    </xf>
    <xf numFmtId="0" fontId="6" fillId="0" borderId="0" xfId="0" applyFont="1" applyAlignment="1">
      <alignment vertical="center"/>
    </xf>
    <xf numFmtId="0" fontId="17" fillId="0" borderId="3" xfId="0" applyFont="1" applyBorder="1" applyAlignment="1">
      <alignment vertical="center"/>
    </xf>
    <xf numFmtId="0" fontId="17" fillId="0" borderId="5" xfId="0" applyFont="1" applyBorder="1" applyAlignment="1">
      <alignment vertical="center"/>
    </xf>
    <xf numFmtId="0" fontId="17" fillId="0" borderId="4" xfId="0" applyFont="1" applyBorder="1" applyAlignment="1">
      <alignment vertical="center"/>
    </xf>
    <xf numFmtId="0" fontId="17" fillId="0" borderId="0" xfId="0" applyFont="1" applyAlignment="1">
      <alignment vertical="center"/>
    </xf>
    <xf numFmtId="0" fontId="2" fillId="0" borderId="1" xfId="2" applyNumberFormat="1" applyFont="1" applyFill="1" applyBorder="1" applyAlignment="1">
      <alignment horizontal="justify" vertical="center" wrapText="1"/>
    </xf>
    <xf numFmtId="0" fontId="10" fillId="0" borderId="1" xfId="2" applyNumberFormat="1" applyFont="1" applyFill="1" applyBorder="1" applyAlignment="1">
      <alignment horizontal="justify" vertical="center" wrapText="1"/>
    </xf>
    <xf numFmtId="0" fontId="22" fillId="0" borderId="1" xfId="2" applyNumberFormat="1" applyFont="1" applyFill="1" applyBorder="1" applyAlignment="1" applyProtection="1">
      <alignment horizontal="justify" vertical="center" wrapText="1"/>
    </xf>
    <xf numFmtId="0" fontId="6" fillId="0" borderId="1" xfId="2" applyNumberFormat="1" applyFont="1" applyFill="1" applyBorder="1" applyAlignment="1">
      <alignment horizontal="justify" vertical="center" wrapText="1"/>
    </xf>
    <xf numFmtId="0" fontId="5" fillId="12" borderId="1" xfId="0" applyFont="1" applyFill="1" applyBorder="1" applyAlignment="1">
      <alignment horizontal="center" vertical="center"/>
    </xf>
    <xf numFmtId="10" fontId="3" fillId="0" borderId="1" xfId="0" applyNumberFormat="1" applyFont="1" applyBorder="1" applyAlignment="1">
      <alignment horizontal="center" vertical="center"/>
    </xf>
    <xf numFmtId="9" fontId="6" fillId="0" borderId="12" xfId="2" applyFont="1" applyFill="1" applyBorder="1" applyAlignment="1">
      <alignment horizontal="center" vertical="center"/>
    </xf>
    <xf numFmtId="9" fontId="6" fillId="0" borderId="9" xfId="2" applyFont="1" applyFill="1" applyBorder="1" applyAlignment="1">
      <alignment horizontal="center" vertical="center"/>
    </xf>
    <xf numFmtId="9" fontId="6" fillId="0" borderId="8" xfId="2" applyFont="1" applyFill="1" applyBorder="1" applyAlignment="1">
      <alignment horizontal="center" vertical="center"/>
    </xf>
    <xf numFmtId="9" fontId="6" fillId="0" borderId="10" xfId="2" applyFont="1" applyFill="1" applyBorder="1" applyAlignment="1">
      <alignment horizontal="center" vertical="center"/>
    </xf>
    <xf numFmtId="0" fontId="3" fillId="0" borderId="1" xfId="0" applyFont="1" applyBorder="1" applyAlignment="1">
      <alignment horizontal="center" vertical="center"/>
    </xf>
    <xf numFmtId="0" fontId="10" fillId="14" borderId="3" xfId="0" applyFont="1" applyFill="1" applyBorder="1" applyAlignment="1">
      <alignment horizontal="center" vertical="center"/>
    </xf>
    <xf numFmtId="0" fontId="10" fillId="14" borderId="5" xfId="0" applyFont="1" applyFill="1" applyBorder="1" applyAlignment="1">
      <alignment horizontal="center" vertical="center"/>
    </xf>
    <xf numFmtId="0" fontId="10" fillId="14" borderId="4" xfId="0" applyFont="1" applyFill="1" applyBorder="1" applyAlignment="1">
      <alignment horizontal="center" vertical="center"/>
    </xf>
    <xf numFmtId="0" fontId="6" fillId="12"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4" xfId="0" applyFont="1" applyFill="1" applyBorder="1" applyAlignment="1">
      <alignment horizontal="center" vertical="center"/>
    </xf>
    <xf numFmtId="0" fontId="3" fillId="0" borderId="1" xfId="0" applyFont="1" applyBorder="1" applyAlignment="1">
      <alignment horizontal="center"/>
    </xf>
    <xf numFmtId="0" fontId="14" fillId="0" borderId="1" xfId="0" applyFont="1" applyBorder="1" applyAlignment="1">
      <alignment horizontal="center"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3" fillId="0" borderId="3" xfId="2" applyNumberFormat="1" applyFont="1" applyFill="1" applyBorder="1" applyAlignment="1">
      <alignment horizontal="center" vertical="center" wrapText="1"/>
    </xf>
    <xf numFmtId="0" fontId="3" fillId="0" borderId="4" xfId="2" applyNumberFormat="1" applyFont="1" applyFill="1" applyBorder="1" applyAlignment="1">
      <alignment horizontal="center" vertical="center" wrapText="1"/>
    </xf>
    <xf numFmtId="0" fontId="16" fillId="11" borderId="3" xfId="0" applyFont="1" applyFill="1" applyBorder="1" applyAlignment="1">
      <alignment horizontal="center" vertical="center"/>
    </xf>
    <xf numFmtId="0" fontId="16" fillId="11" borderId="4"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10" borderId="3" xfId="0" applyFont="1" applyFill="1" applyBorder="1" applyAlignment="1">
      <alignment horizontal="center" vertical="center"/>
    </xf>
    <xf numFmtId="0" fontId="10" fillId="10" borderId="5" xfId="0" applyFont="1" applyFill="1" applyBorder="1" applyAlignment="1">
      <alignment horizontal="center" vertical="center"/>
    </xf>
    <xf numFmtId="0" fontId="10" fillId="10" borderId="4"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4"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4"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4"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1" xfId="0" applyFont="1" applyFill="1" applyBorder="1" applyAlignment="1">
      <alignment horizontal="center" vertical="center" wrapText="1"/>
    </xf>
    <xf numFmtId="0" fontId="11" fillId="0" borderId="7"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6" xfId="0" applyFont="1" applyBorder="1" applyAlignment="1">
      <alignment horizontal="justify" vertical="center" wrapText="1"/>
    </xf>
    <xf numFmtId="0" fontId="10" fillId="8" borderId="7"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8" borderId="1"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5" xfId="0" applyFont="1" applyFill="1" applyBorder="1" applyAlignment="1">
      <alignment horizontal="center" vertical="center"/>
    </xf>
    <xf numFmtId="0" fontId="5" fillId="12" borderId="4"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9" fillId="0" borderId="12" xfId="0" applyFont="1" applyBorder="1" applyAlignment="1">
      <alignment horizontal="center" vertical="center" readingOrder="1"/>
    </xf>
    <xf numFmtId="0" fontId="9" fillId="0" borderId="9" xfId="0" applyFont="1" applyBorder="1" applyAlignment="1">
      <alignment horizontal="center" vertical="center" readingOrder="1"/>
    </xf>
    <xf numFmtId="0" fontId="9" fillId="0" borderId="13" xfId="0" applyFont="1" applyBorder="1" applyAlignment="1">
      <alignment horizontal="center" vertical="center" readingOrder="1"/>
    </xf>
    <xf numFmtId="0" fontId="9" fillId="0" borderId="11" xfId="0" applyFont="1" applyBorder="1" applyAlignment="1">
      <alignment horizontal="center" vertical="center" readingOrder="1"/>
    </xf>
    <xf numFmtId="0" fontId="9" fillId="0" borderId="8" xfId="0" applyFont="1" applyBorder="1" applyAlignment="1">
      <alignment horizontal="center" vertical="center" readingOrder="1"/>
    </xf>
    <xf numFmtId="0" fontId="9" fillId="0" borderId="10" xfId="0" applyFont="1" applyBorder="1" applyAlignment="1">
      <alignment horizontal="center" vertical="center" readingOrder="1"/>
    </xf>
    <xf numFmtId="0" fontId="8" fillId="0" borderId="3" xfId="2" applyNumberFormat="1" applyFont="1" applyFill="1" applyBorder="1" applyAlignment="1">
      <alignment horizontal="center" vertical="center" wrapText="1"/>
    </xf>
    <xf numFmtId="0" fontId="8" fillId="0" borderId="4" xfId="2" applyNumberFormat="1" applyFont="1" applyFill="1" applyBorder="1" applyAlignment="1">
      <alignment horizontal="center" vertical="center" wrapText="1"/>
    </xf>
    <xf numFmtId="0" fontId="13" fillId="11" borderId="3" xfId="0" applyFont="1" applyFill="1" applyBorder="1" applyAlignment="1">
      <alignment horizontal="center" vertical="center"/>
    </xf>
    <xf numFmtId="0" fontId="13" fillId="11" borderId="4" xfId="0" applyFont="1" applyFill="1" applyBorder="1" applyAlignment="1">
      <alignment horizontal="center" vertical="center"/>
    </xf>
    <xf numFmtId="0" fontId="13" fillId="0" borderId="1" xfId="0" applyFont="1" applyBorder="1" applyAlignment="1">
      <alignment horizontal="center" vertical="center" wrapText="1"/>
    </xf>
    <xf numFmtId="0" fontId="18" fillId="0" borderId="3" xfId="0" applyFont="1" applyBorder="1" applyAlignment="1">
      <alignment horizontal="center" vertical="center" readingOrder="1"/>
    </xf>
    <xf numFmtId="0" fontId="18" fillId="0" borderId="5" xfId="0" applyFont="1" applyBorder="1" applyAlignment="1">
      <alignment horizontal="center" vertical="center" readingOrder="1"/>
    </xf>
    <xf numFmtId="0" fontId="18" fillId="0" borderId="4" xfId="0" applyFont="1" applyBorder="1" applyAlignment="1">
      <alignment horizontal="center" vertical="center" readingOrder="1"/>
    </xf>
    <xf numFmtId="0" fontId="18" fillId="0" borderId="3" xfId="0" applyFont="1" applyBorder="1" applyAlignment="1">
      <alignment horizontal="center" vertical="center" wrapText="1" readingOrder="1"/>
    </xf>
    <xf numFmtId="0" fontId="18" fillId="0" borderId="5" xfId="0" applyFont="1" applyBorder="1" applyAlignment="1">
      <alignment horizontal="center" vertical="center" wrapText="1" readingOrder="1"/>
    </xf>
    <xf numFmtId="0" fontId="18" fillId="0" borderId="4" xfId="0" applyFont="1" applyBorder="1" applyAlignment="1">
      <alignment horizontal="center" vertical="center" wrapText="1" readingOrder="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cellXfs>
  <cellStyles count="3">
    <cellStyle name="Millares" xfId="1" builtinId="3"/>
    <cellStyle name="Normal" xfId="0" builtinId="0"/>
    <cellStyle name="Porcentaje" xfId="2" builtinId="5"/>
  </cellStyles>
  <dxfs count="233">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protection locked="0" hidden="0"/>
    </dxf>
    <dxf>
      <font>
        <b/>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colors>
    <mruColors>
      <color rgb="FFFFFFCC"/>
      <color rgb="FFC8F7FC"/>
      <color rgb="FF698DFF"/>
      <color rgb="FF0DFF7A"/>
      <color rgb="FFFF8585"/>
      <color rgb="FFCCCCFF"/>
      <color rgb="FF99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i="0" baseline="0">
                <a:effectLst/>
                <a:latin typeface="Arial" panose="020B0604020202020204" pitchFamily="34" charset="0"/>
                <a:cs typeface="Arial" panose="020B0604020202020204" pitchFamily="34" charset="0"/>
              </a:rPr>
              <a:t>GRÁFICA ACTIVIDADES PROGRAMADAS VS. EJECUTADAS</a:t>
            </a:r>
          </a:p>
          <a:p>
            <a:pPr>
              <a:defRPr sz="1200" b="1">
                <a:latin typeface="Arial" panose="020B0604020202020204" pitchFamily="34" charset="0"/>
                <a:cs typeface="Arial" panose="020B0604020202020204" pitchFamily="34" charset="0"/>
              </a:defRPr>
            </a:pPr>
            <a:r>
              <a:rPr lang="es-CO" sz="1200" b="1" i="0" baseline="0">
                <a:effectLst/>
                <a:latin typeface="Arial" panose="020B0604020202020204" pitchFamily="34" charset="0"/>
                <a:cs typeface="Arial" panose="020B0604020202020204" pitchFamily="34" charset="0"/>
              </a:rPr>
              <a:t>PLAN DE ACCIÓN ANUAL DEL PLAN INSTITUCIONAL DE GESTIÓN AMBIENTAL -PIGA</a:t>
            </a:r>
            <a:endParaRPr lang="es-CO" sz="1200" b="1">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Gráfica!$A$39</c:f>
              <c:strCache>
                <c:ptCount val="1"/>
                <c:pt idx="0">
                  <c:v>Programadas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movingAvg"/>
            <c:period val="2"/>
            <c:dispRSqr val="0"/>
            <c:dispEq val="0"/>
          </c:trendline>
          <c:cat>
            <c:strRef>
              <c:f>Gráfica!$B$38:$M$38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Gráfica!$B$39:$M$39</c:f>
              <c:numCache>
                <c:formatCode>0</c:formatCode>
                <c:ptCount val="12"/>
                <c:pt idx="0">
                  <c:v>10</c:v>
                </c:pt>
                <c:pt idx="1">
                  <c:v>7</c:v>
                </c:pt>
                <c:pt idx="2">
                  <c:v>9</c:v>
                </c:pt>
                <c:pt idx="3">
                  <c:v>14</c:v>
                </c:pt>
                <c:pt idx="4">
                  <c:v>9</c:v>
                </c:pt>
                <c:pt idx="5">
                  <c:v>10</c:v>
                </c:pt>
                <c:pt idx="6">
                  <c:v>13</c:v>
                </c:pt>
                <c:pt idx="7">
                  <c:v>9</c:v>
                </c:pt>
                <c:pt idx="8">
                  <c:v>10</c:v>
                </c:pt>
                <c:pt idx="9">
                  <c:v>13</c:v>
                </c:pt>
                <c:pt idx="10">
                  <c:v>13</c:v>
                </c:pt>
                <c:pt idx="11">
                  <c:v>11</c:v>
                </c:pt>
              </c:numCache>
            </c:numRef>
          </c:val>
          <c:extLst>
            <c:ext xmlns:c16="http://schemas.microsoft.com/office/drawing/2014/chart" uri="{C3380CC4-5D6E-409C-BE32-E72D297353CC}">
              <c16:uniqueId val="{00000000-83FB-497C-BF0B-287F8CC287B4}"/>
            </c:ext>
          </c:extLst>
        </c:ser>
        <c:ser>
          <c:idx val="1"/>
          <c:order val="1"/>
          <c:tx>
            <c:strRef>
              <c:f>Gráfica!$A$40</c:f>
              <c:strCache>
                <c:ptCount val="1"/>
                <c:pt idx="0">
                  <c:v>Ejecutadas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Gráfica!$B$38:$M$38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Gráfica!$B$40:$M$40</c:f>
              <c:numCache>
                <c:formatCode>0</c:formatCode>
                <c:ptCount val="12"/>
                <c:pt idx="0">
                  <c:v>10</c:v>
                </c:pt>
                <c:pt idx="1">
                  <c:v>7</c:v>
                </c:pt>
                <c:pt idx="2">
                  <c:v>9</c:v>
                </c:pt>
                <c:pt idx="3">
                  <c:v>14</c:v>
                </c:pt>
                <c:pt idx="4">
                  <c:v>9</c:v>
                </c:pt>
                <c:pt idx="5">
                  <c:v>10</c:v>
                </c:pt>
                <c:pt idx="6">
                  <c:v>13</c:v>
                </c:pt>
                <c:pt idx="7">
                  <c:v>9</c:v>
                </c:pt>
                <c:pt idx="8">
                  <c:v>10</c:v>
                </c:pt>
                <c:pt idx="9">
                  <c:v>13</c:v>
                </c:pt>
                <c:pt idx="10">
                  <c:v>13</c:v>
                </c:pt>
                <c:pt idx="11">
                  <c:v>11</c:v>
                </c:pt>
              </c:numCache>
            </c:numRef>
          </c:val>
          <c:extLst>
            <c:ext xmlns:c16="http://schemas.microsoft.com/office/drawing/2014/chart" uri="{C3380CC4-5D6E-409C-BE32-E72D297353CC}">
              <c16:uniqueId val="{00000001-83FB-497C-BF0B-287F8CC287B4}"/>
            </c:ext>
          </c:extLst>
        </c:ser>
        <c:dLbls>
          <c:dLblPos val="outEnd"/>
          <c:showLegendKey val="0"/>
          <c:showVal val="1"/>
          <c:showCatName val="0"/>
          <c:showSerName val="0"/>
          <c:showPercent val="0"/>
          <c:showBubbleSize val="0"/>
        </c:dLbls>
        <c:gapWidth val="219"/>
        <c:overlap val="-27"/>
        <c:axId val="130751104"/>
        <c:axId val="130756992"/>
      </c:barChart>
      <c:catAx>
        <c:axId val="13075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56992"/>
        <c:crosses val="autoZero"/>
        <c:auto val="1"/>
        <c:lblAlgn val="ctr"/>
        <c:lblOffset val="100"/>
        <c:noMultiLvlLbl val="0"/>
      </c:catAx>
      <c:valAx>
        <c:axId val="130756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5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1928812</xdr:colOff>
      <xdr:row>0</xdr:row>
      <xdr:rowOff>261939</xdr:rowOff>
    </xdr:from>
    <xdr:to>
      <xdr:col>1</xdr:col>
      <xdr:colOff>4255634</xdr:colOff>
      <xdr:row>2</xdr:row>
      <xdr:rowOff>288266</xdr:rowOff>
    </xdr:to>
    <xdr:pic>
      <xdr:nvPicPr>
        <xdr:cNvPr id="2" name="Imagen 1">
          <a:extLst>
            <a:ext uri="{FF2B5EF4-FFF2-40B4-BE49-F238E27FC236}">
              <a16:creationId xmlns:a16="http://schemas.microsoft.com/office/drawing/2014/main" id="{CA679771-8778-4001-B5B5-895634FDA9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8875" y="261939"/>
          <a:ext cx="2326822" cy="1264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212912</xdr:colOff>
      <xdr:row>5</xdr:row>
      <xdr:rowOff>268941</xdr:rowOff>
    </xdr:from>
    <xdr:to>
      <xdr:col>13</xdr:col>
      <xdr:colOff>470647</xdr:colOff>
      <xdr:row>34</xdr:row>
      <xdr:rowOff>179294</xdr:rowOff>
    </xdr:to>
    <xdr:graphicFrame macro="">
      <xdr:nvGraphicFramePr>
        <xdr:cNvPr id="3" name="Gráfico 2">
          <a:extLst>
            <a:ext uri="{FF2B5EF4-FFF2-40B4-BE49-F238E27FC236}">
              <a16:creationId xmlns:a16="http://schemas.microsoft.com/office/drawing/2014/main" id="{42E3A494-396D-277C-65E5-AE9781B6F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327212</xdr:colOff>
      <xdr:row>0</xdr:row>
      <xdr:rowOff>177054</xdr:rowOff>
    </xdr:from>
    <xdr:to>
      <xdr:col>1</xdr:col>
      <xdr:colOff>381000</xdr:colOff>
      <xdr:row>2</xdr:row>
      <xdr:rowOff>176281</xdr:rowOff>
    </xdr:to>
    <xdr:pic>
      <xdr:nvPicPr>
        <xdr:cNvPr id="2" name="Imagen 1">
          <a:extLst>
            <a:ext uri="{FF2B5EF4-FFF2-40B4-BE49-F238E27FC236}">
              <a16:creationId xmlns:a16="http://schemas.microsoft.com/office/drawing/2014/main" id="{509FD5A6-8F85-4070-B2EE-55874295C5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212" y="177054"/>
          <a:ext cx="1320613" cy="7231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3:B9" totalsRowShown="0" headerRowDxfId="232" dataDxfId="231" tableBorderDxfId="230">
  <autoFilter ref="B3:B9" xr:uid="{00000000-0009-0000-0100-000001000000}"/>
  <tableColumns count="1">
    <tableColumn id="1" xr3:uid="{00000000-0010-0000-0000-000001000000}" name="Vigencia" dataDxfId="2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3:D14" totalsRowShown="0" headerRowDxfId="228" dataDxfId="227" tableBorderDxfId="226">
  <autoFilter ref="D3:D14" xr:uid="{00000000-0009-0000-0100-000002000000}"/>
  <tableColumns count="1">
    <tableColumn id="1" xr3:uid="{00000000-0010-0000-0100-000001000000}" name="Cargo" dataDxfId="225"/>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98"/>
  <sheetViews>
    <sheetView showGridLines="0" tabSelected="1" zoomScale="50" zoomScaleNormal="50" zoomScaleSheetLayoutView="25" zoomScalePageLayoutView="40" workbookViewId="0">
      <selection sqref="A1:B3"/>
    </sheetView>
  </sheetViews>
  <sheetFormatPr baseColWidth="10" defaultColWidth="0" defaultRowHeight="25.5" zeroHeight="1" x14ac:dyDescent="0.35"/>
  <cols>
    <col min="1" max="1" width="10.42578125" style="8" customWidth="1"/>
    <col min="2" max="2" width="112" style="6" customWidth="1"/>
    <col min="3" max="3" width="71.85546875" style="4" customWidth="1"/>
    <col min="4" max="4" width="31.140625" style="3" customWidth="1"/>
    <col min="5" max="5" width="18.7109375" style="3" customWidth="1"/>
    <col min="6" max="6" width="25.5703125" style="3" customWidth="1"/>
    <col min="7" max="7" width="68.7109375" style="9" customWidth="1"/>
    <col min="8" max="9" width="18.7109375" style="3" customWidth="1"/>
    <col min="10" max="10" width="68.7109375" style="7" customWidth="1"/>
    <col min="11" max="11" width="18.7109375" style="3" customWidth="1"/>
    <col min="12" max="12" width="18.7109375" style="8" customWidth="1"/>
    <col min="13" max="13" width="90" style="3" customWidth="1"/>
    <col min="14" max="15" width="18.7109375" style="3" customWidth="1"/>
    <col min="16" max="16" width="84" style="3" customWidth="1"/>
    <col min="17" max="18" width="18.7109375" style="3" customWidth="1"/>
    <col min="19" max="19" width="84.85546875" style="3" customWidth="1"/>
    <col min="20" max="21" width="18.7109375" style="3" customWidth="1"/>
    <col min="22" max="22" width="102.28515625" style="3" customWidth="1"/>
    <col min="23" max="24" width="18.7109375" style="3" customWidth="1"/>
    <col min="25" max="25" width="83.42578125" style="3" customWidth="1"/>
    <col min="26" max="27" width="18.7109375" style="3" customWidth="1"/>
    <col min="28" max="28" width="86.140625" style="3" customWidth="1"/>
    <col min="29" max="30" width="18.7109375" style="3" customWidth="1"/>
    <col min="31" max="31" width="99" style="9" customWidth="1"/>
    <col min="32" max="33" width="18.7109375" style="3" customWidth="1"/>
    <col min="34" max="34" width="88.42578125" style="3" customWidth="1"/>
    <col min="35" max="36" width="18.7109375" style="3" customWidth="1"/>
    <col min="37" max="37" width="132.140625" style="3" customWidth="1"/>
    <col min="38" max="39" width="18.7109375" style="3" customWidth="1"/>
    <col min="40" max="40" width="101.5703125" style="3" customWidth="1"/>
    <col min="41" max="41" width="31" style="3" customWidth="1"/>
    <col min="42" max="42" width="20.140625" style="3" bestFit="1" customWidth="1"/>
    <col min="43" max="43" width="18.28515625" style="3" customWidth="1"/>
    <col min="44" max="44" width="19.42578125" style="3" hidden="1" customWidth="1"/>
    <col min="45" max="46" width="11.42578125" style="3" hidden="1" customWidth="1"/>
    <col min="47" max="47" width="0" style="3" hidden="1" customWidth="1"/>
    <col min="48" max="16384" width="11.42578125" style="3" hidden="1"/>
  </cols>
  <sheetData>
    <row r="1" spans="1:53" ht="50.1" customHeight="1" x14ac:dyDescent="0.35">
      <c r="A1" s="95"/>
      <c r="B1" s="95"/>
      <c r="C1" s="96" t="s">
        <v>49</v>
      </c>
      <c r="D1" s="96"/>
      <c r="E1" s="97" t="s">
        <v>111</v>
      </c>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9"/>
      <c r="AL1" s="96" t="s">
        <v>50</v>
      </c>
      <c r="AM1" s="96"/>
      <c r="AN1" s="96"/>
      <c r="AO1" s="107" t="s">
        <v>260</v>
      </c>
      <c r="AP1" s="107"/>
      <c r="AQ1" s="107"/>
    </row>
    <row r="2" spans="1:53" ht="50.1" customHeight="1" x14ac:dyDescent="0.35">
      <c r="A2" s="95"/>
      <c r="B2" s="95"/>
      <c r="C2" s="96" t="s">
        <v>51</v>
      </c>
      <c r="D2" s="96"/>
      <c r="E2" s="97" t="s">
        <v>57</v>
      </c>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9"/>
      <c r="AL2" s="96" t="s">
        <v>52</v>
      </c>
      <c r="AM2" s="96"/>
      <c r="AN2" s="96"/>
      <c r="AO2" s="108" t="s">
        <v>55</v>
      </c>
      <c r="AP2" s="108"/>
      <c r="AQ2" s="108"/>
    </row>
    <row r="3" spans="1:53" ht="50.1" customHeight="1" x14ac:dyDescent="0.35">
      <c r="A3" s="95"/>
      <c r="B3" s="95"/>
      <c r="C3" s="96" t="s">
        <v>108</v>
      </c>
      <c r="D3" s="96"/>
      <c r="E3" s="100" t="s">
        <v>71</v>
      </c>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96" t="s">
        <v>54</v>
      </c>
      <c r="AM3" s="96"/>
      <c r="AN3" s="96"/>
      <c r="AO3" s="107" t="s">
        <v>261</v>
      </c>
      <c r="AP3" s="107"/>
      <c r="AQ3" s="107"/>
    </row>
    <row r="4" spans="1:53" ht="34.5" customHeight="1" x14ac:dyDescent="0.35">
      <c r="A4" s="25"/>
      <c r="B4" s="22"/>
      <c r="C4" s="22"/>
      <c r="D4" s="22"/>
      <c r="E4" s="22"/>
      <c r="G4" s="22"/>
      <c r="H4" s="22"/>
      <c r="I4" s="22"/>
      <c r="J4" s="22"/>
      <c r="K4" s="22"/>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4"/>
      <c r="AS4" s="72"/>
      <c r="AT4" s="73"/>
      <c r="AU4" s="73"/>
      <c r="AV4" s="73"/>
      <c r="AW4" s="73"/>
      <c r="AX4" s="73"/>
      <c r="AY4" s="73"/>
      <c r="AZ4" s="73"/>
      <c r="BA4" s="73"/>
    </row>
    <row r="5" spans="1:53" ht="38.25" customHeight="1" x14ac:dyDescent="0.35">
      <c r="A5" s="103" t="s">
        <v>88</v>
      </c>
      <c r="B5" s="104"/>
      <c r="C5" s="101">
        <v>2025</v>
      </c>
      <c r="D5" s="102"/>
      <c r="E5" s="22"/>
      <c r="F5" s="22"/>
      <c r="G5" s="22"/>
      <c r="H5" s="22"/>
      <c r="I5" s="22"/>
      <c r="J5" s="22"/>
      <c r="K5" s="22"/>
      <c r="L5" s="22"/>
      <c r="M5" s="71"/>
      <c r="N5" s="71"/>
      <c r="O5" s="71"/>
      <c r="P5" s="71"/>
      <c r="Q5" s="71"/>
      <c r="R5" s="71"/>
      <c r="S5" s="71"/>
      <c r="T5" s="71"/>
      <c r="U5" s="71"/>
      <c r="V5" s="71"/>
      <c r="W5" s="71"/>
      <c r="X5" s="71"/>
      <c r="Y5" s="71"/>
      <c r="Z5" s="71"/>
      <c r="AA5" s="71"/>
      <c r="AB5" s="71"/>
      <c r="AC5" s="71"/>
      <c r="AD5" s="71"/>
      <c r="AE5" s="71"/>
      <c r="AF5" s="71"/>
      <c r="AG5" s="22"/>
      <c r="AH5" s="22"/>
      <c r="AI5" s="22"/>
      <c r="AJ5" s="22"/>
      <c r="AK5" s="22"/>
      <c r="AL5" s="22"/>
      <c r="AM5" s="22"/>
      <c r="AN5" s="22"/>
      <c r="AO5" s="22"/>
      <c r="AP5" s="22"/>
      <c r="AQ5" s="22"/>
    </row>
    <row r="6" spans="1:53" ht="38.25" customHeight="1" x14ac:dyDescent="0.35">
      <c r="A6" s="103" t="s">
        <v>89</v>
      </c>
      <c r="B6" s="104"/>
      <c r="C6" s="101" t="s">
        <v>162</v>
      </c>
      <c r="D6" s="10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row>
    <row r="7" spans="1:53" ht="38.25" customHeight="1" x14ac:dyDescent="0.35">
      <c r="A7" s="103" t="s">
        <v>90</v>
      </c>
      <c r="B7" s="104"/>
      <c r="C7" s="101" t="s">
        <v>104</v>
      </c>
      <c r="D7" s="10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row>
    <row r="8" spans="1:53" ht="23.25" x14ac:dyDescent="0.35">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row>
    <row r="9" spans="1:53" s="4" customFormat="1" ht="36" customHeight="1" x14ac:dyDescent="0.25">
      <c r="A9" s="105" t="s">
        <v>58</v>
      </c>
      <c r="B9" s="105" t="s">
        <v>110</v>
      </c>
      <c r="C9" s="105" t="s">
        <v>0</v>
      </c>
      <c r="D9" s="106" t="s">
        <v>93</v>
      </c>
      <c r="E9" s="90" t="s">
        <v>72</v>
      </c>
      <c r="F9" s="90"/>
      <c r="G9" s="90"/>
      <c r="H9" s="90"/>
      <c r="I9" s="90"/>
      <c r="J9" s="90"/>
      <c r="K9" s="90"/>
      <c r="L9" s="90"/>
      <c r="M9" s="90"/>
      <c r="N9" s="91" t="s">
        <v>73</v>
      </c>
      <c r="O9" s="91"/>
      <c r="P9" s="91"/>
      <c r="Q9" s="91"/>
      <c r="R9" s="91"/>
      <c r="S9" s="91"/>
      <c r="T9" s="91"/>
      <c r="U9" s="91"/>
      <c r="V9" s="91"/>
      <c r="W9" s="90" t="s">
        <v>74</v>
      </c>
      <c r="X9" s="90"/>
      <c r="Y9" s="90"/>
      <c r="Z9" s="90"/>
      <c r="AA9" s="90"/>
      <c r="AB9" s="90"/>
      <c r="AC9" s="90"/>
      <c r="AD9" s="90"/>
      <c r="AE9" s="90"/>
      <c r="AF9" s="91" t="s">
        <v>75</v>
      </c>
      <c r="AG9" s="91"/>
      <c r="AH9" s="91"/>
      <c r="AI9" s="91"/>
      <c r="AJ9" s="91"/>
      <c r="AK9" s="91"/>
      <c r="AL9" s="91"/>
      <c r="AM9" s="91"/>
      <c r="AN9" s="91"/>
      <c r="AO9" s="133" t="s">
        <v>94</v>
      </c>
      <c r="AP9" s="82" t="s">
        <v>109</v>
      </c>
      <c r="AQ9" s="83"/>
    </row>
    <row r="10" spans="1:53" s="4" customFormat="1" ht="36" customHeight="1" x14ac:dyDescent="0.25">
      <c r="A10" s="105"/>
      <c r="B10" s="105"/>
      <c r="C10" s="105"/>
      <c r="D10" s="106"/>
      <c r="E10" s="90" t="s">
        <v>1</v>
      </c>
      <c r="F10" s="90"/>
      <c r="G10" s="90"/>
      <c r="H10" s="90" t="s">
        <v>2</v>
      </c>
      <c r="I10" s="90"/>
      <c r="J10" s="90"/>
      <c r="K10" s="90" t="s">
        <v>3</v>
      </c>
      <c r="L10" s="90"/>
      <c r="M10" s="90"/>
      <c r="N10" s="91" t="s">
        <v>4</v>
      </c>
      <c r="O10" s="91"/>
      <c r="P10" s="91"/>
      <c r="Q10" s="91" t="s">
        <v>5</v>
      </c>
      <c r="R10" s="91"/>
      <c r="S10" s="91"/>
      <c r="T10" s="91" t="s">
        <v>6</v>
      </c>
      <c r="U10" s="91"/>
      <c r="V10" s="91"/>
      <c r="W10" s="90" t="s">
        <v>7</v>
      </c>
      <c r="X10" s="90"/>
      <c r="Y10" s="90"/>
      <c r="Z10" s="90" t="s">
        <v>8</v>
      </c>
      <c r="AA10" s="90"/>
      <c r="AB10" s="90"/>
      <c r="AC10" s="90" t="s">
        <v>9</v>
      </c>
      <c r="AD10" s="90"/>
      <c r="AE10" s="90"/>
      <c r="AF10" s="91" t="s">
        <v>10</v>
      </c>
      <c r="AG10" s="91"/>
      <c r="AH10" s="91"/>
      <c r="AI10" s="91" t="s">
        <v>11</v>
      </c>
      <c r="AJ10" s="91"/>
      <c r="AK10" s="91"/>
      <c r="AL10" s="91" t="s">
        <v>12</v>
      </c>
      <c r="AM10" s="91"/>
      <c r="AN10" s="91"/>
      <c r="AO10" s="133"/>
      <c r="AP10" s="84"/>
      <c r="AQ10" s="85"/>
    </row>
    <row r="11" spans="1:53" s="4" customFormat="1" ht="36" customHeight="1" x14ac:dyDescent="0.25">
      <c r="A11" s="105"/>
      <c r="B11" s="105"/>
      <c r="C11" s="105"/>
      <c r="D11" s="106"/>
      <c r="E11" s="26" t="s">
        <v>13</v>
      </c>
      <c r="F11" s="27" t="s">
        <v>14</v>
      </c>
      <c r="G11" s="28" t="s">
        <v>15</v>
      </c>
      <c r="H11" s="26" t="s">
        <v>13</v>
      </c>
      <c r="I11" s="27" t="s">
        <v>14</v>
      </c>
      <c r="J11" s="28" t="s">
        <v>15</v>
      </c>
      <c r="K11" s="26" t="s">
        <v>13</v>
      </c>
      <c r="L11" s="27" t="s">
        <v>14</v>
      </c>
      <c r="M11" s="28" t="s">
        <v>15</v>
      </c>
      <c r="N11" s="26" t="s">
        <v>13</v>
      </c>
      <c r="O11" s="27" t="s">
        <v>14</v>
      </c>
      <c r="P11" s="28" t="s">
        <v>15</v>
      </c>
      <c r="Q11" s="26" t="s">
        <v>13</v>
      </c>
      <c r="R11" s="27" t="s">
        <v>14</v>
      </c>
      <c r="S11" s="28" t="s">
        <v>15</v>
      </c>
      <c r="T11" s="26" t="s">
        <v>13</v>
      </c>
      <c r="U11" s="27" t="s">
        <v>14</v>
      </c>
      <c r="V11" s="28" t="s">
        <v>15</v>
      </c>
      <c r="W11" s="26" t="s">
        <v>13</v>
      </c>
      <c r="X11" s="27" t="s">
        <v>14</v>
      </c>
      <c r="Y11" s="28" t="s">
        <v>15</v>
      </c>
      <c r="Z11" s="26" t="s">
        <v>13</v>
      </c>
      <c r="AA11" s="27" t="s">
        <v>14</v>
      </c>
      <c r="AB11" s="28" t="s">
        <v>15</v>
      </c>
      <c r="AC11" s="26" t="s">
        <v>13</v>
      </c>
      <c r="AD11" s="27" t="s">
        <v>14</v>
      </c>
      <c r="AE11" s="28" t="s">
        <v>15</v>
      </c>
      <c r="AF11" s="26" t="s">
        <v>13</v>
      </c>
      <c r="AG11" s="27" t="s">
        <v>14</v>
      </c>
      <c r="AH11" s="28" t="s">
        <v>15</v>
      </c>
      <c r="AI11" s="26" t="s">
        <v>13</v>
      </c>
      <c r="AJ11" s="27" t="s">
        <v>14</v>
      </c>
      <c r="AK11" s="28" t="s">
        <v>15</v>
      </c>
      <c r="AL11" s="26" t="s">
        <v>13</v>
      </c>
      <c r="AM11" s="27" t="s">
        <v>14</v>
      </c>
      <c r="AN11" s="28" t="s">
        <v>15</v>
      </c>
      <c r="AO11" s="133"/>
      <c r="AP11" s="26" t="s">
        <v>13</v>
      </c>
      <c r="AQ11" s="27" t="s">
        <v>14</v>
      </c>
    </row>
    <row r="12" spans="1:53" s="4" customFormat="1" ht="39.950000000000003" customHeight="1" x14ac:dyDescent="0.25">
      <c r="A12" s="29">
        <v>1</v>
      </c>
      <c r="B12" s="116" t="s">
        <v>38</v>
      </c>
      <c r="C12" s="117"/>
      <c r="D12" s="118"/>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row>
    <row r="13" spans="1:53" s="4" customFormat="1" ht="338.25" customHeight="1" x14ac:dyDescent="0.25">
      <c r="A13" s="23" t="s">
        <v>39</v>
      </c>
      <c r="B13" s="60" t="s">
        <v>112</v>
      </c>
      <c r="C13" s="24" t="s">
        <v>115</v>
      </c>
      <c r="D13" s="86">
        <f>COUNT(E13:E16,H13:H16,K13:K16,N13:N16,Q13:Q16,T13:T16,W13:W16,Z13:Z16,AC13:AC16,AF13:AF16,AI13:AI16,AL13:AL16)</f>
        <v>13</v>
      </c>
      <c r="E13" s="17">
        <v>1.4999999999999999E-2</v>
      </c>
      <c r="F13" s="17">
        <v>1.4999999999999999E-2</v>
      </c>
      <c r="G13" s="60" t="s">
        <v>166</v>
      </c>
      <c r="H13" s="17"/>
      <c r="I13" s="17"/>
      <c r="J13" s="60"/>
      <c r="K13" s="17"/>
      <c r="L13" s="17"/>
      <c r="M13" s="60"/>
      <c r="N13" s="17">
        <v>1.4999999999999999E-2</v>
      </c>
      <c r="O13" s="17">
        <f>+N13</f>
        <v>1.4999999999999999E-2</v>
      </c>
      <c r="P13" s="60" t="s">
        <v>187</v>
      </c>
      <c r="Q13" s="17"/>
      <c r="R13" s="17"/>
      <c r="S13" s="60"/>
      <c r="T13" s="17"/>
      <c r="U13" s="17"/>
      <c r="V13" s="60"/>
      <c r="W13" s="17">
        <v>1.4999999999999999E-2</v>
      </c>
      <c r="X13" s="17">
        <f>+W13</f>
        <v>1.4999999999999999E-2</v>
      </c>
      <c r="Y13" s="60" t="s">
        <v>229</v>
      </c>
      <c r="Z13" s="17"/>
      <c r="AA13" s="17"/>
      <c r="AB13" s="60"/>
      <c r="AC13" s="17"/>
      <c r="AD13" s="17"/>
      <c r="AE13" s="60"/>
      <c r="AF13" s="17">
        <v>1.4999999999999999E-2</v>
      </c>
      <c r="AG13" s="17">
        <v>1.4999999999999999E-2</v>
      </c>
      <c r="AH13" s="60" t="s">
        <v>262</v>
      </c>
      <c r="AI13" s="17"/>
      <c r="AJ13" s="17"/>
      <c r="AK13" s="60"/>
      <c r="AL13" s="17">
        <v>1.4999999999999999E-2</v>
      </c>
      <c r="AM13" s="17">
        <f>+AL13</f>
        <v>1.4999999999999999E-2</v>
      </c>
      <c r="AN13" s="60" t="s">
        <v>289</v>
      </c>
      <c r="AO13" s="86">
        <f>COUNT(F13:F16,I13:I16,L13:L16,O13:O16,R13:R16,U13:U16,X13:X16,AA13:AA16,AD13:AD16,AG13:AG16,AJ13:AJ16,AM13:AM16)</f>
        <v>13</v>
      </c>
      <c r="AP13" s="81">
        <f>SUM(E13:E16,H13:H16,K13:K16,N13:N16,Q13:Q16,T13:T16,W13:W16,Z13:Z16,AC13:AC16,AF13:AF16,AI13:AI16,AL13:AL16)</f>
        <v>0.20000000000000007</v>
      </c>
      <c r="AQ13" s="81">
        <f>SUM(F13:F16,I13:I16,L13:L16,O13:O16,R13:R16,U13:U16,X13:X16,AA13:AA16,AD13:AD16,AG13:AG16,AJ13:AJ16,AM13:AM16)</f>
        <v>0.20000000000000007</v>
      </c>
    </row>
    <row r="14" spans="1:53" s="4" customFormat="1" ht="208.5" customHeight="1" x14ac:dyDescent="0.25">
      <c r="A14" s="23" t="s">
        <v>40</v>
      </c>
      <c r="B14" s="60" t="s">
        <v>113</v>
      </c>
      <c r="C14" s="24" t="s">
        <v>115</v>
      </c>
      <c r="D14" s="86"/>
      <c r="E14" s="17"/>
      <c r="F14" s="17"/>
      <c r="G14" s="60"/>
      <c r="H14" s="17"/>
      <c r="I14" s="17"/>
      <c r="J14" s="60"/>
      <c r="K14" s="17"/>
      <c r="L14" s="17"/>
      <c r="M14" s="60"/>
      <c r="N14" s="17"/>
      <c r="O14" s="60"/>
      <c r="P14" s="60"/>
      <c r="Q14" s="17">
        <v>1.7500000000000002E-2</v>
      </c>
      <c r="R14" s="17">
        <f>+Q14</f>
        <v>1.7500000000000002E-2</v>
      </c>
      <c r="S14" s="60" t="s">
        <v>214</v>
      </c>
      <c r="T14" s="17"/>
      <c r="U14" s="17"/>
      <c r="V14" s="60"/>
      <c r="W14" s="17"/>
      <c r="X14" s="17"/>
      <c r="Y14" s="60"/>
      <c r="Z14" s="17"/>
      <c r="AA14" s="17"/>
      <c r="AB14" s="60"/>
      <c r="AC14" s="17"/>
      <c r="AD14" s="17"/>
      <c r="AE14" s="60"/>
      <c r="AF14" s="17">
        <v>1.7500000000000002E-2</v>
      </c>
      <c r="AG14" s="17">
        <v>1.7500000000000002E-2</v>
      </c>
      <c r="AH14" s="60" t="s">
        <v>272</v>
      </c>
      <c r="AI14" s="17"/>
      <c r="AJ14" s="17"/>
      <c r="AK14" s="60"/>
      <c r="AL14" s="17"/>
      <c r="AM14" s="17"/>
      <c r="AN14" s="60"/>
      <c r="AO14" s="86"/>
      <c r="AP14" s="81"/>
      <c r="AQ14" s="81"/>
    </row>
    <row r="15" spans="1:53" s="4" customFormat="1" ht="334.5" customHeight="1" x14ac:dyDescent="0.25">
      <c r="A15" s="23" t="s">
        <v>41</v>
      </c>
      <c r="B15" s="60" t="s">
        <v>114</v>
      </c>
      <c r="C15" s="24" t="s">
        <v>115</v>
      </c>
      <c r="D15" s="86"/>
      <c r="E15" s="17"/>
      <c r="F15" s="17"/>
      <c r="G15" s="60"/>
      <c r="H15" s="17">
        <v>1.4999999999999999E-2</v>
      </c>
      <c r="I15" s="17">
        <v>1.4999999999999999E-2</v>
      </c>
      <c r="J15" s="60" t="s">
        <v>165</v>
      </c>
      <c r="K15" s="17"/>
      <c r="L15" s="17"/>
      <c r="M15" s="60"/>
      <c r="N15" s="17">
        <v>1.4999999999999999E-2</v>
      </c>
      <c r="O15" s="17">
        <f>+N15</f>
        <v>1.4999999999999999E-2</v>
      </c>
      <c r="P15" s="60" t="s">
        <v>185</v>
      </c>
      <c r="Q15" s="17"/>
      <c r="R15" s="17"/>
      <c r="S15" s="60"/>
      <c r="T15" s="17">
        <v>1.4999999999999999E-2</v>
      </c>
      <c r="U15" s="17">
        <f>+T15</f>
        <v>1.4999999999999999E-2</v>
      </c>
      <c r="V15" s="60" t="s">
        <v>223</v>
      </c>
      <c r="W15" s="17"/>
      <c r="X15" s="17"/>
      <c r="Y15" s="60"/>
      <c r="Z15" s="17">
        <v>1.4999999999999999E-2</v>
      </c>
      <c r="AA15" s="17">
        <f>+Z15</f>
        <v>1.4999999999999999E-2</v>
      </c>
      <c r="AB15" s="60" t="s">
        <v>266</v>
      </c>
      <c r="AC15" s="17"/>
      <c r="AD15" s="17"/>
      <c r="AE15" s="60"/>
      <c r="AF15" s="17">
        <v>1.4999999999999999E-2</v>
      </c>
      <c r="AG15" s="17">
        <v>1.4999999999999999E-2</v>
      </c>
      <c r="AH15" s="60" t="s">
        <v>273</v>
      </c>
      <c r="AI15" s="17"/>
      <c r="AJ15" s="17"/>
      <c r="AK15" s="60"/>
      <c r="AL15" s="17">
        <v>1.4999999999999999E-2</v>
      </c>
      <c r="AM15" s="17">
        <f>+AL15</f>
        <v>1.4999999999999999E-2</v>
      </c>
      <c r="AN15" s="60" t="s">
        <v>290</v>
      </c>
      <c r="AO15" s="86"/>
      <c r="AP15" s="81"/>
      <c r="AQ15" s="81"/>
    </row>
    <row r="16" spans="1:53" s="4" customFormat="1" ht="50.1" hidden="1" customHeight="1" x14ac:dyDescent="0.25">
      <c r="A16" s="23" t="s">
        <v>42</v>
      </c>
      <c r="B16" s="24"/>
      <c r="C16" s="24"/>
      <c r="D16" s="86"/>
      <c r="E16" s="17"/>
      <c r="F16" s="17"/>
      <c r="G16" s="60"/>
      <c r="H16" s="17"/>
      <c r="I16" s="17"/>
      <c r="J16" s="60"/>
      <c r="K16" s="17"/>
      <c r="L16" s="17"/>
      <c r="M16" s="60"/>
      <c r="N16" s="17"/>
      <c r="O16" s="17"/>
      <c r="P16" s="60"/>
      <c r="Q16" s="17"/>
      <c r="R16" s="17"/>
      <c r="S16" s="60"/>
      <c r="T16" s="17"/>
      <c r="U16" s="17"/>
      <c r="V16" s="60"/>
      <c r="W16" s="17"/>
      <c r="X16" s="17"/>
      <c r="Y16" s="60"/>
      <c r="Z16" s="17"/>
      <c r="AA16" s="17"/>
      <c r="AB16" s="60"/>
      <c r="AC16" s="17"/>
      <c r="AD16" s="17"/>
      <c r="AE16" s="60"/>
      <c r="AF16" s="17"/>
      <c r="AG16" s="17"/>
      <c r="AH16" s="60"/>
      <c r="AI16" s="17"/>
      <c r="AJ16" s="17"/>
      <c r="AK16" s="60"/>
      <c r="AL16" s="17"/>
      <c r="AM16" s="17"/>
      <c r="AN16" s="60"/>
      <c r="AO16" s="86"/>
      <c r="AP16" s="81"/>
      <c r="AQ16" s="81"/>
    </row>
    <row r="17" spans="1:46" s="4" customFormat="1" ht="37.5" customHeight="1" x14ac:dyDescent="0.25">
      <c r="A17" s="30">
        <v>2</v>
      </c>
      <c r="B17" s="119" t="s">
        <v>48</v>
      </c>
      <c r="C17" s="120"/>
      <c r="D17" s="121"/>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row>
    <row r="18" spans="1:46" s="4" customFormat="1" ht="162.75" x14ac:dyDescent="0.25">
      <c r="A18" s="23" t="s">
        <v>43</v>
      </c>
      <c r="B18" s="60" t="s">
        <v>116</v>
      </c>
      <c r="C18" s="24" t="s">
        <v>115</v>
      </c>
      <c r="D18" s="86">
        <f>COUNT(E18:E22,H18:H22,K18:K22,N18:N22,Q18:Q22,T18:T22,W18:W22,Z18:Z22,AC18:AC22,AF18:AF22,AI18:AI22,AL18:AL22)</f>
        <v>14</v>
      </c>
      <c r="E18" s="17"/>
      <c r="F18" s="17"/>
      <c r="G18" s="60"/>
      <c r="H18" s="17"/>
      <c r="I18" s="17"/>
      <c r="J18" s="60"/>
      <c r="K18" s="17"/>
      <c r="L18" s="17"/>
      <c r="M18" s="60"/>
      <c r="N18" s="17"/>
      <c r="O18" s="17"/>
      <c r="P18" s="60"/>
      <c r="Q18" s="17"/>
      <c r="R18" s="17"/>
      <c r="S18" s="60"/>
      <c r="T18" s="17"/>
      <c r="U18" s="17"/>
      <c r="V18" s="60"/>
      <c r="W18" s="17"/>
      <c r="X18" s="17"/>
      <c r="Y18" s="60"/>
      <c r="Z18" s="17"/>
      <c r="AA18" s="17"/>
      <c r="AB18" s="60"/>
      <c r="AC18" s="17"/>
      <c r="AD18" s="17"/>
      <c r="AE18" s="60"/>
      <c r="AF18" s="17"/>
      <c r="AG18" s="17"/>
      <c r="AH18" s="60"/>
      <c r="AI18" s="17">
        <v>1.54E-2</v>
      </c>
      <c r="AJ18" s="17">
        <f>+AI18</f>
        <v>1.54E-2</v>
      </c>
      <c r="AK18" s="60" t="s">
        <v>278</v>
      </c>
      <c r="AL18" s="17"/>
      <c r="AM18" s="17"/>
      <c r="AN18" s="60"/>
      <c r="AO18" s="86">
        <f>COUNT(F18:F22,I18:I22,L18:L22,O18:O22,R18:R22,U18:U22,X18:X22,AA18:AA22,AD18:AD22,AG18:AG22,AJ18:AJ22,AM18:AM22)</f>
        <v>14</v>
      </c>
      <c r="AP18" s="81">
        <f>SUM(E18:E22,H18:H22,K18:K22,N18:N22,Q18:Q22,T18:T22,W18:W22,Z18:Z22,AC18:AC22,AF18:AF22,AI18:AI22,AL18:AL22)</f>
        <v>0.20000000000000004</v>
      </c>
      <c r="AQ18" s="81">
        <f>SUM(F18:F22,I18:I22,L18:L22,O18:O22,R18:R22,U18:U22,X18:X22,AA18:AA22,AD18:AD22,AG18:AG22,AJ18:AJ22,AM18:AM22)</f>
        <v>0.20000000000000004</v>
      </c>
    </row>
    <row r="19" spans="1:46" s="4" customFormat="1" ht="116.25" x14ac:dyDescent="0.25">
      <c r="A19" s="23" t="s">
        <v>44</v>
      </c>
      <c r="B19" s="60" t="s">
        <v>117</v>
      </c>
      <c r="C19" s="24" t="s">
        <v>115</v>
      </c>
      <c r="D19" s="86"/>
      <c r="E19" s="17"/>
      <c r="F19" s="17"/>
      <c r="G19" s="60"/>
      <c r="H19" s="17"/>
      <c r="I19" s="17"/>
      <c r="J19" s="60"/>
      <c r="K19" s="17"/>
      <c r="L19" s="17"/>
      <c r="M19" s="60"/>
      <c r="N19" s="17"/>
      <c r="O19" s="17"/>
      <c r="P19" s="60"/>
      <c r="Q19" s="17"/>
      <c r="R19" s="17"/>
      <c r="S19" s="60"/>
      <c r="T19" s="17"/>
      <c r="U19" s="17"/>
      <c r="V19" s="60"/>
      <c r="W19" s="17"/>
      <c r="X19" s="17"/>
      <c r="Y19" s="60"/>
      <c r="Z19" s="17"/>
      <c r="AA19" s="17"/>
      <c r="AB19" s="60"/>
      <c r="AC19" s="17"/>
      <c r="AD19" s="17"/>
      <c r="AE19" s="60"/>
      <c r="AF19" s="17"/>
      <c r="AG19" s="17"/>
      <c r="AH19" s="60"/>
      <c r="AI19" s="17">
        <v>1.5299999999999999E-2</v>
      </c>
      <c r="AJ19" s="17">
        <f>+AI19</f>
        <v>1.5299999999999999E-2</v>
      </c>
      <c r="AK19" s="60" t="s">
        <v>279</v>
      </c>
      <c r="AL19" s="17"/>
      <c r="AM19" s="17"/>
      <c r="AN19" s="60"/>
      <c r="AO19" s="86"/>
      <c r="AP19" s="81"/>
      <c r="AQ19" s="81"/>
    </row>
    <row r="20" spans="1:46" s="4" customFormat="1" ht="171.75" customHeight="1" x14ac:dyDescent="0.25">
      <c r="A20" s="23" t="s">
        <v>45</v>
      </c>
      <c r="B20" s="60" t="s">
        <v>118</v>
      </c>
      <c r="C20" s="24" t="s">
        <v>115</v>
      </c>
      <c r="D20" s="86"/>
      <c r="E20" s="17">
        <v>1.4E-2</v>
      </c>
      <c r="F20" s="17">
        <v>1.4E-2</v>
      </c>
      <c r="G20" s="60" t="s">
        <v>167</v>
      </c>
      <c r="H20" s="17"/>
      <c r="I20" s="17"/>
      <c r="J20" s="60"/>
      <c r="K20" s="17"/>
      <c r="L20" s="17"/>
      <c r="M20" s="60"/>
      <c r="N20" s="17">
        <v>1.4E-2</v>
      </c>
      <c r="O20" s="17">
        <f>+N20</f>
        <v>1.4E-2</v>
      </c>
      <c r="P20" s="60" t="s">
        <v>186</v>
      </c>
      <c r="Q20" s="17"/>
      <c r="R20" s="17"/>
      <c r="S20" s="60"/>
      <c r="T20" s="17"/>
      <c r="U20" s="17"/>
      <c r="V20" s="60"/>
      <c r="W20" s="17">
        <v>1.5299999999999999E-2</v>
      </c>
      <c r="X20" s="17">
        <f>+W20</f>
        <v>1.5299999999999999E-2</v>
      </c>
      <c r="Y20" s="60" t="s">
        <v>230</v>
      </c>
      <c r="Z20" s="17"/>
      <c r="AA20" s="17"/>
      <c r="AB20" s="60"/>
      <c r="AC20" s="17"/>
      <c r="AD20" s="17"/>
      <c r="AE20" s="60"/>
      <c r="AF20" s="17">
        <v>1.4E-2</v>
      </c>
      <c r="AG20" s="17">
        <v>1.4E-2</v>
      </c>
      <c r="AH20" s="60" t="s">
        <v>274</v>
      </c>
      <c r="AI20" s="17"/>
      <c r="AJ20" s="17"/>
      <c r="AK20" s="60"/>
      <c r="AL20" s="17">
        <v>1.4E-2</v>
      </c>
      <c r="AM20" s="17">
        <f>+AL20</f>
        <v>1.4E-2</v>
      </c>
      <c r="AN20" s="60" t="s">
        <v>296</v>
      </c>
      <c r="AO20" s="86"/>
      <c r="AP20" s="81"/>
      <c r="AQ20" s="81"/>
    </row>
    <row r="21" spans="1:46" s="4" customFormat="1" ht="285" customHeight="1" x14ac:dyDescent="0.25">
      <c r="A21" s="23" t="s">
        <v>46</v>
      </c>
      <c r="B21" s="60" t="s">
        <v>119</v>
      </c>
      <c r="C21" s="24" t="s">
        <v>115</v>
      </c>
      <c r="D21" s="86"/>
      <c r="E21" s="17"/>
      <c r="F21" s="17"/>
      <c r="G21" s="60"/>
      <c r="H21" s="17">
        <v>1.4E-2</v>
      </c>
      <c r="I21" s="17">
        <v>1.4E-2</v>
      </c>
      <c r="J21" s="60" t="s">
        <v>168</v>
      </c>
      <c r="K21" s="17"/>
      <c r="L21" s="17"/>
      <c r="M21" s="60"/>
      <c r="N21" s="17">
        <v>1.4E-2</v>
      </c>
      <c r="O21" s="17">
        <f>+N21</f>
        <v>1.4E-2</v>
      </c>
      <c r="P21" s="60" t="s">
        <v>212</v>
      </c>
      <c r="Q21" s="17"/>
      <c r="R21" s="17"/>
      <c r="S21" s="60"/>
      <c r="T21" s="17">
        <v>1.4E-2</v>
      </c>
      <c r="U21" s="17">
        <f>+T21</f>
        <v>1.4E-2</v>
      </c>
      <c r="V21" s="60" t="s">
        <v>224</v>
      </c>
      <c r="W21" s="17">
        <v>1.4E-2</v>
      </c>
      <c r="X21" s="17">
        <f>+W21</f>
        <v>1.4E-2</v>
      </c>
      <c r="Y21" s="60" t="s">
        <v>231</v>
      </c>
      <c r="Z21" s="17">
        <v>1.4E-2</v>
      </c>
      <c r="AA21" s="17">
        <f>+Z21</f>
        <v>1.4E-2</v>
      </c>
      <c r="AB21" s="60" t="s">
        <v>267</v>
      </c>
      <c r="AC21" s="17"/>
      <c r="AD21" s="17"/>
      <c r="AE21" s="60"/>
      <c r="AF21" s="17">
        <v>1.4E-2</v>
      </c>
      <c r="AG21" s="17">
        <v>1.4E-2</v>
      </c>
      <c r="AH21" s="60" t="s">
        <v>275</v>
      </c>
      <c r="AI21" s="17"/>
      <c r="AJ21" s="17"/>
      <c r="AK21" s="60"/>
      <c r="AL21" s="17">
        <v>1.4E-2</v>
      </c>
      <c r="AM21" s="17">
        <f>+AL21</f>
        <v>1.4E-2</v>
      </c>
      <c r="AN21" s="60" t="s">
        <v>297</v>
      </c>
      <c r="AO21" s="86"/>
      <c r="AP21" s="81"/>
      <c r="AQ21" s="81"/>
    </row>
    <row r="22" spans="1:46" s="4" customFormat="1" ht="50.1" hidden="1" customHeight="1" x14ac:dyDescent="0.25">
      <c r="A22" s="23" t="s">
        <v>47</v>
      </c>
      <c r="B22" s="24"/>
      <c r="C22" s="24"/>
      <c r="D22" s="86"/>
      <c r="E22" s="17"/>
      <c r="F22" s="17"/>
      <c r="G22" s="60"/>
      <c r="H22" s="17"/>
      <c r="I22" s="17"/>
      <c r="J22" s="60"/>
      <c r="K22" s="17"/>
      <c r="L22" s="17"/>
      <c r="M22" s="60"/>
      <c r="N22" s="17"/>
      <c r="O22" s="17"/>
      <c r="P22" s="60"/>
      <c r="Q22" s="17"/>
      <c r="R22" s="17"/>
      <c r="S22" s="60"/>
      <c r="T22" s="17"/>
      <c r="U22" s="17"/>
      <c r="V22" s="60"/>
      <c r="W22" s="17"/>
      <c r="X22" s="17"/>
      <c r="Y22" s="60"/>
      <c r="Z22" s="17"/>
      <c r="AA22" s="17"/>
      <c r="AB22" s="60"/>
      <c r="AC22" s="17"/>
      <c r="AD22" s="17"/>
      <c r="AE22" s="60"/>
      <c r="AF22" s="17"/>
      <c r="AG22" s="17"/>
      <c r="AH22" s="60"/>
      <c r="AI22" s="17"/>
      <c r="AJ22" s="17"/>
      <c r="AK22" s="60"/>
      <c r="AL22" s="17"/>
      <c r="AM22" s="17"/>
      <c r="AN22" s="60"/>
      <c r="AO22" s="86"/>
      <c r="AP22" s="81"/>
      <c r="AQ22" s="81"/>
    </row>
    <row r="23" spans="1:46" s="4" customFormat="1" ht="37.5" customHeight="1" x14ac:dyDescent="0.25">
      <c r="A23" s="31">
        <v>3</v>
      </c>
      <c r="B23" s="122" t="s">
        <v>59</v>
      </c>
      <c r="C23" s="123"/>
      <c r="D23" s="124"/>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row>
    <row r="24" spans="1:46" s="4" customFormat="1" ht="339" customHeight="1" x14ac:dyDescent="0.25">
      <c r="A24" s="23" t="s">
        <v>60</v>
      </c>
      <c r="B24" s="60" t="s">
        <v>123</v>
      </c>
      <c r="C24" s="24" t="s">
        <v>115</v>
      </c>
      <c r="D24" s="86">
        <f>COUNT(E24:E31,H24:H31,K24:K31,N24:N31,Q24:Q31,T24:T31,W24:W31,Z24:Z31,AC24:AC31,AF24:AF31,AI24:AI31,AL24:AL31)</f>
        <v>37</v>
      </c>
      <c r="E24" s="17">
        <v>5.0000000000000001E-3</v>
      </c>
      <c r="F24" s="17">
        <v>5.0000000000000001E-3</v>
      </c>
      <c r="G24" s="60" t="s">
        <v>204</v>
      </c>
      <c r="H24" s="17">
        <v>5.0000000000000001E-3</v>
      </c>
      <c r="I24" s="17">
        <v>5.0000000000000001E-3</v>
      </c>
      <c r="J24" s="60" t="s">
        <v>207</v>
      </c>
      <c r="K24" s="17">
        <v>5.0000000000000001E-3</v>
      </c>
      <c r="L24" s="17">
        <v>5.0000000000000001E-3</v>
      </c>
      <c r="M24" s="60" t="s">
        <v>169</v>
      </c>
      <c r="N24" s="17">
        <v>5.0000000000000001E-3</v>
      </c>
      <c r="O24" s="17">
        <f>+N24</f>
        <v>5.0000000000000001E-3</v>
      </c>
      <c r="P24" s="60" t="s">
        <v>181</v>
      </c>
      <c r="Q24" s="17">
        <v>5.0000000000000001E-3</v>
      </c>
      <c r="R24" s="17">
        <f>+Q24</f>
        <v>5.0000000000000001E-3</v>
      </c>
      <c r="S24" s="78" t="s">
        <v>215</v>
      </c>
      <c r="T24" s="17">
        <v>5.0000000000000001E-3</v>
      </c>
      <c r="U24" s="17">
        <f>+T24</f>
        <v>5.0000000000000001E-3</v>
      </c>
      <c r="V24" s="60" t="s">
        <v>188</v>
      </c>
      <c r="W24" s="17">
        <v>5.0000000000000001E-3</v>
      </c>
      <c r="X24" s="17">
        <f>+W24</f>
        <v>5.0000000000000001E-3</v>
      </c>
      <c r="Y24" s="60" t="s">
        <v>192</v>
      </c>
      <c r="Z24" s="17">
        <v>5.0000000000000001E-3</v>
      </c>
      <c r="AA24" s="17">
        <f>+Z24</f>
        <v>5.0000000000000001E-3</v>
      </c>
      <c r="AB24" s="60" t="s">
        <v>196</v>
      </c>
      <c r="AC24" s="17">
        <v>5.0000000000000001E-3</v>
      </c>
      <c r="AD24" s="17">
        <v>5.0000000000000001E-3</v>
      </c>
      <c r="AE24" s="60" t="s">
        <v>241</v>
      </c>
      <c r="AF24" s="17">
        <v>5.0000000000000001E-3</v>
      </c>
      <c r="AG24" s="17">
        <v>5.0000000000000001E-3</v>
      </c>
      <c r="AH24" s="60" t="s">
        <v>263</v>
      </c>
      <c r="AI24" s="17">
        <v>5.0000000000000001E-3</v>
      </c>
      <c r="AJ24" s="17">
        <f>+AI24</f>
        <v>5.0000000000000001E-3</v>
      </c>
      <c r="AK24" s="60" t="s">
        <v>276</v>
      </c>
      <c r="AL24" s="17">
        <v>5.0000000000000001E-3</v>
      </c>
      <c r="AM24" s="17">
        <f>+AL24</f>
        <v>5.0000000000000001E-3</v>
      </c>
      <c r="AN24" s="60" t="s">
        <v>291</v>
      </c>
      <c r="AO24" s="86">
        <f>COUNT(F24:F31,I24:I31,L24:L31,O24:O31,R24:R31,U24:U31,X24:X31,AA24:AA31,AD24:AD31,AG24:AG31,AJ24:AJ31,AM24:AM31)</f>
        <v>37</v>
      </c>
      <c r="AP24" s="81">
        <f>SUM(E24:E31,H24:H31,K24:K31,N24:N31,Q24:Q31,T24:T31,W24:W31,Z24:Z31,AC24:AC31,AF24:AF31,AI24:AI31,AL24:AL31)</f>
        <v>0.2</v>
      </c>
      <c r="AQ24" s="81">
        <f>SUM(F24:F31,I24:I31,L24:L31,O24:O31,R24:R31,U24:U31,X24:X31,AA24:AA31,AD24:AD31,AG24:AG31,AJ24:AJ31,AM24:AM31)</f>
        <v>0.2</v>
      </c>
      <c r="AT24" s="5"/>
    </row>
    <row r="25" spans="1:46" s="4" customFormat="1" ht="409.5" x14ac:dyDescent="0.25">
      <c r="A25" s="23" t="s">
        <v>61</v>
      </c>
      <c r="B25" s="60" t="s">
        <v>124</v>
      </c>
      <c r="C25" s="24" t="s">
        <v>115</v>
      </c>
      <c r="D25" s="86"/>
      <c r="E25" s="17">
        <v>5.0000000000000001E-3</v>
      </c>
      <c r="F25" s="17">
        <v>5.0000000000000001E-3</v>
      </c>
      <c r="G25" s="60" t="s">
        <v>205</v>
      </c>
      <c r="H25" s="17">
        <v>5.0000000000000001E-3</v>
      </c>
      <c r="I25" s="17">
        <v>5.0000000000000001E-3</v>
      </c>
      <c r="J25" s="60" t="s">
        <v>208</v>
      </c>
      <c r="K25" s="17">
        <v>5.0000000000000001E-3</v>
      </c>
      <c r="L25" s="17">
        <v>5.0000000000000001E-3</v>
      </c>
      <c r="M25" s="60" t="s">
        <v>210</v>
      </c>
      <c r="N25" s="17">
        <v>5.0000000000000001E-3</v>
      </c>
      <c r="O25" s="17">
        <v>5.0000000000000001E-3</v>
      </c>
      <c r="P25" s="60" t="s">
        <v>213</v>
      </c>
      <c r="Q25" s="17">
        <v>5.0000000000000001E-3</v>
      </c>
      <c r="R25" s="17">
        <f>+Q25</f>
        <v>5.0000000000000001E-3</v>
      </c>
      <c r="S25" s="60" t="s">
        <v>216</v>
      </c>
      <c r="T25" s="17">
        <v>5.0000000000000001E-3</v>
      </c>
      <c r="U25" s="17">
        <f>+T25</f>
        <v>5.0000000000000001E-3</v>
      </c>
      <c r="V25" s="60" t="s">
        <v>225</v>
      </c>
      <c r="W25" s="17">
        <v>5.0000000000000001E-3</v>
      </c>
      <c r="X25" s="17">
        <f>+W25</f>
        <v>5.0000000000000001E-3</v>
      </c>
      <c r="Y25" s="60" t="s">
        <v>232</v>
      </c>
      <c r="Z25" s="17">
        <v>5.0000000000000001E-3</v>
      </c>
      <c r="AA25" s="17">
        <f>+Z25</f>
        <v>5.0000000000000001E-3</v>
      </c>
      <c r="AB25" s="60" t="s">
        <v>236</v>
      </c>
      <c r="AC25" s="17">
        <v>5.0000000000000001E-3</v>
      </c>
      <c r="AD25" s="17">
        <v>5.0000000000000001E-3</v>
      </c>
      <c r="AE25" s="60" t="s">
        <v>242</v>
      </c>
      <c r="AF25" s="17">
        <v>5.0000000000000001E-3</v>
      </c>
      <c r="AG25" s="17">
        <v>5.0000000000000001E-3</v>
      </c>
      <c r="AH25" s="60" t="s">
        <v>268</v>
      </c>
      <c r="AI25" s="17">
        <v>5.0000000000000001E-3</v>
      </c>
      <c r="AJ25" s="17">
        <f>+AI25</f>
        <v>5.0000000000000001E-3</v>
      </c>
      <c r="AK25" s="60" t="s">
        <v>277</v>
      </c>
      <c r="AL25" s="17">
        <v>5.0000000000000001E-3</v>
      </c>
      <c r="AM25" s="17">
        <f>+AL25</f>
        <v>5.0000000000000001E-3</v>
      </c>
      <c r="AN25" s="60" t="s">
        <v>292</v>
      </c>
      <c r="AO25" s="86"/>
      <c r="AP25" s="81"/>
      <c r="AQ25" s="81"/>
    </row>
    <row r="26" spans="1:46" s="4" customFormat="1" ht="69.75" x14ac:dyDescent="0.25">
      <c r="A26" s="23" t="s">
        <v>62</v>
      </c>
      <c r="B26" s="60" t="s">
        <v>125</v>
      </c>
      <c r="C26" s="24" t="s">
        <v>115</v>
      </c>
      <c r="D26" s="86"/>
      <c r="E26" s="17"/>
      <c r="F26" s="17"/>
      <c r="G26" s="60"/>
      <c r="H26" s="17"/>
      <c r="I26" s="17"/>
      <c r="J26" s="60"/>
      <c r="K26" s="17">
        <v>6.1000000000000004E-3</v>
      </c>
      <c r="L26" s="17">
        <v>6.1000000000000004E-3</v>
      </c>
      <c r="M26" s="60" t="s">
        <v>170</v>
      </c>
      <c r="N26" s="17"/>
      <c r="O26" s="17"/>
      <c r="P26" s="60"/>
      <c r="Q26" s="17"/>
      <c r="R26" s="17"/>
      <c r="S26" s="60"/>
      <c r="T26" s="17"/>
      <c r="U26" s="17"/>
      <c r="V26" s="60"/>
      <c r="W26" s="17"/>
      <c r="X26" s="17"/>
      <c r="Y26" s="60"/>
      <c r="Z26" s="17"/>
      <c r="AA26" s="17"/>
      <c r="AB26" s="60"/>
      <c r="AC26" s="17"/>
      <c r="AD26" s="17"/>
      <c r="AE26" s="60"/>
      <c r="AF26" s="17"/>
      <c r="AG26" s="17"/>
      <c r="AH26" s="60"/>
      <c r="AI26" s="17"/>
      <c r="AJ26" s="17"/>
      <c r="AK26" s="60"/>
      <c r="AL26" s="17"/>
      <c r="AM26" s="17"/>
      <c r="AN26" s="60"/>
      <c r="AO26" s="86"/>
      <c r="AP26" s="81"/>
      <c r="AQ26" s="81"/>
    </row>
    <row r="27" spans="1:46" s="4" customFormat="1" ht="46.5" x14ac:dyDescent="0.25">
      <c r="A27" s="23" t="s">
        <v>63</v>
      </c>
      <c r="B27" s="60" t="s">
        <v>126</v>
      </c>
      <c r="C27" s="24" t="s">
        <v>115</v>
      </c>
      <c r="D27" s="86"/>
      <c r="E27" s="17"/>
      <c r="F27" s="17"/>
      <c r="G27" s="60"/>
      <c r="H27" s="17"/>
      <c r="I27" s="17"/>
      <c r="J27" s="60"/>
      <c r="K27" s="17">
        <v>6.1000000000000004E-3</v>
      </c>
      <c r="L27" s="17">
        <v>6.1000000000000004E-3</v>
      </c>
      <c r="M27" s="60" t="s">
        <v>171</v>
      </c>
      <c r="N27" s="17"/>
      <c r="O27" s="17"/>
      <c r="P27" s="60"/>
      <c r="Q27" s="17"/>
      <c r="R27" s="17"/>
      <c r="S27" s="60"/>
      <c r="T27" s="17"/>
      <c r="U27" s="17"/>
      <c r="V27" s="60"/>
      <c r="W27" s="17"/>
      <c r="X27" s="17"/>
      <c r="Y27" s="60"/>
      <c r="Z27" s="17"/>
      <c r="AA27" s="17"/>
      <c r="AB27" s="60"/>
      <c r="AC27" s="17"/>
      <c r="AD27" s="17"/>
      <c r="AE27" s="60"/>
      <c r="AF27" s="17"/>
      <c r="AG27" s="17"/>
      <c r="AH27" s="60"/>
      <c r="AI27" s="17"/>
      <c r="AJ27" s="17"/>
      <c r="AK27" s="60"/>
      <c r="AL27" s="17"/>
      <c r="AM27" s="17"/>
      <c r="AN27" s="60"/>
      <c r="AO27" s="86"/>
      <c r="AP27" s="81"/>
      <c r="AQ27" s="81"/>
    </row>
    <row r="28" spans="1:46" s="4" customFormat="1" ht="365.25" customHeight="1" x14ac:dyDescent="0.25">
      <c r="A28" s="23" t="s">
        <v>64</v>
      </c>
      <c r="B28" s="60" t="s">
        <v>127</v>
      </c>
      <c r="C28" s="24" t="s">
        <v>115</v>
      </c>
      <c r="D28" s="86"/>
      <c r="E28" s="17">
        <v>6.1000000000000004E-3</v>
      </c>
      <c r="F28" s="17">
        <v>6.1000000000000004E-3</v>
      </c>
      <c r="G28" s="60" t="s">
        <v>172</v>
      </c>
      <c r="H28" s="17"/>
      <c r="I28" s="17"/>
      <c r="J28" s="60"/>
      <c r="K28" s="17">
        <v>6.1000000000000004E-3</v>
      </c>
      <c r="L28" s="17">
        <v>6.1000000000000004E-3</v>
      </c>
      <c r="M28" s="60" t="s">
        <v>199</v>
      </c>
      <c r="N28" s="17">
        <v>6.1000000000000004E-3</v>
      </c>
      <c r="O28" s="17">
        <f>+N28</f>
        <v>6.1000000000000004E-3</v>
      </c>
      <c r="P28" s="76" t="s">
        <v>182</v>
      </c>
      <c r="Q28" s="17"/>
      <c r="R28" s="17"/>
      <c r="S28" s="60"/>
      <c r="T28" s="17"/>
      <c r="U28" s="17"/>
      <c r="V28" s="60"/>
      <c r="W28" s="17">
        <v>6.1000000000000004E-3</v>
      </c>
      <c r="X28" s="17">
        <f>+W28</f>
        <v>6.1000000000000004E-3</v>
      </c>
      <c r="Y28" s="60" t="s">
        <v>233</v>
      </c>
      <c r="Z28" s="17"/>
      <c r="AA28" s="17"/>
      <c r="AB28" s="60"/>
      <c r="AC28" s="17"/>
      <c r="AD28" s="17"/>
      <c r="AE28" s="60"/>
      <c r="AF28" s="17">
        <v>6.1000000000000004E-3</v>
      </c>
      <c r="AG28" s="17">
        <f>+AF28</f>
        <v>6.1000000000000004E-3</v>
      </c>
      <c r="AH28" s="60" t="s">
        <v>271</v>
      </c>
      <c r="AI28" s="17"/>
      <c r="AJ28" s="17"/>
      <c r="AK28" s="60"/>
      <c r="AL28" s="17">
        <v>6.1000000000000004E-3</v>
      </c>
      <c r="AM28" s="17">
        <f>+AL28</f>
        <v>6.1000000000000004E-3</v>
      </c>
      <c r="AN28" s="60" t="s">
        <v>293</v>
      </c>
      <c r="AO28" s="86"/>
      <c r="AP28" s="81"/>
      <c r="AQ28" s="81"/>
    </row>
    <row r="29" spans="1:46" s="4" customFormat="1" ht="116.25" x14ac:dyDescent="0.25">
      <c r="A29" s="23" t="s">
        <v>120</v>
      </c>
      <c r="B29" s="60" t="s">
        <v>128</v>
      </c>
      <c r="C29" s="24" t="s">
        <v>115</v>
      </c>
      <c r="D29" s="86"/>
      <c r="E29" s="17"/>
      <c r="F29" s="17"/>
      <c r="G29" s="60"/>
      <c r="H29" s="17"/>
      <c r="I29" s="17"/>
      <c r="J29" s="60"/>
      <c r="K29" s="17"/>
      <c r="L29" s="17"/>
      <c r="M29" s="60"/>
      <c r="N29" s="17"/>
      <c r="O29" s="17"/>
      <c r="P29" s="60"/>
      <c r="Q29" s="17"/>
      <c r="R29" s="17"/>
      <c r="S29" s="60"/>
      <c r="T29" s="17"/>
      <c r="U29" s="17"/>
      <c r="V29" s="60"/>
      <c r="W29" s="17"/>
      <c r="X29" s="17"/>
      <c r="Y29" s="60"/>
      <c r="Z29" s="17"/>
      <c r="AA29" s="17"/>
      <c r="AB29" s="60"/>
      <c r="AC29" s="17"/>
      <c r="AD29" s="17"/>
      <c r="AE29" s="60"/>
      <c r="AF29" s="17"/>
      <c r="AG29" s="17"/>
      <c r="AH29" s="60"/>
      <c r="AI29" s="17"/>
      <c r="AJ29" s="17"/>
      <c r="AK29" s="60"/>
      <c r="AL29" s="17">
        <v>6.1000000000000004E-3</v>
      </c>
      <c r="AM29" s="17">
        <f>+AL29</f>
        <v>6.1000000000000004E-3</v>
      </c>
      <c r="AN29" s="79" t="s">
        <v>298</v>
      </c>
      <c r="AO29" s="86"/>
      <c r="AP29" s="81"/>
      <c r="AQ29" s="81"/>
    </row>
    <row r="30" spans="1:46" s="4" customFormat="1" ht="69.75" x14ac:dyDescent="0.25">
      <c r="A30" s="23" t="s">
        <v>121</v>
      </c>
      <c r="B30" s="60" t="s">
        <v>129</v>
      </c>
      <c r="C30" s="24" t="s">
        <v>115</v>
      </c>
      <c r="D30" s="86"/>
      <c r="E30" s="17"/>
      <c r="F30" s="17"/>
      <c r="G30" s="60"/>
      <c r="H30" s="17"/>
      <c r="I30" s="17"/>
      <c r="J30" s="60"/>
      <c r="K30" s="17"/>
      <c r="L30" s="17"/>
      <c r="M30" s="60"/>
      <c r="N30" s="17"/>
      <c r="O30" s="17"/>
      <c r="P30" s="60"/>
      <c r="Q30" s="17"/>
      <c r="R30" s="17"/>
      <c r="S30" s="60"/>
      <c r="T30" s="17"/>
      <c r="U30" s="17"/>
      <c r="V30" s="60"/>
      <c r="W30" s="17"/>
      <c r="X30" s="17"/>
      <c r="Y30" s="60"/>
      <c r="Z30" s="17"/>
      <c r="AA30" s="17"/>
      <c r="AB30" s="60"/>
      <c r="AC30" s="17"/>
      <c r="AD30" s="17"/>
      <c r="AE30" s="60"/>
      <c r="AF30" s="17"/>
      <c r="AG30" s="17"/>
      <c r="AH30" s="60"/>
      <c r="AI30" s="17">
        <v>6.7999999999999996E-3</v>
      </c>
      <c r="AJ30" s="17">
        <f>+AI30</f>
        <v>6.7999999999999996E-3</v>
      </c>
      <c r="AK30" s="60" t="s">
        <v>287</v>
      </c>
      <c r="AL30" s="17"/>
      <c r="AM30" s="17"/>
      <c r="AN30" s="60"/>
      <c r="AO30" s="86"/>
      <c r="AP30" s="81"/>
      <c r="AQ30" s="81"/>
    </row>
    <row r="31" spans="1:46" s="4" customFormat="1" ht="93" x14ac:dyDescent="0.25">
      <c r="A31" s="23" t="s">
        <v>122</v>
      </c>
      <c r="B31" s="60" t="s">
        <v>130</v>
      </c>
      <c r="C31" s="24" t="s">
        <v>115</v>
      </c>
      <c r="D31" s="86"/>
      <c r="E31" s="17"/>
      <c r="F31" s="17"/>
      <c r="G31" s="60"/>
      <c r="H31" s="17"/>
      <c r="I31" s="17"/>
      <c r="J31" s="60"/>
      <c r="K31" s="17"/>
      <c r="L31" s="17"/>
      <c r="M31" s="60"/>
      <c r="N31" s="17">
        <v>6.1000000000000004E-3</v>
      </c>
      <c r="O31" s="17">
        <f>+N31</f>
        <v>6.1000000000000004E-3</v>
      </c>
      <c r="P31" s="77" t="s">
        <v>183</v>
      </c>
      <c r="Q31" s="17"/>
      <c r="R31" s="17"/>
      <c r="S31" s="60"/>
      <c r="T31" s="17"/>
      <c r="U31" s="17"/>
      <c r="V31" s="60"/>
      <c r="W31" s="17">
        <v>6.1000000000000004E-3</v>
      </c>
      <c r="X31" s="17">
        <f>+W31</f>
        <v>6.1000000000000004E-3</v>
      </c>
      <c r="Y31" s="60" t="s">
        <v>234</v>
      </c>
      <c r="Z31" s="17"/>
      <c r="AA31" s="17"/>
      <c r="AB31" s="60"/>
      <c r="AC31" s="17"/>
      <c r="AD31" s="17"/>
      <c r="AE31" s="60"/>
      <c r="AF31" s="17">
        <v>6.1000000000000004E-3</v>
      </c>
      <c r="AG31" s="17">
        <f>+AF31</f>
        <v>6.1000000000000004E-3</v>
      </c>
      <c r="AH31" s="60" t="s">
        <v>234</v>
      </c>
      <c r="AI31" s="17"/>
      <c r="AJ31" s="17"/>
      <c r="AK31" s="60"/>
      <c r="AL31" s="17"/>
      <c r="AM31" s="17"/>
      <c r="AN31" s="60"/>
      <c r="AO31" s="86"/>
      <c r="AP31" s="81"/>
      <c r="AQ31" s="81"/>
    </row>
    <row r="32" spans="1:46" s="4" customFormat="1" ht="37.5" customHeight="1" x14ac:dyDescent="0.25">
      <c r="A32" s="61">
        <v>4</v>
      </c>
      <c r="B32" s="87" t="s">
        <v>65</v>
      </c>
      <c r="C32" s="88"/>
      <c r="D32" s="89"/>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row>
    <row r="33" spans="1:43" s="4" customFormat="1" ht="209.25" x14ac:dyDescent="0.25">
      <c r="A33" s="23" t="s">
        <v>66</v>
      </c>
      <c r="B33" s="60" t="s">
        <v>132</v>
      </c>
      <c r="C33" s="24" t="s">
        <v>115</v>
      </c>
      <c r="D33" s="86">
        <f>COUNT(E33:E38,H33:H38,K33:K38,N33:N38,Q33:Q38,T33:T38,W33:W38,Z33:Z38,AC33:AC38,AF33:AF38,AI33:AI38,AL33:AL38)</f>
        <v>22</v>
      </c>
      <c r="E33" s="17">
        <v>0.01</v>
      </c>
      <c r="F33" s="17">
        <v>0.01</v>
      </c>
      <c r="G33" s="60" t="s">
        <v>173</v>
      </c>
      <c r="H33" s="17">
        <v>0.01</v>
      </c>
      <c r="I33" s="17">
        <v>0.01</v>
      </c>
      <c r="J33" s="60" t="s">
        <v>176</v>
      </c>
      <c r="K33" s="17">
        <v>0.01</v>
      </c>
      <c r="L33" s="17">
        <v>0.01</v>
      </c>
      <c r="M33" s="60" t="s">
        <v>179</v>
      </c>
      <c r="N33" s="17">
        <v>0.01</v>
      </c>
      <c r="O33" s="17">
        <f>+N33</f>
        <v>0.01</v>
      </c>
      <c r="P33" s="76" t="s">
        <v>200</v>
      </c>
      <c r="Q33" s="17">
        <v>0.01</v>
      </c>
      <c r="R33" s="17">
        <f>+Q33</f>
        <v>0.01</v>
      </c>
      <c r="S33" s="78" t="s">
        <v>217</v>
      </c>
      <c r="T33" s="17">
        <v>0.01</v>
      </c>
      <c r="U33" s="17">
        <f>+T33</f>
        <v>0.01</v>
      </c>
      <c r="V33" s="60" t="s">
        <v>189</v>
      </c>
      <c r="W33" s="17">
        <v>0.01</v>
      </c>
      <c r="X33" s="17">
        <f>+W33</f>
        <v>0.01</v>
      </c>
      <c r="Y33" s="60" t="s">
        <v>193</v>
      </c>
      <c r="Z33" s="17">
        <v>0.01</v>
      </c>
      <c r="AA33" s="17">
        <f>+Z33</f>
        <v>0.01</v>
      </c>
      <c r="AB33" s="60" t="s">
        <v>197</v>
      </c>
      <c r="AC33" s="17">
        <v>0.01</v>
      </c>
      <c r="AD33" s="17">
        <v>0.01</v>
      </c>
      <c r="AE33" s="60" t="s">
        <v>243</v>
      </c>
      <c r="AF33" s="17">
        <v>0.01</v>
      </c>
      <c r="AG33" s="17">
        <f>+AF33</f>
        <v>0.01</v>
      </c>
      <c r="AH33" s="60" t="s">
        <v>264</v>
      </c>
      <c r="AI33" s="17">
        <v>0.01</v>
      </c>
      <c r="AJ33" s="17">
        <f>+AI33</f>
        <v>0.01</v>
      </c>
      <c r="AK33" s="60" t="s">
        <v>280</v>
      </c>
      <c r="AL33" s="17">
        <v>0.01</v>
      </c>
      <c r="AM33" s="17">
        <f>+AL33</f>
        <v>0.01</v>
      </c>
      <c r="AN33" s="60" t="s">
        <v>299</v>
      </c>
      <c r="AO33" s="86">
        <f>COUNT(F33:F38,I33:I38,L33:L38,O33:O38,R33:R38,U33:U38,X33:X38,AA33:AA38,AD33:AD38,AG33:AG38,AJ33:AJ38,AM33:AM38)</f>
        <v>22</v>
      </c>
      <c r="AP33" s="81">
        <f>SUM(E33:E38,H33:H38,K33:K38,N33:N38,Q33:Q38,T33:T38,W33:W38,Z33:Z38,AC33:AC38,AF33:AF38,AI33:AI38,AL33:AL38)</f>
        <v>0.20000000000000004</v>
      </c>
      <c r="AQ33" s="81">
        <f>SUM(F33:F38,I33:I38,L33:L38,O33:O38,R33:R38,U33:U38,X33:X38,AA33:AA38,AD33:AD38,AG33:AG38,AJ33:AJ38,AM33:AM38)</f>
        <v>0.20000000000000004</v>
      </c>
    </row>
    <row r="34" spans="1:43" s="4" customFormat="1" ht="186" x14ac:dyDescent="0.25">
      <c r="A34" s="23" t="s">
        <v>67</v>
      </c>
      <c r="B34" s="60" t="s">
        <v>133</v>
      </c>
      <c r="C34" s="24" t="s">
        <v>115</v>
      </c>
      <c r="D34" s="86"/>
      <c r="E34" s="17"/>
      <c r="F34" s="17"/>
      <c r="G34" s="60"/>
      <c r="H34" s="17"/>
      <c r="I34" s="17"/>
      <c r="J34" s="60"/>
      <c r="K34" s="17"/>
      <c r="L34" s="17"/>
      <c r="M34" s="60"/>
      <c r="N34" s="17">
        <v>0.01</v>
      </c>
      <c r="O34" s="17">
        <f>+N34</f>
        <v>0.01</v>
      </c>
      <c r="P34" s="76" t="s">
        <v>201</v>
      </c>
      <c r="Q34" s="17"/>
      <c r="R34" s="17"/>
      <c r="S34" s="60"/>
      <c r="T34" s="17"/>
      <c r="U34" s="17"/>
      <c r="V34" s="60"/>
      <c r="W34" s="17">
        <v>0.01</v>
      </c>
      <c r="X34" s="17">
        <f>+W34</f>
        <v>0.01</v>
      </c>
      <c r="Y34" s="60" t="s">
        <v>202</v>
      </c>
      <c r="Z34" s="17"/>
      <c r="AA34" s="17"/>
      <c r="AB34" s="60"/>
      <c r="AC34" s="17"/>
      <c r="AD34" s="17"/>
      <c r="AE34" s="60"/>
      <c r="AF34" s="17">
        <v>0.01</v>
      </c>
      <c r="AG34" s="17">
        <f>+AF34</f>
        <v>0.01</v>
      </c>
      <c r="AH34" s="60" t="s">
        <v>265</v>
      </c>
      <c r="AI34" s="17"/>
      <c r="AJ34" s="17"/>
      <c r="AK34" s="60"/>
      <c r="AL34" s="17"/>
      <c r="AM34" s="17"/>
      <c r="AN34" s="60"/>
      <c r="AO34" s="86"/>
      <c r="AP34" s="81"/>
      <c r="AQ34" s="81"/>
    </row>
    <row r="35" spans="1:43" s="4" customFormat="1" ht="93" x14ac:dyDescent="0.25">
      <c r="A35" s="23" t="s">
        <v>68</v>
      </c>
      <c r="B35" s="60" t="s">
        <v>137</v>
      </c>
      <c r="C35" s="24" t="s">
        <v>115</v>
      </c>
      <c r="D35" s="86"/>
      <c r="E35" s="17"/>
      <c r="F35" s="17"/>
      <c r="G35" s="60"/>
      <c r="H35" s="17"/>
      <c r="I35" s="17"/>
      <c r="J35" s="60"/>
      <c r="K35" s="17"/>
      <c r="L35" s="17"/>
      <c r="M35" s="60"/>
      <c r="N35" s="17"/>
      <c r="O35" s="17"/>
      <c r="P35" s="60"/>
      <c r="Q35" s="17"/>
      <c r="R35" s="17"/>
      <c r="S35" s="60"/>
      <c r="T35" s="17">
        <v>0.01</v>
      </c>
      <c r="U35" s="17">
        <f>+T35</f>
        <v>0.01</v>
      </c>
      <c r="V35" s="60" t="s">
        <v>226</v>
      </c>
      <c r="W35" s="17"/>
      <c r="X35" s="17"/>
      <c r="Y35" s="60"/>
      <c r="Z35" s="17"/>
      <c r="AA35" s="17"/>
      <c r="AB35" s="60"/>
      <c r="AC35" s="17"/>
      <c r="AD35" s="17"/>
      <c r="AE35" s="60"/>
      <c r="AF35" s="17"/>
      <c r="AG35" s="17"/>
      <c r="AH35" s="60"/>
      <c r="AI35" s="17"/>
      <c r="AJ35" s="17"/>
      <c r="AK35" s="60"/>
      <c r="AL35" s="17"/>
      <c r="AM35" s="17"/>
      <c r="AN35" s="60"/>
      <c r="AO35" s="86"/>
      <c r="AP35" s="81"/>
      <c r="AQ35" s="81"/>
    </row>
    <row r="36" spans="1:43" s="4" customFormat="1" ht="186" x14ac:dyDescent="0.25">
      <c r="A36" s="23" t="s">
        <v>69</v>
      </c>
      <c r="B36" s="60" t="s">
        <v>134</v>
      </c>
      <c r="C36" s="24" t="s">
        <v>115</v>
      </c>
      <c r="D36" s="86"/>
      <c r="E36" s="17"/>
      <c r="F36" s="17"/>
      <c r="G36" s="60"/>
      <c r="H36" s="17"/>
      <c r="I36" s="17"/>
      <c r="J36" s="60"/>
      <c r="K36" s="17"/>
      <c r="L36" s="17"/>
      <c r="M36" s="60"/>
      <c r="N36" s="17"/>
      <c r="O36" s="17"/>
      <c r="P36" s="60"/>
      <c r="Q36" s="17"/>
      <c r="R36" s="17"/>
      <c r="S36" s="60"/>
      <c r="T36" s="17">
        <v>0.01</v>
      </c>
      <c r="U36" s="17">
        <f>+T36</f>
        <v>0.01</v>
      </c>
      <c r="V36" s="79" t="s">
        <v>227</v>
      </c>
      <c r="W36" s="17"/>
      <c r="X36" s="17"/>
      <c r="Y36" s="60"/>
      <c r="Z36" s="17"/>
      <c r="AA36" s="17"/>
      <c r="AB36" s="60"/>
      <c r="AC36" s="17"/>
      <c r="AD36" s="17"/>
      <c r="AE36" s="60"/>
      <c r="AF36" s="17"/>
      <c r="AG36" s="17"/>
      <c r="AH36" s="60"/>
      <c r="AI36" s="17">
        <v>0.01</v>
      </c>
      <c r="AJ36" s="17">
        <f>+AI36</f>
        <v>0.01</v>
      </c>
      <c r="AK36" s="79" t="s">
        <v>281</v>
      </c>
      <c r="AL36" s="17"/>
      <c r="AM36" s="17"/>
      <c r="AN36" s="60"/>
      <c r="AO36" s="86"/>
      <c r="AP36" s="81"/>
      <c r="AQ36" s="81"/>
    </row>
    <row r="37" spans="1:43" s="4" customFormat="1" ht="186" x14ac:dyDescent="0.25">
      <c r="A37" s="23" t="s">
        <v>70</v>
      </c>
      <c r="B37" s="60" t="s">
        <v>135</v>
      </c>
      <c r="C37" s="24" t="s">
        <v>115</v>
      </c>
      <c r="D37" s="86"/>
      <c r="E37" s="17">
        <v>5.0000000000000001E-3</v>
      </c>
      <c r="F37" s="17">
        <v>5.0000000000000001E-3</v>
      </c>
      <c r="G37" s="60" t="s">
        <v>174</v>
      </c>
      <c r="H37" s="17"/>
      <c r="I37" s="17"/>
      <c r="J37" s="60"/>
      <c r="K37" s="17"/>
      <c r="L37" s="17"/>
      <c r="M37" s="60"/>
      <c r="N37" s="17"/>
      <c r="O37" s="17"/>
      <c r="P37" s="60"/>
      <c r="Q37" s="17"/>
      <c r="R37" s="17"/>
      <c r="S37" s="60"/>
      <c r="T37" s="17"/>
      <c r="U37" s="17"/>
      <c r="V37" s="60"/>
      <c r="W37" s="17">
        <v>5.0000000000000001E-3</v>
      </c>
      <c r="X37" s="17">
        <f>+W37</f>
        <v>5.0000000000000001E-3</v>
      </c>
      <c r="Y37" s="60" t="s">
        <v>194</v>
      </c>
      <c r="Z37" s="17"/>
      <c r="AA37" s="17"/>
      <c r="AB37" s="60"/>
      <c r="AC37" s="17"/>
      <c r="AD37" s="17"/>
      <c r="AE37" s="60"/>
      <c r="AF37" s="17"/>
      <c r="AG37" s="17"/>
      <c r="AH37" s="60"/>
      <c r="AI37" s="17"/>
      <c r="AJ37" s="17"/>
      <c r="AK37" s="60"/>
      <c r="AL37" s="17"/>
      <c r="AM37" s="17"/>
      <c r="AN37" s="60"/>
      <c r="AO37" s="86"/>
      <c r="AP37" s="81"/>
      <c r="AQ37" s="81"/>
    </row>
    <row r="38" spans="1:43" s="4" customFormat="1" ht="116.25" x14ac:dyDescent="0.25">
      <c r="A38" s="23" t="s">
        <v>131</v>
      </c>
      <c r="B38" s="60" t="s">
        <v>136</v>
      </c>
      <c r="C38" s="24" t="s">
        <v>115</v>
      </c>
      <c r="D38" s="86"/>
      <c r="E38" s="17">
        <v>5.0000000000000001E-3</v>
      </c>
      <c r="F38" s="17">
        <v>5.0000000000000001E-3</v>
      </c>
      <c r="G38" s="60" t="s">
        <v>206</v>
      </c>
      <c r="H38" s="17"/>
      <c r="I38" s="17"/>
      <c r="J38" s="60"/>
      <c r="K38" s="17"/>
      <c r="L38" s="17"/>
      <c r="M38" s="60"/>
      <c r="N38" s="17"/>
      <c r="O38" s="17"/>
      <c r="P38" s="60"/>
      <c r="Q38" s="17"/>
      <c r="R38" s="17"/>
      <c r="S38" s="60"/>
      <c r="T38" s="17"/>
      <c r="U38" s="17"/>
      <c r="V38" s="60"/>
      <c r="W38" s="17">
        <v>5.0000000000000001E-3</v>
      </c>
      <c r="X38" s="17">
        <f>+W38</f>
        <v>5.0000000000000001E-3</v>
      </c>
      <c r="Y38" s="60" t="s">
        <v>195</v>
      </c>
      <c r="Z38" s="17"/>
      <c r="AA38" s="17"/>
      <c r="AB38" s="60"/>
      <c r="AC38" s="17"/>
      <c r="AD38" s="17"/>
      <c r="AE38" s="60"/>
      <c r="AF38" s="17"/>
      <c r="AG38" s="17"/>
      <c r="AH38" s="60"/>
      <c r="AI38" s="17"/>
      <c r="AJ38" s="17"/>
      <c r="AK38" s="60"/>
      <c r="AL38" s="17"/>
      <c r="AM38" s="17"/>
      <c r="AN38" s="60"/>
      <c r="AO38" s="86"/>
      <c r="AP38" s="81"/>
      <c r="AQ38" s="81"/>
    </row>
    <row r="39" spans="1:43" s="4" customFormat="1" ht="37.5" customHeight="1" x14ac:dyDescent="0.25">
      <c r="A39" s="32">
        <v>5</v>
      </c>
      <c r="B39" s="92" t="s">
        <v>76</v>
      </c>
      <c r="C39" s="93"/>
      <c r="D39" s="94"/>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row>
    <row r="40" spans="1:43" s="4" customFormat="1" ht="116.25" x14ac:dyDescent="0.25">
      <c r="A40" s="23" t="s">
        <v>77</v>
      </c>
      <c r="B40" s="60" t="s">
        <v>138</v>
      </c>
      <c r="C40" s="24" t="s">
        <v>115</v>
      </c>
      <c r="D40" s="86">
        <f>COUNT(E40:E44,H40:H44,K40:K44,N40:N44,Q40:Q44,T40:T44,W40:W44,Z40:Z44,AC40:AC44,AF40:AF44,AI40:AI44,AL40:AL44)</f>
        <v>12</v>
      </c>
      <c r="E40" s="17">
        <v>0.01</v>
      </c>
      <c r="F40" s="17">
        <v>0.01</v>
      </c>
      <c r="G40" s="60" t="s">
        <v>175</v>
      </c>
      <c r="H40" s="17"/>
      <c r="I40" s="17"/>
      <c r="J40" s="60"/>
      <c r="K40" s="17"/>
      <c r="L40" s="17"/>
      <c r="M40" s="60"/>
      <c r="N40" s="17"/>
      <c r="O40" s="17"/>
      <c r="P40" s="60"/>
      <c r="Q40" s="17"/>
      <c r="R40" s="17"/>
      <c r="S40" s="60"/>
      <c r="T40" s="17"/>
      <c r="U40" s="17"/>
      <c r="V40" s="60"/>
      <c r="W40" s="17"/>
      <c r="X40" s="17"/>
      <c r="Y40" s="60"/>
      <c r="Z40" s="17"/>
      <c r="AA40" s="17"/>
      <c r="AB40" s="60"/>
      <c r="AC40" s="17"/>
      <c r="AD40" s="17"/>
      <c r="AE40" s="60"/>
      <c r="AF40" s="17"/>
      <c r="AG40" s="17"/>
      <c r="AH40" s="60"/>
      <c r="AI40" s="17"/>
      <c r="AJ40" s="17"/>
      <c r="AK40" s="60"/>
      <c r="AL40" s="17"/>
      <c r="AM40" s="17"/>
      <c r="AN40" s="60"/>
      <c r="AO40" s="86">
        <f>COUNT(F40:F44,I40:I44,L40:L44,O40:O44,R40:R44,U40:U44,X40:X44,AA40:AA44,AD40:AD44,AG40:AG44,AJ40:AJ44,AM40:AM44)</f>
        <v>12</v>
      </c>
      <c r="AP40" s="81">
        <f>SUM(E40:E44,H40:H44,K40:K44,N40:N44,Q40:Q44,T40:T44,W40:W44,Z40:Z44,AC40:AC44,AF40:AF44,AI40:AI44,AL40:AL44)</f>
        <v>0.1</v>
      </c>
      <c r="AQ40" s="81">
        <f>SUM(F40:F44,I40:I44,L40:L44,O40:O44,R40:R44,U40:U44,X40:X44,AA40:AA44,AD40:AD44,AG40:AG44,AJ40:AJ44,AM40:AM44)</f>
        <v>0.1</v>
      </c>
    </row>
    <row r="41" spans="1:43" s="4" customFormat="1" ht="116.25" x14ac:dyDescent="0.25">
      <c r="A41" s="23" t="s">
        <v>78</v>
      </c>
      <c r="B41" s="60" t="s">
        <v>139</v>
      </c>
      <c r="C41" s="24" t="s">
        <v>115</v>
      </c>
      <c r="D41" s="86"/>
      <c r="E41" s="17"/>
      <c r="F41" s="17"/>
      <c r="G41" s="60"/>
      <c r="H41" s="17"/>
      <c r="I41" s="17"/>
      <c r="J41" s="60"/>
      <c r="K41" s="17"/>
      <c r="L41" s="17"/>
      <c r="M41" s="60"/>
      <c r="N41" s="17"/>
      <c r="O41" s="17"/>
      <c r="P41" s="60"/>
      <c r="Q41" s="17"/>
      <c r="R41" s="17"/>
      <c r="S41" s="60"/>
      <c r="T41" s="17"/>
      <c r="U41" s="17"/>
      <c r="V41" s="60"/>
      <c r="W41" s="17"/>
      <c r="X41" s="17"/>
      <c r="Y41" s="60"/>
      <c r="Z41" s="17"/>
      <c r="AA41" s="17"/>
      <c r="AB41" s="60"/>
      <c r="AC41" s="17"/>
      <c r="AD41" s="17"/>
      <c r="AE41" s="60"/>
      <c r="AF41" s="17"/>
      <c r="AG41" s="17"/>
      <c r="AH41" s="60"/>
      <c r="AI41" s="17">
        <v>0.01</v>
      </c>
      <c r="AJ41" s="17">
        <f>+AI41</f>
        <v>0.01</v>
      </c>
      <c r="AK41" s="60" t="s">
        <v>282</v>
      </c>
      <c r="AL41" s="17"/>
      <c r="AM41" s="17"/>
      <c r="AN41" s="60"/>
      <c r="AO41" s="86"/>
      <c r="AP41" s="81"/>
      <c r="AQ41" s="81"/>
    </row>
    <row r="42" spans="1:43" s="4" customFormat="1" ht="409.5" customHeight="1" x14ac:dyDescent="0.25">
      <c r="A42" s="23" t="s">
        <v>79</v>
      </c>
      <c r="B42" s="60" t="s">
        <v>141</v>
      </c>
      <c r="C42" s="24" t="s">
        <v>115</v>
      </c>
      <c r="D42" s="86"/>
      <c r="E42" s="17"/>
      <c r="F42" s="17"/>
      <c r="G42" s="60"/>
      <c r="H42" s="17">
        <v>5.0000000000000001E-3</v>
      </c>
      <c r="I42" s="17">
        <v>5.0000000000000001E-3</v>
      </c>
      <c r="J42" s="60" t="s">
        <v>209</v>
      </c>
      <c r="K42" s="17"/>
      <c r="L42" s="17"/>
      <c r="M42" s="60"/>
      <c r="N42" s="17">
        <v>5.0000000000000001E-3</v>
      </c>
      <c r="O42" s="17">
        <f>+N42</f>
        <v>5.0000000000000001E-3</v>
      </c>
      <c r="P42" s="76" t="s">
        <v>245</v>
      </c>
      <c r="Q42" s="17"/>
      <c r="R42" s="17"/>
      <c r="S42" s="60"/>
      <c r="T42" s="17">
        <v>5.0000000000000001E-3</v>
      </c>
      <c r="U42" s="17">
        <f>+T42</f>
        <v>5.0000000000000001E-3</v>
      </c>
      <c r="V42" s="60" t="s">
        <v>239</v>
      </c>
      <c r="W42" s="17"/>
      <c r="X42" s="17"/>
      <c r="Y42" s="60"/>
      <c r="Z42" s="17">
        <v>5.0000000000000001E-3</v>
      </c>
      <c r="AA42" s="17">
        <f>+Z42</f>
        <v>5.0000000000000001E-3</v>
      </c>
      <c r="AB42" s="79" t="s">
        <v>237</v>
      </c>
      <c r="AC42" s="17"/>
      <c r="AD42" s="17"/>
      <c r="AE42" s="60"/>
      <c r="AF42" s="17">
        <v>5.0000000000000001E-3</v>
      </c>
      <c r="AG42" s="17">
        <f>+AF42</f>
        <v>5.0000000000000001E-3</v>
      </c>
      <c r="AH42" s="60" t="s">
        <v>269</v>
      </c>
      <c r="AI42" s="17"/>
      <c r="AJ42" s="17"/>
      <c r="AK42" s="60"/>
      <c r="AL42" s="17">
        <v>5.0000000000000001E-3</v>
      </c>
      <c r="AM42" s="17">
        <f>+AL42</f>
        <v>5.0000000000000001E-3</v>
      </c>
      <c r="AN42" s="60" t="s">
        <v>294</v>
      </c>
      <c r="AO42" s="86"/>
      <c r="AP42" s="81"/>
      <c r="AQ42" s="81"/>
    </row>
    <row r="43" spans="1:43" s="4" customFormat="1" ht="209.25" x14ac:dyDescent="0.25">
      <c r="A43" s="23" t="s">
        <v>80</v>
      </c>
      <c r="B43" s="60" t="s">
        <v>163</v>
      </c>
      <c r="C43" s="24" t="s">
        <v>115</v>
      </c>
      <c r="D43" s="86"/>
      <c r="E43" s="17"/>
      <c r="F43" s="17"/>
      <c r="G43" s="60"/>
      <c r="H43" s="17"/>
      <c r="I43" s="17"/>
      <c r="J43" s="60"/>
      <c r="K43" s="17"/>
      <c r="L43" s="17"/>
      <c r="M43" s="60"/>
      <c r="N43" s="17"/>
      <c r="O43" s="17"/>
      <c r="P43" s="60"/>
      <c r="Q43" s="17"/>
      <c r="R43" s="17"/>
      <c r="S43" s="60"/>
      <c r="T43" s="17"/>
      <c r="U43" s="17"/>
      <c r="V43" s="60"/>
      <c r="W43" s="17">
        <v>1.4999999999999999E-2</v>
      </c>
      <c r="X43" s="17">
        <f>+W43</f>
        <v>1.4999999999999999E-2</v>
      </c>
      <c r="Y43" s="60" t="s">
        <v>240</v>
      </c>
      <c r="Z43" s="17"/>
      <c r="AA43" s="17"/>
      <c r="AB43" s="60"/>
      <c r="AC43" s="17"/>
      <c r="AD43" s="17"/>
      <c r="AE43" s="60"/>
      <c r="AF43" s="17"/>
      <c r="AG43" s="17"/>
      <c r="AH43" s="60"/>
      <c r="AI43" s="17">
        <v>1.4999999999999999E-2</v>
      </c>
      <c r="AJ43" s="17">
        <f>+AI43</f>
        <v>1.4999999999999999E-2</v>
      </c>
      <c r="AK43" s="60" t="s">
        <v>288</v>
      </c>
      <c r="AL43" s="17"/>
      <c r="AM43" s="17"/>
      <c r="AN43" s="60"/>
      <c r="AO43" s="86"/>
      <c r="AP43" s="81"/>
      <c r="AQ43" s="81"/>
    </row>
    <row r="44" spans="1:43" s="4" customFormat="1" ht="93" x14ac:dyDescent="0.25">
      <c r="A44" s="23" t="s">
        <v>81</v>
      </c>
      <c r="B44" s="60" t="s">
        <v>140</v>
      </c>
      <c r="C44" s="24" t="s">
        <v>115</v>
      </c>
      <c r="D44" s="86"/>
      <c r="E44" s="17"/>
      <c r="F44" s="17"/>
      <c r="G44" s="60"/>
      <c r="H44" s="17"/>
      <c r="I44" s="17"/>
      <c r="J44" s="60"/>
      <c r="K44" s="17">
        <v>0.01</v>
      </c>
      <c r="L44" s="17">
        <v>0.01</v>
      </c>
      <c r="M44" s="60" t="s">
        <v>244</v>
      </c>
      <c r="N44" s="17"/>
      <c r="O44" s="17"/>
      <c r="P44" s="60"/>
      <c r="Q44" s="17"/>
      <c r="R44" s="17"/>
      <c r="S44" s="60"/>
      <c r="T44" s="17"/>
      <c r="U44" s="17"/>
      <c r="V44" s="60"/>
      <c r="W44" s="17"/>
      <c r="X44" s="17"/>
      <c r="Y44" s="60" t="s">
        <v>191</v>
      </c>
      <c r="Z44" s="17"/>
      <c r="AA44" s="17"/>
      <c r="AB44" s="60"/>
      <c r="AC44" s="17">
        <v>0.01</v>
      </c>
      <c r="AD44" s="17">
        <v>0.01</v>
      </c>
      <c r="AE44" s="60" t="s">
        <v>246</v>
      </c>
      <c r="AF44" s="17"/>
      <c r="AG44" s="17"/>
      <c r="AH44" s="60"/>
      <c r="AI44" s="17"/>
      <c r="AJ44" s="17"/>
      <c r="AK44" s="60"/>
      <c r="AL44" s="17"/>
      <c r="AM44" s="17"/>
      <c r="AN44" s="60"/>
      <c r="AO44" s="86"/>
      <c r="AP44" s="81"/>
      <c r="AQ44" s="81"/>
    </row>
    <row r="45" spans="1:43" s="4" customFormat="1" ht="37.5" customHeight="1" x14ac:dyDescent="0.25">
      <c r="A45" s="53">
        <v>6</v>
      </c>
      <c r="B45" s="110" t="s">
        <v>82</v>
      </c>
      <c r="C45" s="111"/>
      <c r="D45" s="112"/>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row>
    <row r="46" spans="1:43" s="4" customFormat="1" ht="348.75" x14ac:dyDescent="0.25">
      <c r="A46" s="23" t="s">
        <v>83</v>
      </c>
      <c r="B46" s="60" t="s">
        <v>158</v>
      </c>
      <c r="C46" s="24" t="s">
        <v>115</v>
      </c>
      <c r="D46" s="86">
        <f>COUNT(E46:E58,H46:H58,K46:K58,N46:N58,Q46:Q58,T46:T58,W46:W58,Z46:Z58,AC46:AC58,AF46:AF58,AI46:AI58,AL46:AL58)</f>
        <v>30</v>
      </c>
      <c r="E46" s="17">
        <v>4.0000000000000001E-3</v>
      </c>
      <c r="F46" s="17">
        <v>4.0000000000000001E-3</v>
      </c>
      <c r="G46" s="60" t="s">
        <v>177</v>
      </c>
      <c r="H46" s="17">
        <v>4.0000000000000001E-3</v>
      </c>
      <c r="I46" s="17">
        <v>4.0000000000000001E-3</v>
      </c>
      <c r="J46" s="60" t="s">
        <v>178</v>
      </c>
      <c r="K46" s="17">
        <v>4.0000000000000001E-3</v>
      </c>
      <c r="L46" s="17">
        <v>4.0000000000000001E-3</v>
      </c>
      <c r="M46" s="60" t="s">
        <v>180</v>
      </c>
      <c r="N46" s="17">
        <v>4.0000000000000001E-3</v>
      </c>
      <c r="O46" s="5">
        <f>+N46</f>
        <v>4.0000000000000001E-3</v>
      </c>
      <c r="P46" s="76" t="s">
        <v>203</v>
      </c>
      <c r="Q46" s="17">
        <v>4.0000000000000001E-3</v>
      </c>
      <c r="R46" s="17">
        <f>+Q46</f>
        <v>4.0000000000000001E-3</v>
      </c>
      <c r="S46" s="78" t="s">
        <v>218</v>
      </c>
      <c r="T46" s="17">
        <v>4.0000000000000001E-3</v>
      </c>
      <c r="U46" s="17">
        <f>+T46</f>
        <v>4.0000000000000001E-3</v>
      </c>
      <c r="V46" s="60" t="s">
        <v>190</v>
      </c>
      <c r="W46" s="17">
        <v>4.0000000000000001E-3</v>
      </c>
      <c r="X46" s="17">
        <f>+W46</f>
        <v>4.0000000000000001E-3</v>
      </c>
      <c r="Y46" s="60" t="s">
        <v>235</v>
      </c>
      <c r="Z46" s="17">
        <v>4.0000000000000001E-3</v>
      </c>
      <c r="AA46" s="17">
        <f>+Z46</f>
        <v>4.0000000000000001E-3</v>
      </c>
      <c r="AB46" s="79" t="s">
        <v>198</v>
      </c>
      <c r="AC46" s="17">
        <v>4.0000000000000001E-3</v>
      </c>
      <c r="AD46" s="17">
        <v>4.0000000000000001E-3</v>
      </c>
      <c r="AE46" s="60" t="s">
        <v>247</v>
      </c>
      <c r="AF46" s="17">
        <v>4.0000000000000001E-3</v>
      </c>
      <c r="AG46" s="17">
        <f>+AF46</f>
        <v>4.0000000000000001E-3</v>
      </c>
      <c r="AH46" s="60" t="s">
        <v>270</v>
      </c>
      <c r="AI46" s="17">
        <v>4.0000000000000001E-3</v>
      </c>
      <c r="AJ46" s="17">
        <f>+AI46</f>
        <v>4.0000000000000001E-3</v>
      </c>
      <c r="AK46" s="79" t="s">
        <v>283</v>
      </c>
      <c r="AL46" s="17">
        <v>4.0000000000000001E-3</v>
      </c>
      <c r="AM46" s="17">
        <f>+AL46</f>
        <v>4.0000000000000001E-3</v>
      </c>
      <c r="AN46" s="79" t="s">
        <v>295</v>
      </c>
      <c r="AO46" s="86">
        <f>COUNT(F46:F58,I46:I58,L46:L58,O46:O58,R46:R58,U46:U58,X46:X58,AA46:AA58,AD46:AD58,AG46:AG58,AJ46:AJ58,AM46:AM58)</f>
        <v>30</v>
      </c>
      <c r="AP46" s="81">
        <f>SUM(E46:E58,H46:H58,K46:K58,N46:N58,Q46:Q58,T46:T58,W46:W58,Z46:Z58,AC46:AC58,AF46:AF58,AI46:AI58,AL46:AL58)</f>
        <v>0.10000000000000005</v>
      </c>
      <c r="AQ46" s="81">
        <f>SUM(F46:F58,I46:I58,L46:L58,O46:O58,R46:R58,U46:U58,X46:X58,AA46:AA58,AD46:AD58,AG46:AG58,AJ46:AJ58,AM46:AM58)</f>
        <v>0.10000000000000005</v>
      </c>
    </row>
    <row r="47" spans="1:43" s="4" customFormat="1" ht="164.25" customHeight="1" x14ac:dyDescent="0.25">
      <c r="A47" s="23" t="s">
        <v>84</v>
      </c>
      <c r="B47" s="60" t="s">
        <v>159</v>
      </c>
      <c r="C47" s="24" t="s">
        <v>115</v>
      </c>
      <c r="D47" s="86"/>
      <c r="E47" s="17"/>
      <c r="F47" s="17"/>
      <c r="G47" s="60"/>
      <c r="H47" s="17"/>
      <c r="I47" s="17"/>
      <c r="J47" s="60"/>
      <c r="K47" s="17"/>
      <c r="L47" s="17"/>
      <c r="M47" s="60"/>
      <c r="N47" s="17"/>
      <c r="O47" s="17"/>
      <c r="P47" s="60"/>
      <c r="Q47" s="17">
        <v>4.0000000000000001E-3</v>
      </c>
      <c r="R47" s="17">
        <f>+Q47</f>
        <v>4.0000000000000001E-3</v>
      </c>
      <c r="S47" s="78" t="s">
        <v>219</v>
      </c>
      <c r="T47" s="17"/>
      <c r="U47" s="17"/>
      <c r="V47" s="60"/>
      <c r="W47" s="17"/>
      <c r="X47" s="17"/>
      <c r="Y47" s="60"/>
      <c r="Z47" s="17"/>
      <c r="AA47" s="17"/>
      <c r="AB47" s="60"/>
      <c r="AC47" s="17"/>
      <c r="AD47" s="17"/>
      <c r="AE47" s="60"/>
      <c r="AF47" s="17"/>
      <c r="AG47" s="17"/>
      <c r="AH47" s="60"/>
      <c r="AI47" s="17">
        <v>4.0000000000000001E-3</v>
      </c>
      <c r="AJ47" s="17">
        <f>+AI47</f>
        <v>4.0000000000000001E-3</v>
      </c>
      <c r="AK47" s="79" t="s">
        <v>284</v>
      </c>
      <c r="AL47" s="17"/>
      <c r="AM47" s="17"/>
      <c r="AN47" s="60"/>
      <c r="AO47" s="86"/>
      <c r="AP47" s="81"/>
      <c r="AQ47" s="81"/>
    </row>
    <row r="48" spans="1:43" s="4" customFormat="1" ht="111.75" customHeight="1" x14ac:dyDescent="0.25">
      <c r="A48" s="23" t="s">
        <v>85</v>
      </c>
      <c r="B48" s="60" t="s">
        <v>160</v>
      </c>
      <c r="C48" s="24" t="s">
        <v>115</v>
      </c>
      <c r="D48" s="86"/>
      <c r="E48" s="17"/>
      <c r="F48" s="17"/>
      <c r="G48" s="60"/>
      <c r="H48" s="17"/>
      <c r="I48" s="17"/>
      <c r="J48" s="60"/>
      <c r="K48" s="17"/>
      <c r="L48" s="17"/>
      <c r="M48" s="60"/>
      <c r="N48" s="17"/>
      <c r="O48" s="17"/>
      <c r="P48" s="60"/>
      <c r="Q48" s="17">
        <v>4.0000000000000001E-3</v>
      </c>
      <c r="R48" s="17">
        <f>+Q48</f>
        <v>4.0000000000000001E-3</v>
      </c>
      <c r="S48" s="78" t="s">
        <v>220</v>
      </c>
      <c r="T48" s="17"/>
      <c r="U48" s="17"/>
      <c r="V48" s="60"/>
      <c r="W48" s="17"/>
      <c r="X48" s="17"/>
      <c r="Y48" s="60"/>
      <c r="Z48" s="17"/>
      <c r="AA48" s="17"/>
      <c r="AB48" s="60"/>
      <c r="AC48" s="17"/>
      <c r="AD48" s="17"/>
      <c r="AE48" s="60"/>
      <c r="AF48" s="17"/>
      <c r="AG48" s="17"/>
      <c r="AH48" s="60"/>
      <c r="AI48" s="17">
        <v>4.0000000000000001E-3</v>
      </c>
      <c r="AJ48" s="17">
        <f>+AI48</f>
        <v>4.0000000000000001E-3</v>
      </c>
      <c r="AK48" s="79" t="s">
        <v>286</v>
      </c>
      <c r="AL48" s="17"/>
      <c r="AM48" s="17"/>
      <c r="AN48" s="60"/>
      <c r="AO48" s="86"/>
      <c r="AP48" s="81"/>
      <c r="AQ48" s="81"/>
    </row>
    <row r="49" spans="1:44" s="4" customFormat="1" ht="162.75" x14ac:dyDescent="0.25">
      <c r="A49" s="23" t="s">
        <v>86</v>
      </c>
      <c r="B49" s="60" t="s">
        <v>150</v>
      </c>
      <c r="C49" s="24" t="s">
        <v>115</v>
      </c>
      <c r="D49" s="86"/>
      <c r="E49" s="17"/>
      <c r="F49" s="17"/>
      <c r="G49" s="60"/>
      <c r="H49" s="17"/>
      <c r="I49" s="17"/>
      <c r="J49" s="60"/>
      <c r="K49" s="17"/>
      <c r="L49" s="17"/>
      <c r="M49" s="60"/>
      <c r="N49" s="17"/>
      <c r="O49" s="17"/>
      <c r="P49" s="60"/>
      <c r="Q49" s="17">
        <v>4.0000000000000001E-3</v>
      </c>
      <c r="R49" s="17">
        <f>+Q49</f>
        <v>4.0000000000000001E-3</v>
      </c>
      <c r="S49" s="78" t="s">
        <v>221</v>
      </c>
      <c r="T49" s="17"/>
      <c r="U49" s="17"/>
      <c r="V49" s="60"/>
      <c r="W49" s="17"/>
      <c r="X49" s="17"/>
      <c r="Y49" s="60"/>
      <c r="Z49" s="17"/>
      <c r="AA49" s="17"/>
      <c r="AB49" s="60"/>
      <c r="AC49" s="17"/>
      <c r="AD49" s="17"/>
      <c r="AE49" s="60"/>
      <c r="AF49" s="17"/>
      <c r="AG49" s="17"/>
      <c r="AH49" s="60"/>
      <c r="AI49" s="17">
        <v>4.0000000000000001E-3</v>
      </c>
      <c r="AJ49" s="17">
        <f>+AI49</f>
        <v>4.0000000000000001E-3</v>
      </c>
      <c r="AK49" s="79" t="s">
        <v>285</v>
      </c>
      <c r="AL49" s="17"/>
      <c r="AM49" s="17"/>
      <c r="AN49" s="60"/>
      <c r="AO49" s="86"/>
      <c r="AP49" s="81"/>
      <c r="AQ49" s="81"/>
    </row>
    <row r="50" spans="1:44" s="4" customFormat="1" ht="139.5" x14ac:dyDescent="0.25">
      <c r="A50" s="23" t="s">
        <v>87</v>
      </c>
      <c r="B50" s="60" t="s">
        <v>151</v>
      </c>
      <c r="C50" s="24" t="s">
        <v>115</v>
      </c>
      <c r="D50" s="86"/>
      <c r="E50" s="17"/>
      <c r="F50" s="17"/>
      <c r="G50" s="60"/>
      <c r="H50" s="17"/>
      <c r="I50" s="17"/>
      <c r="J50" s="60"/>
      <c r="K50" s="17"/>
      <c r="L50" s="17"/>
      <c r="M50" s="60"/>
      <c r="N50" s="17"/>
      <c r="O50" s="17"/>
      <c r="P50" s="60"/>
      <c r="Q50" s="17"/>
      <c r="R50" s="17"/>
      <c r="S50" s="60"/>
      <c r="T50" s="17"/>
      <c r="U50" s="17"/>
      <c r="V50" s="60"/>
      <c r="W50" s="17"/>
      <c r="X50" s="17"/>
      <c r="Y50" s="60"/>
      <c r="Z50" s="17"/>
      <c r="AA50" s="17"/>
      <c r="AB50" s="60"/>
      <c r="AC50" s="17">
        <v>3.0000000000000001E-3</v>
      </c>
      <c r="AD50" s="17">
        <v>3.0000000000000001E-3</v>
      </c>
      <c r="AE50" s="60" t="s">
        <v>248</v>
      </c>
      <c r="AF50" s="17"/>
      <c r="AG50" s="17"/>
      <c r="AH50" s="60"/>
      <c r="AI50" s="17"/>
      <c r="AJ50" s="17"/>
      <c r="AK50" s="60"/>
      <c r="AL50" s="17"/>
      <c r="AM50" s="17"/>
      <c r="AN50" s="60"/>
      <c r="AO50" s="86"/>
      <c r="AP50" s="81"/>
      <c r="AQ50" s="81"/>
    </row>
    <row r="51" spans="1:44" s="4" customFormat="1" ht="282.75" customHeight="1" x14ac:dyDescent="0.25">
      <c r="A51" s="23" t="s">
        <v>142</v>
      </c>
      <c r="B51" s="60" t="s">
        <v>152</v>
      </c>
      <c r="C51" s="24" t="s">
        <v>115</v>
      </c>
      <c r="D51" s="86"/>
      <c r="E51" s="17"/>
      <c r="F51" s="17"/>
      <c r="G51" s="60"/>
      <c r="H51" s="17"/>
      <c r="I51" s="17"/>
      <c r="J51" s="60"/>
      <c r="K51" s="17"/>
      <c r="L51" s="17"/>
      <c r="M51" s="60"/>
      <c r="N51" s="17"/>
      <c r="O51" s="17"/>
      <c r="P51" s="60"/>
      <c r="Q51" s="17"/>
      <c r="R51" s="17"/>
      <c r="S51" s="60"/>
      <c r="T51" s="17"/>
      <c r="U51" s="17"/>
      <c r="V51" s="60"/>
      <c r="W51" s="17"/>
      <c r="X51" s="17"/>
      <c r="Y51" s="60"/>
      <c r="Z51" s="17">
        <v>1E-3</v>
      </c>
      <c r="AA51" s="17">
        <f>+Z51</f>
        <v>1E-3</v>
      </c>
      <c r="AB51" s="79" t="s">
        <v>238</v>
      </c>
      <c r="AC51" s="17"/>
      <c r="AD51" s="17"/>
      <c r="AE51" s="60"/>
      <c r="AF51" s="17"/>
      <c r="AG51" s="17"/>
      <c r="AH51" s="60"/>
      <c r="AI51" s="17"/>
      <c r="AJ51" s="17"/>
      <c r="AK51" s="60"/>
      <c r="AL51" s="17"/>
      <c r="AM51" s="17"/>
      <c r="AN51" s="60"/>
      <c r="AO51" s="86"/>
      <c r="AP51" s="81"/>
      <c r="AQ51" s="81"/>
    </row>
    <row r="52" spans="1:44" s="4" customFormat="1" ht="247.5" customHeight="1" x14ac:dyDescent="0.25">
      <c r="A52" s="23" t="s">
        <v>143</v>
      </c>
      <c r="B52" s="60" t="s">
        <v>153</v>
      </c>
      <c r="C52" s="24" t="s">
        <v>115</v>
      </c>
      <c r="D52" s="86"/>
      <c r="E52" s="17"/>
      <c r="F52" s="17"/>
      <c r="G52" s="60"/>
      <c r="H52" s="17"/>
      <c r="I52" s="17"/>
      <c r="J52" s="60"/>
      <c r="K52" s="17"/>
      <c r="L52" s="17"/>
      <c r="M52" s="60"/>
      <c r="N52" s="17">
        <v>3.0000000000000001E-3</v>
      </c>
      <c r="O52" s="17">
        <f>+N52</f>
        <v>3.0000000000000001E-3</v>
      </c>
      <c r="P52" s="60" t="s">
        <v>249</v>
      </c>
      <c r="Q52" s="17"/>
      <c r="R52" s="17"/>
      <c r="S52" s="60"/>
      <c r="T52" s="17"/>
      <c r="U52" s="17"/>
      <c r="V52" s="60"/>
      <c r="W52" s="17"/>
      <c r="X52" s="17"/>
      <c r="Y52" s="60"/>
      <c r="Z52" s="17"/>
      <c r="AA52" s="17"/>
      <c r="AB52" s="60"/>
      <c r="AC52" s="17">
        <v>3.0000000000000001E-3</v>
      </c>
      <c r="AD52" s="17">
        <v>3.0000000000000001E-3</v>
      </c>
      <c r="AE52" s="60" t="s">
        <v>251</v>
      </c>
      <c r="AF52" s="17"/>
      <c r="AG52" s="17"/>
      <c r="AH52" s="60"/>
      <c r="AI52" s="17"/>
      <c r="AJ52" s="17"/>
      <c r="AK52" s="60"/>
      <c r="AL52" s="17"/>
      <c r="AM52" s="17"/>
      <c r="AN52" s="60"/>
      <c r="AO52" s="86"/>
      <c r="AP52" s="81"/>
      <c r="AQ52" s="81"/>
    </row>
    <row r="53" spans="1:44" s="4" customFormat="1" ht="281.25" customHeight="1" x14ac:dyDescent="0.25">
      <c r="A53" s="23" t="s">
        <v>144</v>
      </c>
      <c r="B53" s="60" t="s">
        <v>154</v>
      </c>
      <c r="C53" s="24" t="s">
        <v>115</v>
      </c>
      <c r="D53" s="86"/>
      <c r="E53" s="17"/>
      <c r="F53" s="17"/>
      <c r="G53" s="60"/>
      <c r="H53" s="17"/>
      <c r="I53" s="17"/>
      <c r="J53" s="60"/>
      <c r="K53" s="17">
        <v>3.0000000000000001E-3</v>
      </c>
      <c r="L53" s="17">
        <v>3.0000000000000001E-3</v>
      </c>
      <c r="M53" s="60" t="s">
        <v>211</v>
      </c>
      <c r="N53" s="17"/>
      <c r="O53" s="17"/>
      <c r="P53" s="60"/>
      <c r="Q53" s="17"/>
      <c r="R53" s="17"/>
      <c r="S53" s="60"/>
      <c r="T53" s="17"/>
      <c r="U53" s="17"/>
      <c r="V53" s="60"/>
      <c r="W53" s="17"/>
      <c r="X53" s="17"/>
      <c r="Y53" s="60"/>
      <c r="Z53" s="17">
        <v>3.0000000000000001E-3</v>
      </c>
      <c r="AA53" s="17">
        <f>+Z53</f>
        <v>3.0000000000000001E-3</v>
      </c>
      <c r="AB53" s="79" t="s">
        <v>250</v>
      </c>
      <c r="AC53" s="17"/>
      <c r="AD53" s="17"/>
      <c r="AE53" s="60"/>
      <c r="AF53" s="17"/>
      <c r="AG53" s="17"/>
      <c r="AH53" s="60"/>
      <c r="AI53" s="17"/>
      <c r="AJ53" s="17"/>
      <c r="AK53" s="60"/>
      <c r="AL53" s="17"/>
      <c r="AM53" s="17"/>
      <c r="AN53" s="60"/>
      <c r="AO53" s="86"/>
      <c r="AP53" s="81"/>
      <c r="AQ53" s="81"/>
    </row>
    <row r="54" spans="1:44" s="4" customFormat="1" ht="117" customHeight="1" x14ac:dyDescent="0.25">
      <c r="A54" s="23" t="s">
        <v>145</v>
      </c>
      <c r="B54" s="60" t="s">
        <v>156</v>
      </c>
      <c r="C54" s="24" t="s">
        <v>115</v>
      </c>
      <c r="D54" s="86"/>
      <c r="E54" s="17"/>
      <c r="F54" s="17"/>
      <c r="G54" s="60"/>
      <c r="H54" s="17"/>
      <c r="I54" s="17"/>
      <c r="J54" s="60"/>
      <c r="K54" s="17"/>
      <c r="L54" s="17"/>
      <c r="M54" s="60"/>
      <c r="N54" s="17"/>
      <c r="O54" s="17"/>
      <c r="P54" s="60"/>
      <c r="Q54" s="17">
        <v>1E-3</v>
      </c>
      <c r="R54" s="17">
        <f>+Q54</f>
        <v>1E-3</v>
      </c>
      <c r="S54" s="78" t="s">
        <v>222</v>
      </c>
      <c r="T54" s="17"/>
      <c r="U54" s="17"/>
      <c r="V54" s="60"/>
      <c r="W54" s="17"/>
      <c r="X54" s="17"/>
      <c r="Y54" s="60"/>
      <c r="Z54" s="17"/>
      <c r="AA54" s="17"/>
      <c r="AB54" s="60"/>
      <c r="AC54" s="17"/>
      <c r="AD54" s="17"/>
      <c r="AE54" s="60"/>
      <c r="AF54" s="17"/>
      <c r="AG54" s="17"/>
      <c r="AH54" s="60"/>
      <c r="AI54" s="17"/>
      <c r="AJ54" s="17"/>
      <c r="AK54" s="60"/>
      <c r="AL54" s="17"/>
      <c r="AM54" s="17"/>
      <c r="AN54" s="60"/>
      <c r="AO54" s="86"/>
      <c r="AP54" s="81"/>
      <c r="AQ54" s="81"/>
    </row>
    <row r="55" spans="1:44" s="4" customFormat="1" ht="116.25" x14ac:dyDescent="0.25">
      <c r="A55" s="23" t="s">
        <v>146</v>
      </c>
      <c r="B55" s="60" t="s">
        <v>155</v>
      </c>
      <c r="C55" s="24" t="s">
        <v>115</v>
      </c>
      <c r="D55" s="86"/>
      <c r="E55" s="17"/>
      <c r="F55" s="17"/>
      <c r="G55" s="60"/>
      <c r="H55" s="17"/>
      <c r="I55" s="17"/>
      <c r="J55" s="60"/>
      <c r="K55" s="17"/>
      <c r="L55" s="17"/>
      <c r="M55" s="60"/>
      <c r="N55" s="17"/>
      <c r="O55" s="17"/>
      <c r="P55" s="60"/>
      <c r="Q55" s="17"/>
      <c r="R55" s="17"/>
      <c r="S55" s="60"/>
      <c r="T55" s="17"/>
      <c r="U55" s="17"/>
      <c r="V55" s="60"/>
      <c r="W55" s="17"/>
      <c r="X55" s="17"/>
      <c r="Y55" s="60"/>
      <c r="Z55" s="17"/>
      <c r="AA55" s="17"/>
      <c r="AB55" s="60"/>
      <c r="AC55" s="17">
        <v>3.0000000000000001E-3</v>
      </c>
      <c r="AD55" s="17">
        <v>3.0000000000000001E-3</v>
      </c>
      <c r="AE55" s="60" t="s">
        <v>258</v>
      </c>
      <c r="AF55" s="17"/>
      <c r="AG55" s="17"/>
      <c r="AH55" s="60"/>
      <c r="AI55" s="17"/>
      <c r="AJ55" s="17"/>
      <c r="AK55" s="60"/>
      <c r="AL55" s="17"/>
      <c r="AM55" s="17"/>
      <c r="AN55" s="60"/>
      <c r="AO55" s="86"/>
      <c r="AP55" s="81"/>
      <c r="AQ55" s="81"/>
    </row>
    <row r="56" spans="1:44" s="4" customFormat="1" ht="325.5" x14ac:dyDescent="0.25">
      <c r="A56" s="23" t="s">
        <v>147</v>
      </c>
      <c r="B56" s="60" t="s">
        <v>157</v>
      </c>
      <c r="C56" s="24" t="s">
        <v>115</v>
      </c>
      <c r="D56" s="86"/>
      <c r="E56" s="17"/>
      <c r="F56" s="17"/>
      <c r="G56" s="60"/>
      <c r="H56" s="17"/>
      <c r="I56" s="17"/>
      <c r="J56" s="60"/>
      <c r="K56" s="17"/>
      <c r="L56" s="17"/>
      <c r="M56" s="60"/>
      <c r="N56" s="17"/>
      <c r="O56" s="17"/>
      <c r="P56" s="60"/>
      <c r="Q56" s="17"/>
      <c r="R56" s="17"/>
      <c r="S56" s="60"/>
      <c r="T56" s="17">
        <v>5.0000000000000001E-3</v>
      </c>
      <c r="U56" s="17">
        <f>+T56</f>
        <v>5.0000000000000001E-3</v>
      </c>
      <c r="V56" s="60" t="s">
        <v>228</v>
      </c>
      <c r="W56" s="17"/>
      <c r="X56" s="17"/>
      <c r="Y56" s="60"/>
      <c r="Z56" s="17"/>
      <c r="AA56" s="17"/>
      <c r="AB56" s="60"/>
      <c r="AC56" s="17"/>
      <c r="AD56" s="17"/>
      <c r="AE56" s="60"/>
      <c r="AF56" s="17"/>
      <c r="AG56" s="17"/>
      <c r="AH56" s="60"/>
      <c r="AI56" s="17"/>
      <c r="AJ56" s="17"/>
      <c r="AK56" s="60"/>
      <c r="AL56" s="17"/>
      <c r="AM56" s="17"/>
      <c r="AN56" s="60"/>
      <c r="AO56" s="86"/>
      <c r="AP56" s="81"/>
      <c r="AQ56" s="81"/>
    </row>
    <row r="57" spans="1:44" s="4" customFormat="1" ht="249" customHeight="1" x14ac:dyDescent="0.25">
      <c r="A57" s="23" t="s">
        <v>148</v>
      </c>
      <c r="B57" s="60" t="s">
        <v>164</v>
      </c>
      <c r="C57" s="24" t="s">
        <v>115</v>
      </c>
      <c r="D57" s="86"/>
      <c r="E57" s="17"/>
      <c r="F57" s="17"/>
      <c r="G57" s="60"/>
      <c r="H57" s="17"/>
      <c r="I57" s="17"/>
      <c r="J57" s="60"/>
      <c r="K57" s="17"/>
      <c r="L57" s="17"/>
      <c r="M57" s="60"/>
      <c r="N57" s="17"/>
      <c r="O57" s="17"/>
      <c r="P57" s="60"/>
      <c r="Q57" s="17"/>
      <c r="R57" s="17"/>
      <c r="S57" s="60"/>
      <c r="T57" s="17"/>
      <c r="U57" s="17"/>
      <c r="V57" s="60"/>
      <c r="W57" s="17"/>
      <c r="X57" s="17"/>
      <c r="Y57" s="60"/>
      <c r="Z57" s="17"/>
      <c r="AA57" s="17"/>
      <c r="AB57" s="60"/>
      <c r="AC57" s="17">
        <v>1E-3</v>
      </c>
      <c r="AD57" s="17">
        <v>1E-3</v>
      </c>
      <c r="AE57" s="60" t="s">
        <v>259</v>
      </c>
      <c r="AF57" s="17"/>
      <c r="AG57" s="17"/>
      <c r="AH57" s="60"/>
      <c r="AI57" s="17"/>
      <c r="AJ57" s="17"/>
      <c r="AK57" s="60"/>
      <c r="AL57" s="17"/>
      <c r="AM57" s="17"/>
      <c r="AN57" s="60"/>
      <c r="AO57" s="86"/>
      <c r="AP57" s="81"/>
      <c r="AQ57" s="81"/>
    </row>
    <row r="58" spans="1:44" s="4" customFormat="1" ht="186" x14ac:dyDescent="0.25">
      <c r="A58" s="23" t="s">
        <v>149</v>
      </c>
      <c r="B58" s="60" t="s">
        <v>161</v>
      </c>
      <c r="C58" s="24" t="s">
        <v>115</v>
      </c>
      <c r="D58" s="86"/>
      <c r="E58" s="17"/>
      <c r="F58" s="17"/>
      <c r="G58" s="60"/>
      <c r="H58" s="17"/>
      <c r="I58" s="17"/>
      <c r="J58" s="60"/>
      <c r="K58" s="17"/>
      <c r="L58" s="17"/>
      <c r="M58" s="60"/>
      <c r="N58" s="17">
        <v>1E-3</v>
      </c>
      <c r="O58" s="17">
        <f>+N58</f>
        <v>1E-3</v>
      </c>
      <c r="P58" s="60" t="s">
        <v>184</v>
      </c>
      <c r="Q58" s="17"/>
      <c r="R58" s="17"/>
      <c r="S58" s="60"/>
      <c r="T58" s="17"/>
      <c r="U58" s="17"/>
      <c r="V58" s="60"/>
      <c r="W58" s="17"/>
      <c r="X58" s="17"/>
      <c r="Y58" s="60"/>
      <c r="Z58" s="17"/>
      <c r="AA58" s="17"/>
      <c r="AB58" s="60"/>
      <c r="AC58" s="17">
        <v>1E-3</v>
      </c>
      <c r="AD58" s="17">
        <v>1E-3</v>
      </c>
      <c r="AE58" s="60" t="s">
        <v>252</v>
      </c>
      <c r="AF58" s="17"/>
      <c r="AG58" s="17"/>
      <c r="AH58" s="60"/>
      <c r="AI58" s="17"/>
      <c r="AJ58" s="17"/>
      <c r="AK58" s="60"/>
      <c r="AL58" s="17"/>
      <c r="AM58" s="17"/>
      <c r="AN58" s="60"/>
      <c r="AO58" s="86"/>
      <c r="AP58" s="81"/>
      <c r="AQ58" s="81"/>
    </row>
    <row r="59" spans="1:44" s="12" customFormat="1" ht="37.5" customHeight="1" x14ac:dyDescent="0.25">
      <c r="A59" s="113" t="s">
        <v>16</v>
      </c>
      <c r="B59" s="114"/>
      <c r="C59" s="115"/>
      <c r="D59" s="47"/>
      <c r="E59" s="55">
        <f>SUM(E13:E58)</f>
        <v>7.909999999999999E-2</v>
      </c>
      <c r="F59" s="56">
        <f>SUM(F13:F58)</f>
        <v>7.909999999999999E-2</v>
      </c>
      <c r="G59" s="57"/>
      <c r="H59" s="55">
        <f>SUM(H13:H58)</f>
        <v>5.7999999999999996E-2</v>
      </c>
      <c r="I59" s="56">
        <f>SUM(I13:I58)</f>
        <v>5.7999999999999996E-2</v>
      </c>
      <c r="J59" s="57"/>
      <c r="K59" s="55">
        <f>SUM(K13:K58)</f>
        <v>5.5300000000000002E-2</v>
      </c>
      <c r="L59" s="56">
        <f>SUM(L13:L58)</f>
        <v>5.5300000000000002E-2</v>
      </c>
      <c r="M59" s="57"/>
      <c r="N59" s="55">
        <f>SUM(N13:N58)</f>
        <v>0.1132</v>
      </c>
      <c r="O59" s="56">
        <f>SUM(O13:O58)</f>
        <v>0.1132</v>
      </c>
      <c r="P59" s="57"/>
      <c r="Q59" s="55">
        <f>SUM(Q13:Q58)</f>
        <v>5.4500000000000021E-2</v>
      </c>
      <c r="R59" s="56">
        <f>SUM(R13:R58)</f>
        <v>5.4500000000000021E-2</v>
      </c>
      <c r="S59" s="57"/>
      <c r="T59" s="55">
        <f>SUM(T13:T58)</f>
        <v>8.3000000000000004E-2</v>
      </c>
      <c r="U59" s="56">
        <f>SUM(U13:U58)</f>
        <v>8.3000000000000004E-2</v>
      </c>
      <c r="V59" s="57"/>
      <c r="W59" s="55">
        <f>SUM(W13:W58)</f>
        <v>0.11549999999999999</v>
      </c>
      <c r="X59" s="56">
        <f>SUM(X13:X58)</f>
        <v>0.11549999999999999</v>
      </c>
      <c r="Y59" s="57"/>
      <c r="Z59" s="55">
        <f>SUM(Z13:Z58)</f>
        <v>6.2E-2</v>
      </c>
      <c r="AA59" s="56">
        <f>SUM(AA13:AA58)</f>
        <v>6.2E-2</v>
      </c>
      <c r="AB59" s="57"/>
      <c r="AC59" s="55">
        <f>SUM(AC13:AC58)</f>
        <v>4.5000000000000012E-2</v>
      </c>
      <c r="AD59" s="56">
        <f>SUM(AD13:AD58)</f>
        <v>4.5000000000000012E-2</v>
      </c>
      <c r="AE59" s="57"/>
      <c r="AF59" s="55">
        <f>SUM(AF13:AF58)</f>
        <v>0.12669999999999998</v>
      </c>
      <c r="AG59" s="56">
        <f>SUM(AG13:AG58)</f>
        <v>0.12669999999999998</v>
      </c>
      <c r="AH59" s="57"/>
      <c r="AI59" s="55">
        <f>SUM(AI13:AI58)</f>
        <v>0.1085</v>
      </c>
      <c r="AJ59" s="56">
        <f>SUM(AJ13:AJ58)</f>
        <v>0.1085</v>
      </c>
      <c r="AK59" s="57"/>
      <c r="AL59" s="55">
        <f>SUM(AL13:AL58)</f>
        <v>9.9199999999999997E-2</v>
      </c>
      <c r="AM59" s="56">
        <f>SUM(AM13:AM58)</f>
        <v>9.9199999999999997E-2</v>
      </c>
      <c r="AN59" s="57"/>
      <c r="AO59" s="58"/>
      <c r="AP59" s="55">
        <f>+E59+H59+K59+N59+Q59+T59+W59+Z59+AC59+AF59+AI59+AL59</f>
        <v>1</v>
      </c>
      <c r="AQ59" s="56">
        <f>+F59+I59+L59+O59+R59+U59+X59+AA59+AD59+AG59+AJ59+AM59</f>
        <v>1</v>
      </c>
      <c r="AR59" s="21"/>
    </row>
    <row r="60" spans="1:44" s="12" customFormat="1" ht="37.5" customHeight="1" x14ac:dyDescent="0.25">
      <c r="A60" s="113" t="s">
        <v>17</v>
      </c>
      <c r="B60" s="114"/>
      <c r="C60" s="115"/>
      <c r="D60" s="59">
        <f>D13+D18+D24+D33+D40+D46</f>
        <v>128</v>
      </c>
      <c r="E60" s="43">
        <f>COUNT(E13:E58)</f>
        <v>10</v>
      </c>
      <c r="F60" s="44">
        <f>COUNT(F13:F58)</f>
        <v>10</v>
      </c>
      <c r="G60" s="46"/>
      <c r="H60" s="43">
        <f>COUNT(H13:H58)</f>
        <v>7</v>
      </c>
      <c r="I60" s="44">
        <f>COUNT(I13:I58)</f>
        <v>7</v>
      </c>
      <c r="J60" s="46"/>
      <c r="K60" s="43">
        <f>COUNT(K13:K58)</f>
        <v>9</v>
      </c>
      <c r="L60" s="44">
        <f>COUNT(L13:L58)</f>
        <v>9</v>
      </c>
      <c r="M60" s="46"/>
      <c r="N60" s="43">
        <f>COUNT(N13:N58)</f>
        <v>14</v>
      </c>
      <c r="O60" s="44">
        <f>COUNT(O13:O58)</f>
        <v>14</v>
      </c>
      <c r="P60" s="46"/>
      <c r="Q60" s="43">
        <f>COUNT(Q13:Q58)</f>
        <v>9</v>
      </c>
      <c r="R60" s="44">
        <f>COUNT(R13:R58)</f>
        <v>9</v>
      </c>
      <c r="S60" s="46"/>
      <c r="T60" s="43">
        <f>COUNT(T13:T58)</f>
        <v>10</v>
      </c>
      <c r="U60" s="44">
        <f>COUNT(U13:U58)</f>
        <v>10</v>
      </c>
      <c r="V60" s="46"/>
      <c r="W60" s="43">
        <f>COUNT(W13:W58)</f>
        <v>13</v>
      </c>
      <c r="X60" s="44">
        <f>COUNT(X13:X58)</f>
        <v>13</v>
      </c>
      <c r="Y60" s="46"/>
      <c r="Z60" s="43">
        <f>COUNT(Z13:Z58)</f>
        <v>9</v>
      </c>
      <c r="AA60" s="44">
        <f>COUNT(AA13:AA58)</f>
        <v>9</v>
      </c>
      <c r="AB60" s="46"/>
      <c r="AC60" s="43">
        <f>COUNT(AC13:AC58)</f>
        <v>10</v>
      </c>
      <c r="AD60" s="44">
        <f>COUNT(AD13:AD58)</f>
        <v>10</v>
      </c>
      <c r="AE60" s="46"/>
      <c r="AF60" s="43">
        <f>COUNT(AF13:AF58)</f>
        <v>13</v>
      </c>
      <c r="AG60" s="44">
        <f>COUNT(AG13:AG58)</f>
        <v>13</v>
      </c>
      <c r="AH60" s="46"/>
      <c r="AI60" s="43">
        <f>COUNT(AI13:AI58)</f>
        <v>13</v>
      </c>
      <c r="AJ60" s="44">
        <f>COUNT(AJ13:AJ58)</f>
        <v>13</v>
      </c>
      <c r="AK60" s="46"/>
      <c r="AL60" s="43">
        <f>COUNT(AL13:AL58)</f>
        <v>11</v>
      </c>
      <c r="AM60" s="44">
        <f>COUNT(AM13:AM58)</f>
        <v>11</v>
      </c>
      <c r="AN60" s="46"/>
      <c r="AO60" s="54">
        <f>AO13+AO18+AO24+AO33+AO40+AO46</f>
        <v>128</v>
      </c>
      <c r="AP60" s="45">
        <f>+E60+H60+K60+N60+Q60+T60+W60+Z60+AC60+AF60+AI60+AL60</f>
        <v>128</v>
      </c>
      <c r="AQ60" s="50">
        <f>+F60+I60+L60+O60+R60+U60+X60+AA60+AD60+AG60+AJ60+AM60</f>
        <v>128</v>
      </c>
    </row>
    <row r="61" spans="1:44" x14ac:dyDescent="0.35">
      <c r="G61" s="18"/>
    </row>
    <row r="62" spans="1:44" ht="45.75" customHeight="1" x14ac:dyDescent="0.35">
      <c r="A62" s="135" t="s">
        <v>58</v>
      </c>
      <c r="B62" s="125" t="s">
        <v>18</v>
      </c>
      <c r="C62" s="125"/>
      <c r="D62" s="125"/>
      <c r="E62" s="131" t="s">
        <v>91</v>
      </c>
      <c r="F62" s="132"/>
      <c r="G62" s="129" t="s">
        <v>20</v>
      </c>
      <c r="H62" s="134" t="s">
        <v>14</v>
      </c>
      <c r="I62" s="134"/>
    </row>
    <row r="63" spans="1:44" s="12" customFormat="1" ht="52.5" customHeight="1" x14ac:dyDescent="0.25">
      <c r="A63" s="135"/>
      <c r="B63" s="125"/>
      <c r="C63" s="125"/>
      <c r="D63" s="125"/>
      <c r="E63" s="40" t="s">
        <v>92</v>
      </c>
      <c r="F63" s="40" t="s">
        <v>19</v>
      </c>
      <c r="G63" s="130"/>
      <c r="H63" s="41" t="s">
        <v>92</v>
      </c>
      <c r="I63" s="41" t="s">
        <v>19</v>
      </c>
      <c r="J63" s="14"/>
      <c r="K63" s="13"/>
      <c r="L63" s="13"/>
      <c r="M63" s="13"/>
      <c r="N63" s="14"/>
      <c r="O63" s="13"/>
      <c r="P63" s="14"/>
      <c r="Q63" s="13"/>
      <c r="R63" s="13"/>
      <c r="S63" s="13"/>
      <c r="T63" s="13"/>
      <c r="U63" s="13"/>
      <c r="V63" s="13"/>
      <c r="W63" s="13"/>
      <c r="X63" s="13"/>
      <c r="Y63" s="13"/>
      <c r="Z63" s="13"/>
      <c r="AA63" s="13"/>
      <c r="AB63" s="13"/>
      <c r="AC63" s="13"/>
      <c r="AD63" s="13"/>
      <c r="AE63" s="13"/>
      <c r="AF63" s="13"/>
      <c r="AG63" s="15"/>
      <c r="AH63" s="13"/>
      <c r="AI63" s="13"/>
      <c r="AJ63" s="13"/>
      <c r="AK63" s="13"/>
      <c r="AL63" s="13"/>
      <c r="AM63" s="13"/>
      <c r="AN63" s="13"/>
      <c r="AO63" s="13"/>
      <c r="AP63" s="13"/>
      <c r="AQ63" s="13"/>
    </row>
    <row r="64" spans="1:44" s="11" customFormat="1" ht="37.5" customHeight="1" x14ac:dyDescent="0.25">
      <c r="A64" s="48">
        <v>1</v>
      </c>
      <c r="B64" s="109" t="str">
        <f>B12</f>
        <v>PROGRAMA USO EFICIENTE DEL AGUA</v>
      </c>
      <c r="C64" s="109"/>
      <c r="D64" s="109"/>
      <c r="E64" s="38">
        <f>D13</f>
        <v>13</v>
      </c>
      <c r="F64" s="39">
        <f>AP13</f>
        <v>0.20000000000000007</v>
      </c>
      <c r="G64" s="126" t="s">
        <v>21</v>
      </c>
      <c r="H64" s="38">
        <f>AO13</f>
        <v>13</v>
      </c>
      <c r="I64" s="39">
        <f>AQ13</f>
        <v>0.20000000000000007</v>
      </c>
      <c r="J64" s="19"/>
      <c r="K64" s="20"/>
      <c r="N64" s="19"/>
      <c r="P64" s="19"/>
    </row>
    <row r="65" spans="1:46" s="11" customFormat="1" ht="37.5" customHeight="1" x14ac:dyDescent="0.25">
      <c r="A65" s="48">
        <v>2</v>
      </c>
      <c r="B65" s="109" t="str">
        <f>B17</f>
        <v>PROGRAMA USO EFICIENTE DE ENERGIA</v>
      </c>
      <c r="C65" s="109"/>
      <c r="D65" s="109"/>
      <c r="E65" s="38">
        <f>D18</f>
        <v>14</v>
      </c>
      <c r="F65" s="39">
        <f>AP18</f>
        <v>0.20000000000000004</v>
      </c>
      <c r="G65" s="127"/>
      <c r="H65" s="38">
        <f>AO18</f>
        <v>14</v>
      </c>
      <c r="I65" s="39">
        <f>AQ18</f>
        <v>0.20000000000000004</v>
      </c>
      <c r="K65" s="20"/>
      <c r="AG65" s="19"/>
    </row>
    <row r="66" spans="1:46" s="11" customFormat="1" ht="37.5" customHeight="1" x14ac:dyDescent="0.25">
      <c r="A66" s="48">
        <v>3</v>
      </c>
      <c r="B66" s="109" t="str">
        <f>B23</f>
        <v>PROGRAMA GESTIÓN INTEGRAL DE RESIDUOS</v>
      </c>
      <c r="C66" s="109"/>
      <c r="D66" s="109"/>
      <c r="E66" s="38">
        <f>D24</f>
        <v>37</v>
      </c>
      <c r="F66" s="39">
        <f>AP24</f>
        <v>0.2</v>
      </c>
      <c r="G66" s="127"/>
      <c r="H66" s="38">
        <f>AO24</f>
        <v>37</v>
      </c>
      <c r="I66" s="39">
        <f>AQ24</f>
        <v>0.2</v>
      </c>
      <c r="K66" s="20"/>
    </row>
    <row r="67" spans="1:46" s="11" customFormat="1" ht="37.5" customHeight="1" x14ac:dyDescent="0.25">
      <c r="A67" s="48">
        <v>4</v>
      </c>
      <c r="B67" s="109" t="str">
        <f>B32</f>
        <v>PROGRAMA CONSUMO SOSTENIBLE</v>
      </c>
      <c r="C67" s="109"/>
      <c r="D67" s="109"/>
      <c r="E67" s="38">
        <f>D33</f>
        <v>22</v>
      </c>
      <c r="F67" s="39">
        <f>AP33</f>
        <v>0.20000000000000004</v>
      </c>
      <c r="G67" s="127"/>
      <c r="H67" s="38">
        <f>AO33</f>
        <v>22</v>
      </c>
      <c r="I67" s="39">
        <f>AQ33</f>
        <v>0.20000000000000004</v>
      </c>
      <c r="K67" s="20"/>
    </row>
    <row r="68" spans="1:46" s="11" customFormat="1" ht="37.5" customHeight="1" x14ac:dyDescent="0.25">
      <c r="A68" s="48">
        <v>5</v>
      </c>
      <c r="B68" s="109" t="str">
        <f>B39</f>
        <v>PROGRAMA GESTIÓN DEL CAMBIO CLIMÁTICO</v>
      </c>
      <c r="C68" s="109"/>
      <c r="D68" s="109"/>
      <c r="E68" s="38">
        <f>D40</f>
        <v>12</v>
      </c>
      <c r="F68" s="39">
        <f>AP40</f>
        <v>0.1</v>
      </c>
      <c r="G68" s="127"/>
      <c r="H68" s="38">
        <f>AO40</f>
        <v>12</v>
      </c>
      <c r="I68" s="39">
        <f>AQ40</f>
        <v>0.1</v>
      </c>
      <c r="K68" s="20"/>
    </row>
    <row r="69" spans="1:46" s="11" customFormat="1" ht="37.5" customHeight="1" x14ac:dyDescent="0.25">
      <c r="A69" s="48">
        <v>6</v>
      </c>
      <c r="B69" s="109" t="str">
        <f>B45</f>
        <v>PROGRAMA DE COMUNICACIÓN, FORMACIÓN Y SENSIBILIZACIÓN</v>
      </c>
      <c r="C69" s="109"/>
      <c r="D69" s="109"/>
      <c r="E69" s="38">
        <f>D46</f>
        <v>30</v>
      </c>
      <c r="F69" s="39">
        <f>AP46</f>
        <v>0.10000000000000005</v>
      </c>
      <c r="G69" s="127"/>
      <c r="H69" s="38">
        <f>AO46</f>
        <v>30</v>
      </c>
      <c r="I69" s="39">
        <f>AQ46</f>
        <v>0.10000000000000005</v>
      </c>
      <c r="K69" s="20"/>
    </row>
    <row r="70" spans="1:46" s="11" customFormat="1" ht="34.5" customHeight="1" x14ac:dyDescent="0.25">
      <c r="A70" s="125" t="s">
        <v>22</v>
      </c>
      <c r="B70" s="125"/>
      <c r="C70" s="125"/>
      <c r="D70" s="125"/>
      <c r="E70" s="40">
        <f>SUM(E64:E69)</f>
        <v>128</v>
      </c>
      <c r="F70" s="42">
        <f>SUM(F64:F69)</f>
        <v>1.0000000000000002</v>
      </c>
      <c r="G70" s="128"/>
      <c r="H70" s="41">
        <f>SUM(H64:H69)</f>
        <v>128</v>
      </c>
      <c r="I70" s="49">
        <f>SUM(I64:I69)</f>
        <v>1.0000000000000002</v>
      </c>
      <c r="K70" s="16"/>
    </row>
    <row r="71" spans="1:46" ht="34.5" x14ac:dyDescent="0.35">
      <c r="A71" s="75"/>
    </row>
    <row r="72" spans="1:46" x14ac:dyDescent="0.35"/>
    <row r="73" spans="1:46" x14ac:dyDescent="0.35"/>
    <row r="74" spans="1:46" x14ac:dyDescent="0.35"/>
    <row r="75" spans="1:46" hidden="1" x14ac:dyDescent="0.35">
      <c r="AI75" s="10"/>
      <c r="AJ75" s="10"/>
      <c r="AK75" s="10"/>
      <c r="AL75" s="10"/>
      <c r="AM75" s="10"/>
      <c r="AN75" s="10"/>
      <c r="AO75" s="10"/>
      <c r="AP75" s="10"/>
      <c r="AQ75" s="10"/>
      <c r="AR75" s="10"/>
      <c r="AS75" s="10"/>
      <c r="AT75" s="10"/>
    </row>
    <row r="76" spans="1:46" hidden="1" x14ac:dyDescent="0.35">
      <c r="AI76" s="10"/>
      <c r="AJ76" s="10"/>
      <c r="AK76" s="10"/>
      <c r="AL76" s="10"/>
      <c r="AM76" s="10"/>
      <c r="AN76" s="10"/>
      <c r="AO76" s="10"/>
      <c r="AP76" s="10"/>
      <c r="AQ76" s="10"/>
      <c r="AR76" s="10"/>
      <c r="AS76" s="10"/>
      <c r="AT76" s="10"/>
    </row>
    <row r="77" spans="1:46" hidden="1" x14ac:dyDescent="0.35">
      <c r="AI77" s="10"/>
      <c r="AJ77" s="10"/>
      <c r="AK77" s="10"/>
      <c r="AL77" s="10"/>
      <c r="AM77" s="10"/>
      <c r="AN77" s="10"/>
      <c r="AO77" s="10"/>
      <c r="AP77" s="10"/>
      <c r="AQ77" s="10"/>
      <c r="AR77" s="10"/>
      <c r="AS77" s="10"/>
      <c r="AT77" s="10"/>
    </row>
    <row r="78" spans="1:46" hidden="1" x14ac:dyDescent="0.35">
      <c r="AI78" s="10"/>
      <c r="AJ78" s="10"/>
      <c r="AK78" s="10"/>
      <c r="AL78" s="10"/>
      <c r="AM78" s="10"/>
      <c r="AN78" s="10"/>
      <c r="AO78" s="10"/>
      <c r="AP78" s="10"/>
      <c r="AQ78" s="10"/>
      <c r="AR78" s="10"/>
      <c r="AS78" s="10"/>
      <c r="AT78" s="10"/>
    </row>
    <row r="79" spans="1:46" hidden="1" x14ac:dyDescent="0.35">
      <c r="AI79" s="10"/>
      <c r="AJ79" s="10"/>
      <c r="AK79" s="10"/>
      <c r="AL79" s="10"/>
      <c r="AM79" s="10"/>
      <c r="AN79" s="10"/>
      <c r="AO79" s="10"/>
      <c r="AP79" s="10"/>
      <c r="AQ79" s="10"/>
      <c r="AR79" s="10"/>
      <c r="AS79" s="10"/>
      <c r="AT79" s="10"/>
    </row>
    <row r="80" spans="1:46" hidden="1" x14ac:dyDescent="0.35">
      <c r="AI80" s="10"/>
      <c r="AJ80" s="10"/>
      <c r="AK80" s="10"/>
      <c r="AL80" s="10"/>
      <c r="AM80" s="10"/>
      <c r="AN80" s="10"/>
      <c r="AO80" s="10"/>
      <c r="AP80" s="10"/>
      <c r="AQ80" s="10"/>
      <c r="AR80" s="10"/>
      <c r="AS80" s="10"/>
      <c r="AT80" s="10"/>
    </row>
    <row r="81" spans="6:46" hidden="1" x14ac:dyDescent="0.35">
      <c r="AI81" s="10"/>
      <c r="AJ81" s="10"/>
      <c r="AK81" s="10"/>
      <c r="AL81" s="10"/>
      <c r="AM81" s="10"/>
      <c r="AN81" s="10"/>
      <c r="AO81" s="10"/>
      <c r="AP81" s="10"/>
      <c r="AQ81" s="10"/>
      <c r="AR81" s="10"/>
      <c r="AS81" s="10"/>
      <c r="AT81" s="10"/>
    </row>
    <row r="82" spans="6:46" hidden="1" x14ac:dyDescent="0.35">
      <c r="AI82" s="10"/>
      <c r="AJ82" s="10"/>
      <c r="AK82" s="10"/>
      <c r="AL82" s="10"/>
      <c r="AM82" s="10"/>
      <c r="AN82" s="10"/>
      <c r="AO82" s="10"/>
      <c r="AP82" s="10"/>
      <c r="AQ82" s="10"/>
      <c r="AR82" s="10"/>
      <c r="AS82" s="10"/>
      <c r="AT82" s="10"/>
    </row>
    <row r="83" spans="6:46" hidden="1" x14ac:dyDescent="0.35">
      <c r="F83" s="3">
        <f>E60+H60+K60</f>
        <v>26</v>
      </c>
      <c r="AI83" s="10"/>
      <c r="AJ83" s="10"/>
      <c r="AK83" s="10"/>
      <c r="AL83" s="10"/>
      <c r="AM83" s="10"/>
      <c r="AN83" s="10"/>
      <c r="AO83" s="10"/>
      <c r="AP83" s="10"/>
      <c r="AQ83" s="10"/>
      <c r="AR83" s="10"/>
      <c r="AS83" s="10"/>
      <c r="AT83" s="10"/>
    </row>
    <row r="84" spans="6:46" hidden="1" x14ac:dyDescent="0.35">
      <c r="AI84" s="10"/>
      <c r="AJ84" s="10"/>
      <c r="AK84" s="10"/>
      <c r="AL84" s="10"/>
      <c r="AM84" s="10"/>
      <c r="AN84" s="10"/>
      <c r="AO84" s="10"/>
      <c r="AP84" s="10"/>
      <c r="AQ84" s="10"/>
      <c r="AR84" s="10"/>
      <c r="AS84" s="10"/>
      <c r="AT84" s="10"/>
    </row>
    <row r="85" spans="6:46" hidden="1" x14ac:dyDescent="0.35">
      <c r="AI85" s="10"/>
      <c r="AJ85" s="10"/>
      <c r="AK85" s="10"/>
      <c r="AL85" s="10"/>
      <c r="AM85" s="10"/>
      <c r="AN85" s="10"/>
      <c r="AO85" s="10"/>
      <c r="AP85" s="10"/>
      <c r="AQ85" s="10"/>
      <c r="AR85" s="10"/>
      <c r="AS85" s="10"/>
      <c r="AT85" s="10"/>
    </row>
    <row r="86" spans="6:46" hidden="1" x14ac:dyDescent="0.35">
      <c r="AI86" s="10"/>
      <c r="AJ86" s="10"/>
      <c r="AK86" s="10"/>
      <c r="AL86" s="10"/>
      <c r="AM86" s="10"/>
      <c r="AN86" s="10"/>
      <c r="AO86" s="10"/>
      <c r="AP86" s="10"/>
      <c r="AQ86" s="10"/>
      <c r="AR86" s="10"/>
      <c r="AS86" s="10"/>
      <c r="AT86" s="10"/>
    </row>
    <row r="87" spans="6:46" hidden="1" x14ac:dyDescent="0.35">
      <c r="AI87" s="10"/>
      <c r="AJ87" s="10"/>
      <c r="AK87" s="10"/>
      <c r="AL87" s="10"/>
      <c r="AM87" s="10"/>
      <c r="AN87" s="10"/>
      <c r="AO87" s="10"/>
      <c r="AP87" s="10"/>
      <c r="AQ87" s="10"/>
      <c r="AR87" s="10"/>
      <c r="AS87" s="10"/>
      <c r="AT87" s="10"/>
    </row>
    <row r="88" spans="6:46" hidden="1" x14ac:dyDescent="0.35">
      <c r="AI88" s="10"/>
      <c r="AJ88" s="10"/>
      <c r="AK88" s="10"/>
      <c r="AL88" s="10"/>
      <c r="AM88" s="10"/>
      <c r="AN88" s="10"/>
      <c r="AO88" s="10"/>
      <c r="AP88" s="10"/>
      <c r="AQ88" s="10"/>
      <c r="AR88" s="10"/>
      <c r="AS88" s="10"/>
      <c r="AT88" s="10"/>
    </row>
    <row r="89" spans="6:46" hidden="1" x14ac:dyDescent="0.35">
      <c r="AI89" s="10"/>
      <c r="AJ89" s="10"/>
      <c r="AK89" s="10"/>
      <c r="AL89" s="10"/>
      <c r="AM89" s="10"/>
      <c r="AN89" s="10"/>
      <c r="AO89" s="10"/>
      <c r="AP89" s="10"/>
      <c r="AQ89" s="10"/>
      <c r="AR89" s="10"/>
      <c r="AS89" s="10"/>
      <c r="AT89" s="10"/>
    </row>
    <row r="90" spans="6:46" hidden="1" x14ac:dyDescent="0.35">
      <c r="AI90" s="10"/>
      <c r="AJ90" s="10"/>
      <c r="AK90" s="10"/>
      <c r="AL90" s="10"/>
      <c r="AM90" s="10"/>
      <c r="AN90" s="10"/>
      <c r="AO90" s="10"/>
      <c r="AP90" s="10"/>
      <c r="AQ90" s="10"/>
      <c r="AR90" s="10"/>
      <c r="AS90" s="10"/>
      <c r="AT90" s="10"/>
    </row>
    <row r="91" spans="6:46" hidden="1" x14ac:dyDescent="0.35">
      <c r="AI91" s="10"/>
      <c r="AJ91" s="10"/>
      <c r="AK91" s="10"/>
      <c r="AL91" s="10"/>
      <c r="AM91" s="10"/>
      <c r="AN91" s="10"/>
      <c r="AO91" s="10"/>
      <c r="AP91" s="10"/>
      <c r="AQ91" s="10"/>
      <c r="AR91" s="10"/>
      <c r="AS91" s="10"/>
      <c r="AT91" s="10"/>
    </row>
    <row r="92" spans="6:46" hidden="1" x14ac:dyDescent="0.35">
      <c r="AI92" s="10"/>
      <c r="AJ92" s="10"/>
      <c r="AK92" s="10"/>
      <c r="AL92" s="10"/>
      <c r="AM92" s="10"/>
      <c r="AN92" s="10"/>
      <c r="AO92" s="10"/>
      <c r="AP92" s="10"/>
      <c r="AQ92" s="10"/>
      <c r="AR92" s="10"/>
      <c r="AS92" s="10"/>
      <c r="AT92" s="10"/>
    </row>
    <row r="93" spans="6:46" hidden="1" x14ac:dyDescent="0.35">
      <c r="AI93" s="10"/>
      <c r="AJ93" s="10"/>
      <c r="AK93" s="10"/>
      <c r="AL93" s="10"/>
      <c r="AM93" s="10"/>
      <c r="AN93" s="10"/>
      <c r="AO93" s="10"/>
      <c r="AP93" s="10"/>
      <c r="AQ93" s="10"/>
      <c r="AR93" s="10"/>
      <c r="AS93" s="10"/>
      <c r="AT93" s="10"/>
    </row>
    <row r="94" spans="6:46" hidden="1" x14ac:dyDescent="0.35">
      <c r="AI94" s="10"/>
      <c r="AJ94" s="10"/>
      <c r="AK94" s="10"/>
      <c r="AL94" s="10"/>
      <c r="AM94" s="10"/>
      <c r="AN94" s="10"/>
      <c r="AO94" s="10"/>
      <c r="AP94" s="10"/>
      <c r="AQ94" s="10"/>
      <c r="AR94" s="10"/>
      <c r="AS94" s="10"/>
      <c r="AT94" s="10"/>
    </row>
    <row r="95" spans="6:46" hidden="1" x14ac:dyDescent="0.35">
      <c r="AI95" s="10"/>
      <c r="AJ95" s="10"/>
      <c r="AK95" s="10"/>
      <c r="AL95" s="10"/>
      <c r="AM95" s="10"/>
      <c r="AN95" s="10"/>
      <c r="AO95" s="10"/>
      <c r="AP95" s="10"/>
      <c r="AQ95" s="10"/>
      <c r="AR95" s="10"/>
      <c r="AS95" s="10"/>
      <c r="AT95" s="10"/>
    </row>
    <row r="96" spans="6:46" hidden="1" x14ac:dyDescent="0.35">
      <c r="AI96" s="10"/>
      <c r="AJ96" s="10"/>
      <c r="AK96" s="10"/>
      <c r="AL96" s="10"/>
      <c r="AM96" s="10"/>
      <c r="AN96" s="10"/>
      <c r="AO96" s="10"/>
      <c r="AP96" s="10"/>
      <c r="AQ96" s="10"/>
      <c r="AR96" s="10"/>
      <c r="AS96" s="10"/>
      <c r="AT96" s="10"/>
    </row>
    <row r="97" x14ac:dyDescent="0.35"/>
    <row r="98" x14ac:dyDescent="0.35"/>
  </sheetData>
  <autoFilter ref="E11:AL60" xr:uid="{00000000-0009-0000-0000-000000000000}"/>
  <mergeCells count="86">
    <mergeCell ref="A70:D70"/>
    <mergeCell ref="G64:G70"/>
    <mergeCell ref="G62:G63"/>
    <mergeCell ref="E62:F62"/>
    <mergeCell ref="AO9:AO11"/>
    <mergeCell ref="AO13:AO16"/>
    <mergeCell ref="AO18:AO22"/>
    <mergeCell ref="AO24:AO31"/>
    <mergeCell ref="AO33:AO38"/>
    <mergeCell ref="AO40:AO44"/>
    <mergeCell ref="AO46:AO58"/>
    <mergeCell ref="A59:C59"/>
    <mergeCell ref="H62:I62"/>
    <mergeCell ref="A62:A63"/>
    <mergeCell ref="B62:D63"/>
    <mergeCell ref="B68:D68"/>
    <mergeCell ref="AO1:AQ1"/>
    <mergeCell ref="AO2:AQ2"/>
    <mergeCell ref="AO3:AQ3"/>
    <mergeCell ref="C5:D5"/>
    <mergeCell ref="B69:D69"/>
    <mergeCell ref="B45:D45"/>
    <mergeCell ref="B64:D64"/>
    <mergeCell ref="B65:D65"/>
    <mergeCell ref="B66:D66"/>
    <mergeCell ref="B67:D67"/>
    <mergeCell ref="D46:D58"/>
    <mergeCell ref="A60:C60"/>
    <mergeCell ref="A5:B5"/>
    <mergeCell ref="B12:D12"/>
    <mergeCell ref="B17:D17"/>
    <mergeCell ref="B23:D23"/>
    <mergeCell ref="T10:V10"/>
    <mergeCell ref="W10:Y10"/>
    <mergeCell ref="AL10:AN10"/>
    <mergeCell ref="Z10:AB10"/>
    <mergeCell ref="E10:G10"/>
    <mergeCell ref="H10:J10"/>
    <mergeCell ref="K10:M10"/>
    <mergeCell ref="N10:P10"/>
    <mergeCell ref="Q10:S10"/>
    <mergeCell ref="W9:AE9"/>
    <mergeCell ref="AF9:AN9"/>
    <mergeCell ref="AC10:AE10"/>
    <mergeCell ref="AF10:AH10"/>
    <mergeCell ref="AI10:AK10"/>
    <mergeCell ref="C6:D6"/>
    <mergeCell ref="C7:D7"/>
    <mergeCell ref="A6:B6"/>
    <mergeCell ref="A7:B7"/>
    <mergeCell ref="A9:A11"/>
    <mergeCell ref="B9:B11"/>
    <mergeCell ref="C9:C11"/>
    <mergeCell ref="D9:D11"/>
    <mergeCell ref="A1:B3"/>
    <mergeCell ref="AL1:AN1"/>
    <mergeCell ref="AL2:AN2"/>
    <mergeCell ref="AL3:AN3"/>
    <mergeCell ref="C1:D1"/>
    <mergeCell ref="C2:D2"/>
    <mergeCell ref="C3:D3"/>
    <mergeCell ref="E1:AK1"/>
    <mergeCell ref="E2:AK2"/>
    <mergeCell ref="E3:AK3"/>
    <mergeCell ref="AP46:AP58"/>
    <mergeCell ref="AQ46:AQ58"/>
    <mergeCell ref="B39:D39"/>
    <mergeCell ref="D40:D44"/>
    <mergeCell ref="AP40:AP44"/>
    <mergeCell ref="AQ40:AQ44"/>
    <mergeCell ref="AQ13:AQ16"/>
    <mergeCell ref="AP13:AP16"/>
    <mergeCell ref="AP9:AQ10"/>
    <mergeCell ref="D33:D38"/>
    <mergeCell ref="AQ33:AQ38"/>
    <mergeCell ref="D13:D16"/>
    <mergeCell ref="D18:D22"/>
    <mergeCell ref="D24:D31"/>
    <mergeCell ref="AQ24:AQ31"/>
    <mergeCell ref="AP18:AP22"/>
    <mergeCell ref="AP24:AP31"/>
    <mergeCell ref="AQ18:AQ22"/>
    <mergeCell ref="AP33:AP38"/>
    <mergeCell ref="B32:D32"/>
    <mergeCell ref="E9:M9"/>
    <mergeCell ref="N9:V9"/>
  </mergeCells>
  <phoneticPr fontId="12" type="noConversion"/>
  <conditionalFormatting sqref="B13:C16">
    <cfRule type="containsBlanks" dxfId="224" priority="356">
      <formula>LEN(TRIM(B13))=0</formula>
    </cfRule>
  </conditionalFormatting>
  <conditionalFormatting sqref="B18:C22">
    <cfRule type="containsBlanks" dxfId="223" priority="107">
      <formula>LEN(TRIM(B18))=0</formula>
    </cfRule>
  </conditionalFormatting>
  <conditionalFormatting sqref="B24:C31">
    <cfRule type="containsBlanks" dxfId="222" priority="105">
      <formula>LEN(TRIM(B24))=0</formula>
    </cfRule>
  </conditionalFormatting>
  <conditionalFormatting sqref="B33:C38">
    <cfRule type="containsBlanks" dxfId="221" priority="104">
      <formula>LEN(TRIM(B33))=0</formula>
    </cfRule>
  </conditionalFormatting>
  <conditionalFormatting sqref="B40:C44">
    <cfRule type="containsBlanks" dxfId="220" priority="103">
      <formula>LEN(TRIM(B40))=0</formula>
    </cfRule>
  </conditionalFormatting>
  <conditionalFormatting sqref="B46:C58">
    <cfRule type="containsBlanks" dxfId="219" priority="102">
      <formula>LEN(TRIM(B46))=0</formula>
    </cfRule>
  </conditionalFormatting>
  <conditionalFormatting sqref="C5:C7">
    <cfRule type="containsBlanks" dxfId="218" priority="108">
      <formula>LEN(TRIM(C5))=0</formula>
    </cfRule>
  </conditionalFormatting>
  <conditionalFormatting sqref="E13:E16">
    <cfRule type="cellIs" dxfId="217" priority="644" operator="greaterThan">
      <formula>0</formula>
    </cfRule>
  </conditionalFormatting>
  <conditionalFormatting sqref="E18:E22">
    <cfRule type="cellIs" dxfId="216" priority="349" operator="greaterThan">
      <formula>0</formula>
    </cfRule>
  </conditionalFormatting>
  <conditionalFormatting sqref="E24:E31">
    <cfRule type="cellIs" dxfId="215" priority="301" operator="greaterThan">
      <formula>0</formula>
    </cfRule>
  </conditionalFormatting>
  <conditionalFormatting sqref="E33:E38">
    <cfRule type="cellIs" dxfId="214" priority="253" operator="greaterThan">
      <formula>0</formula>
    </cfRule>
  </conditionalFormatting>
  <conditionalFormatting sqref="E40:E44">
    <cfRule type="cellIs" dxfId="213" priority="205" operator="greaterThan">
      <formula>0</formula>
    </cfRule>
  </conditionalFormatting>
  <conditionalFormatting sqref="E46:E58">
    <cfRule type="cellIs" dxfId="212" priority="157" operator="greaterThan">
      <formula>0</formula>
    </cfRule>
  </conditionalFormatting>
  <conditionalFormatting sqref="F13:F16 O47:O58">
    <cfRule type="cellIs" dxfId="211" priority="642" operator="greaterThan">
      <formula>0</formula>
    </cfRule>
  </conditionalFormatting>
  <conditionalFormatting sqref="F18:F22">
    <cfRule type="cellIs" dxfId="210" priority="347" operator="greaterThan">
      <formula>0</formula>
    </cfRule>
  </conditionalFormatting>
  <conditionalFormatting sqref="F24:F31">
    <cfRule type="cellIs" dxfId="209" priority="299" operator="greaterThan">
      <formula>0</formula>
    </cfRule>
  </conditionalFormatting>
  <conditionalFormatting sqref="F33:F38">
    <cfRule type="cellIs" dxfId="208" priority="251" operator="greaterThan">
      <formula>0</formula>
    </cfRule>
  </conditionalFormatting>
  <conditionalFormatting sqref="F40:F44">
    <cfRule type="cellIs" dxfId="207" priority="203" operator="greaterThan">
      <formula>0</formula>
    </cfRule>
  </conditionalFormatting>
  <conditionalFormatting sqref="F46:F58">
    <cfRule type="cellIs" dxfId="206" priority="155" operator="greaterThan">
      <formula>0</formula>
    </cfRule>
  </conditionalFormatting>
  <conditionalFormatting sqref="G13:G16">
    <cfRule type="containsBlanks" dxfId="205" priority="645">
      <formula>LEN(TRIM(G13))=0</formula>
    </cfRule>
  </conditionalFormatting>
  <conditionalFormatting sqref="G18:G22">
    <cfRule type="containsBlanks" dxfId="204" priority="350">
      <formula>LEN(TRIM(G18))=0</formula>
    </cfRule>
  </conditionalFormatting>
  <conditionalFormatting sqref="G24:G31">
    <cfRule type="containsBlanks" dxfId="203" priority="302">
      <formula>LEN(TRIM(G24))=0</formula>
    </cfRule>
  </conditionalFormatting>
  <conditionalFormatting sqref="G33:G38">
    <cfRule type="containsBlanks" dxfId="202" priority="254">
      <formula>LEN(TRIM(G33))=0</formula>
    </cfRule>
  </conditionalFormatting>
  <conditionalFormatting sqref="G40:G44">
    <cfRule type="containsBlanks" dxfId="201" priority="206">
      <formula>LEN(TRIM(G40))=0</formula>
    </cfRule>
  </conditionalFormatting>
  <conditionalFormatting sqref="G46:G58">
    <cfRule type="containsBlanks" dxfId="200" priority="158">
      <formula>LEN(TRIM(G46))=0</formula>
    </cfRule>
  </conditionalFormatting>
  <conditionalFormatting sqref="H13:H16">
    <cfRule type="cellIs" dxfId="199" priority="639" operator="greaterThan">
      <formula>0</formula>
    </cfRule>
  </conditionalFormatting>
  <conditionalFormatting sqref="H18:H22">
    <cfRule type="cellIs" dxfId="198" priority="345" operator="greaterThan">
      <formula>0</formula>
    </cfRule>
  </conditionalFormatting>
  <conditionalFormatting sqref="H24:H31">
    <cfRule type="cellIs" dxfId="197" priority="297" operator="greaterThan">
      <formula>0</formula>
    </cfRule>
  </conditionalFormatting>
  <conditionalFormatting sqref="H33:H38">
    <cfRule type="cellIs" dxfId="196" priority="249" operator="greaterThan">
      <formula>0</formula>
    </cfRule>
  </conditionalFormatting>
  <conditionalFormatting sqref="H40:H44">
    <cfRule type="cellIs" dxfId="195" priority="201" operator="greaterThan">
      <formula>0</formula>
    </cfRule>
  </conditionalFormatting>
  <conditionalFormatting sqref="H46:H58">
    <cfRule type="cellIs" dxfId="194" priority="153" operator="greaterThan">
      <formula>0</formula>
    </cfRule>
  </conditionalFormatting>
  <conditionalFormatting sqref="I13:I16">
    <cfRule type="cellIs" dxfId="193" priority="637" operator="greaterThan">
      <formula>0</formula>
    </cfRule>
  </conditionalFormatting>
  <conditionalFormatting sqref="I18:I22">
    <cfRule type="cellIs" dxfId="192" priority="343" operator="greaterThan">
      <formula>0</formula>
    </cfRule>
  </conditionalFormatting>
  <conditionalFormatting sqref="I24:I31">
    <cfRule type="cellIs" dxfId="191" priority="295" operator="greaterThan">
      <formula>0</formula>
    </cfRule>
  </conditionalFormatting>
  <conditionalFormatting sqref="I33:I38">
    <cfRule type="cellIs" dxfId="190" priority="247" operator="greaterThan">
      <formula>0</formula>
    </cfRule>
  </conditionalFormatting>
  <conditionalFormatting sqref="I40:I44">
    <cfRule type="cellIs" dxfId="189" priority="199" operator="greaterThan">
      <formula>0</formula>
    </cfRule>
  </conditionalFormatting>
  <conditionalFormatting sqref="I46:I58">
    <cfRule type="cellIs" dxfId="188" priority="151" operator="greaterThan">
      <formula>0</formula>
    </cfRule>
  </conditionalFormatting>
  <conditionalFormatting sqref="J13:J16">
    <cfRule type="containsBlanks" dxfId="187" priority="640">
      <formula>LEN(TRIM(J13))=0</formula>
    </cfRule>
  </conditionalFormatting>
  <conditionalFormatting sqref="J18:J22">
    <cfRule type="containsBlanks" dxfId="186" priority="106">
      <formula>LEN(TRIM(J18))=0</formula>
    </cfRule>
  </conditionalFormatting>
  <conditionalFormatting sqref="J24:J31">
    <cfRule type="containsBlanks" dxfId="185" priority="298">
      <formula>LEN(TRIM(J24))=0</formula>
    </cfRule>
  </conditionalFormatting>
  <conditionalFormatting sqref="J33:J38">
    <cfRule type="containsBlanks" dxfId="184" priority="250">
      <formula>LEN(TRIM(J33))=0</formula>
    </cfRule>
  </conditionalFormatting>
  <conditionalFormatting sqref="J40:J44">
    <cfRule type="containsBlanks" dxfId="183" priority="202">
      <formula>LEN(TRIM(J40))=0</formula>
    </cfRule>
  </conditionalFormatting>
  <conditionalFormatting sqref="J46:J58">
    <cfRule type="containsBlanks" dxfId="182" priority="154">
      <formula>LEN(TRIM(J46))=0</formula>
    </cfRule>
  </conditionalFormatting>
  <conditionalFormatting sqref="K13:K16">
    <cfRule type="cellIs" dxfId="181" priority="635" operator="greaterThan">
      <formula>0</formula>
    </cfRule>
  </conditionalFormatting>
  <conditionalFormatting sqref="K18:K22">
    <cfRule type="cellIs" dxfId="180" priority="341" operator="greaterThan">
      <formula>0</formula>
    </cfRule>
  </conditionalFormatting>
  <conditionalFormatting sqref="K24:K31">
    <cfRule type="cellIs" dxfId="179" priority="293" operator="greaterThan">
      <formula>0</formula>
    </cfRule>
  </conditionalFormatting>
  <conditionalFormatting sqref="K33:K38">
    <cfRule type="cellIs" dxfId="178" priority="245" operator="greaterThan">
      <formula>0</formula>
    </cfRule>
  </conditionalFormatting>
  <conditionalFormatting sqref="K40:K44">
    <cfRule type="cellIs" dxfId="177" priority="197" operator="greaterThan">
      <formula>0</formula>
    </cfRule>
  </conditionalFormatting>
  <conditionalFormatting sqref="K46:K58">
    <cfRule type="cellIs" dxfId="176" priority="149" operator="greaterThan">
      <formula>0</formula>
    </cfRule>
  </conditionalFormatting>
  <conditionalFormatting sqref="L13:L16">
    <cfRule type="cellIs" dxfId="175" priority="633" operator="greaterThan">
      <formula>0</formula>
    </cfRule>
  </conditionalFormatting>
  <conditionalFormatting sqref="L18:L22">
    <cfRule type="cellIs" dxfId="174" priority="339" operator="greaterThan">
      <formula>0</formula>
    </cfRule>
  </conditionalFormatting>
  <conditionalFormatting sqref="L24:L31">
    <cfRule type="cellIs" dxfId="173" priority="291" operator="greaterThan">
      <formula>0</formula>
    </cfRule>
  </conditionalFormatting>
  <conditionalFormatting sqref="L33:L38">
    <cfRule type="cellIs" dxfId="172" priority="243" operator="greaterThan">
      <formula>0</formula>
    </cfRule>
  </conditionalFormatting>
  <conditionalFormatting sqref="L40:L44">
    <cfRule type="cellIs" dxfId="171" priority="195" operator="greaterThan">
      <formula>0</formula>
    </cfRule>
  </conditionalFormatting>
  <conditionalFormatting sqref="L46:L58">
    <cfRule type="cellIs" dxfId="170" priority="147" operator="greaterThan">
      <formula>0</formula>
    </cfRule>
  </conditionalFormatting>
  <conditionalFormatting sqref="M13:M16">
    <cfRule type="containsBlanks" dxfId="169" priority="636">
      <formula>LEN(TRIM(M13))=0</formula>
    </cfRule>
  </conditionalFormatting>
  <conditionalFormatting sqref="M18:M22">
    <cfRule type="containsBlanks" dxfId="168" priority="342">
      <formula>LEN(TRIM(M18))=0</formula>
    </cfRule>
  </conditionalFormatting>
  <conditionalFormatting sqref="M24:M31">
    <cfRule type="containsBlanks" dxfId="167" priority="294">
      <formula>LEN(TRIM(M24))=0</formula>
    </cfRule>
  </conditionalFormatting>
  <conditionalFormatting sqref="M33:M38">
    <cfRule type="containsBlanks" dxfId="166" priority="246">
      <formula>LEN(TRIM(M33))=0</formula>
    </cfRule>
  </conditionalFormatting>
  <conditionalFormatting sqref="M40:M44">
    <cfRule type="containsBlanks" dxfId="165" priority="198">
      <formula>LEN(TRIM(M40))=0</formula>
    </cfRule>
  </conditionalFormatting>
  <conditionalFormatting sqref="M46:M58">
    <cfRule type="containsBlanks" dxfId="164" priority="150">
      <formula>LEN(TRIM(M46))=0</formula>
    </cfRule>
  </conditionalFormatting>
  <conditionalFormatting sqref="N13:N16">
    <cfRule type="cellIs" dxfId="163" priority="631" operator="greaterThan">
      <formula>0</formula>
    </cfRule>
  </conditionalFormatting>
  <conditionalFormatting sqref="N18:N22">
    <cfRule type="cellIs" dxfId="162" priority="337" operator="greaterThan">
      <formula>0</formula>
    </cfRule>
  </conditionalFormatting>
  <conditionalFormatting sqref="N24:N31">
    <cfRule type="cellIs" dxfId="161" priority="289" operator="greaterThan">
      <formula>0</formula>
    </cfRule>
  </conditionalFormatting>
  <conditionalFormatting sqref="N33:N38">
    <cfRule type="cellIs" dxfId="160" priority="241" operator="greaterThan">
      <formula>0</formula>
    </cfRule>
  </conditionalFormatting>
  <conditionalFormatting sqref="N40:N44">
    <cfRule type="cellIs" dxfId="159" priority="193" operator="greaterThan">
      <formula>0</formula>
    </cfRule>
  </conditionalFormatting>
  <conditionalFormatting sqref="N46:N58">
    <cfRule type="cellIs" dxfId="158" priority="145" operator="greaterThan">
      <formula>0</formula>
    </cfRule>
  </conditionalFormatting>
  <conditionalFormatting sqref="O13 O15:O16">
    <cfRule type="cellIs" dxfId="157" priority="629" operator="greaterThan">
      <formula>0</formula>
    </cfRule>
  </conditionalFormatting>
  <conditionalFormatting sqref="O14">
    <cfRule type="containsBlanks" dxfId="156" priority="87">
      <formula>LEN(TRIM(O14))=0</formula>
    </cfRule>
  </conditionalFormatting>
  <conditionalFormatting sqref="O18:O22">
    <cfRule type="cellIs" dxfId="155" priority="335" operator="greaterThan">
      <formula>0</formula>
    </cfRule>
  </conditionalFormatting>
  <conditionalFormatting sqref="O24:O31">
    <cfRule type="cellIs" dxfId="154" priority="287" operator="greaterThan">
      <formula>0</formula>
    </cfRule>
  </conditionalFormatting>
  <conditionalFormatting sqref="O33:O38">
    <cfRule type="cellIs" dxfId="153" priority="239" operator="greaterThan">
      <formula>0</formula>
    </cfRule>
  </conditionalFormatting>
  <conditionalFormatting sqref="O40:O44">
    <cfRule type="cellIs" dxfId="152" priority="191" operator="greaterThan">
      <formula>0</formula>
    </cfRule>
  </conditionalFormatting>
  <conditionalFormatting sqref="P13:P16">
    <cfRule type="containsBlanks" dxfId="151" priority="100">
      <formula>LEN(TRIM(P13))=0</formula>
    </cfRule>
  </conditionalFormatting>
  <conditionalFormatting sqref="P18:P22">
    <cfRule type="containsBlanks" dxfId="150" priority="98">
      <formula>LEN(TRIM(P18))=0</formula>
    </cfRule>
  </conditionalFormatting>
  <conditionalFormatting sqref="P24:P31">
    <cfRule type="containsBlanks" dxfId="149" priority="94">
      <formula>LEN(TRIM(P24))=0</formula>
    </cfRule>
  </conditionalFormatting>
  <conditionalFormatting sqref="P33:P38">
    <cfRule type="containsBlanks" dxfId="148" priority="92">
      <formula>LEN(TRIM(P33))=0</formula>
    </cfRule>
  </conditionalFormatting>
  <conditionalFormatting sqref="P40:P44">
    <cfRule type="containsBlanks" dxfId="147" priority="91">
      <formula>LEN(TRIM(P40))=0</formula>
    </cfRule>
  </conditionalFormatting>
  <conditionalFormatting sqref="P46:P58">
    <cfRule type="containsBlanks" dxfId="146" priority="88">
      <formula>LEN(TRIM(P46))=0</formula>
    </cfRule>
  </conditionalFormatting>
  <conditionalFormatting sqref="Q13:Q16">
    <cfRule type="cellIs" dxfId="145" priority="627" operator="greaterThan">
      <formula>0</formula>
    </cfRule>
  </conditionalFormatting>
  <conditionalFormatting sqref="Q18:Q22">
    <cfRule type="cellIs" dxfId="144" priority="333" operator="greaterThan">
      <formula>0</formula>
    </cfRule>
  </conditionalFormatting>
  <conditionalFormatting sqref="Q24:Q31">
    <cfRule type="cellIs" dxfId="143" priority="285" operator="greaterThan">
      <formula>0</formula>
    </cfRule>
  </conditionalFormatting>
  <conditionalFormatting sqref="Q33:Q38">
    <cfRule type="cellIs" dxfId="142" priority="237" operator="greaterThan">
      <formula>0</formula>
    </cfRule>
  </conditionalFormatting>
  <conditionalFormatting sqref="Q40:Q44">
    <cfRule type="cellIs" dxfId="141" priority="189" operator="greaterThan">
      <formula>0</formula>
    </cfRule>
  </conditionalFormatting>
  <conditionalFormatting sqref="Q46:Q58">
    <cfRule type="cellIs" dxfId="140" priority="141" operator="greaterThan">
      <formula>0</formula>
    </cfRule>
  </conditionalFormatting>
  <conditionalFormatting sqref="R13:R16">
    <cfRule type="cellIs" dxfId="139" priority="625" operator="greaterThan">
      <formula>0</formula>
    </cfRule>
  </conditionalFormatting>
  <conditionalFormatting sqref="R18:R22">
    <cfRule type="cellIs" dxfId="138" priority="331" operator="greaterThan">
      <formula>0</formula>
    </cfRule>
  </conditionalFormatting>
  <conditionalFormatting sqref="R24:R31">
    <cfRule type="cellIs" dxfId="137" priority="283" operator="greaterThan">
      <formula>0</formula>
    </cfRule>
  </conditionalFormatting>
  <conditionalFormatting sqref="R33:R38">
    <cfRule type="cellIs" dxfId="136" priority="235" operator="greaterThan">
      <formula>0</formula>
    </cfRule>
  </conditionalFormatting>
  <conditionalFormatting sqref="R40:R44">
    <cfRule type="cellIs" dxfId="135" priority="187" operator="greaterThan">
      <formula>0</formula>
    </cfRule>
  </conditionalFormatting>
  <conditionalFormatting sqref="R46:R58">
    <cfRule type="cellIs" dxfId="134" priority="139" operator="greaterThan">
      <formula>0</formula>
    </cfRule>
  </conditionalFormatting>
  <conditionalFormatting sqref="S13:S16">
    <cfRule type="containsBlanks" dxfId="133" priority="628">
      <formula>LEN(TRIM(S13))=0</formula>
    </cfRule>
  </conditionalFormatting>
  <conditionalFormatting sqref="S18:S22">
    <cfRule type="containsBlanks" dxfId="132" priority="334">
      <formula>LEN(TRIM(S18))=0</formula>
    </cfRule>
  </conditionalFormatting>
  <conditionalFormatting sqref="S24:S31">
    <cfRule type="containsBlanks" dxfId="131" priority="86">
      <formula>LEN(TRIM(S24))=0</formula>
    </cfRule>
  </conditionalFormatting>
  <conditionalFormatting sqref="S33:S38">
    <cfRule type="containsBlanks" dxfId="130" priority="85">
      <formula>LEN(TRIM(S33))=0</formula>
    </cfRule>
  </conditionalFormatting>
  <conditionalFormatting sqref="S40:S44">
    <cfRule type="containsBlanks" dxfId="129" priority="190">
      <formula>LEN(TRIM(S40))=0</formula>
    </cfRule>
  </conditionalFormatting>
  <conditionalFormatting sqref="S46:S58">
    <cfRule type="containsBlanks" dxfId="128" priority="83">
      <formula>LEN(TRIM(S46))=0</formula>
    </cfRule>
  </conditionalFormatting>
  <conditionalFormatting sqref="T13:T16">
    <cfRule type="cellIs" dxfId="127" priority="623" operator="greaterThan">
      <formula>0</formula>
    </cfRule>
  </conditionalFormatting>
  <conditionalFormatting sqref="T18:T22">
    <cfRule type="cellIs" dxfId="126" priority="329" operator="greaterThan">
      <formula>0</formula>
    </cfRule>
  </conditionalFormatting>
  <conditionalFormatting sqref="T24:T31">
    <cfRule type="cellIs" dxfId="125" priority="281" operator="greaterThan">
      <formula>0</formula>
    </cfRule>
  </conditionalFormatting>
  <conditionalFormatting sqref="T33:T38">
    <cfRule type="cellIs" dxfId="124" priority="233" operator="greaterThan">
      <formula>0</formula>
    </cfRule>
  </conditionalFormatting>
  <conditionalFormatting sqref="T40:T44">
    <cfRule type="cellIs" dxfId="123" priority="185" operator="greaterThan">
      <formula>0</formula>
    </cfRule>
  </conditionalFormatting>
  <conditionalFormatting sqref="T46:T58">
    <cfRule type="cellIs" dxfId="122" priority="137" operator="greaterThan">
      <formula>0</formula>
    </cfRule>
  </conditionalFormatting>
  <conditionalFormatting sqref="U13:U16">
    <cfRule type="cellIs" dxfId="121" priority="621" operator="greaterThan">
      <formula>0</formula>
    </cfRule>
  </conditionalFormatting>
  <conditionalFormatting sqref="U18:U22">
    <cfRule type="cellIs" dxfId="120" priority="327" operator="greaterThan">
      <formula>0</formula>
    </cfRule>
  </conditionalFormatting>
  <conditionalFormatting sqref="U24:U31">
    <cfRule type="cellIs" dxfId="119" priority="279" operator="greaterThan">
      <formula>0</formula>
    </cfRule>
  </conditionalFormatting>
  <conditionalFormatting sqref="U33:U38">
    <cfRule type="cellIs" dxfId="118" priority="231" operator="greaterThan">
      <formula>0</formula>
    </cfRule>
  </conditionalFormatting>
  <conditionalFormatting sqref="U40:U44">
    <cfRule type="cellIs" dxfId="117" priority="183" operator="greaterThan">
      <formula>0</formula>
    </cfRule>
  </conditionalFormatting>
  <conditionalFormatting sqref="U46:U58">
    <cfRule type="cellIs" dxfId="116" priority="135" operator="greaterThan">
      <formula>0</formula>
    </cfRule>
  </conditionalFormatting>
  <conditionalFormatting sqref="V13:V16">
    <cfRule type="containsBlanks" dxfId="115" priority="624">
      <formula>LEN(TRIM(V13))=0</formula>
    </cfRule>
  </conditionalFormatting>
  <conditionalFormatting sqref="V18:V22">
    <cfRule type="containsBlanks" dxfId="114" priority="330">
      <formula>LEN(TRIM(V18))=0</formula>
    </cfRule>
  </conditionalFormatting>
  <conditionalFormatting sqref="V24:V31">
    <cfRule type="containsBlanks" dxfId="113" priority="282">
      <formula>LEN(TRIM(V24))=0</formula>
    </cfRule>
  </conditionalFormatting>
  <conditionalFormatting sqref="V33:V38">
    <cfRule type="containsBlanks" dxfId="112" priority="234">
      <formula>LEN(TRIM(V33))=0</formula>
    </cfRule>
  </conditionalFormatting>
  <conditionalFormatting sqref="V40:V44">
    <cfRule type="containsBlanks" dxfId="111" priority="186">
      <formula>LEN(TRIM(V40))=0</formula>
    </cfRule>
  </conditionalFormatting>
  <conditionalFormatting sqref="V46:V58">
    <cfRule type="containsBlanks" dxfId="110" priority="138">
      <formula>LEN(TRIM(V46))=0</formula>
    </cfRule>
  </conditionalFormatting>
  <conditionalFormatting sqref="W13:W16">
    <cfRule type="cellIs" dxfId="109" priority="619" operator="greaterThan">
      <formula>0</formula>
    </cfRule>
  </conditionalFormatting>
  <conditionalFormatting sqref="W18:W22">
    <cfRule type="cellIs" dxfId="108" priority="325" operator="greaterThan">
      <formula>0</formula>
    </cfRule>
  </conditionalFormatting>
  <conditionalFormatting sqref="W24:W31">
    <cfRule type="cellIs" dxfId="107" priority="277" operator="greaterThan">
      <formula>0</formula>
    </cfRule>
  </conditionalFormatting>
  <conditionalFormatting sqref="W33:W38">
    <cfRule type="cellIs" dxfId="106" priority="229" operator="greaterThan">
      <formula>0</formula>
    </cfRule>
  </conditionalFormatting>
  <conditionalFormatting sqref="W40:W44">
    <cfRule type="cellIs" dxfId="105" priority="181" operator="greaterThan">
      <formula>0</formula>
    </cfRule>
  </conditionalFormatting>
  <conditionalFormatting sqref="W46:W58">
    <cfRule type="cellIs" dxfId="104" priority="133" operator="greaterThan">
      <formula>0</formula>
    </cfRule>
  </conditionalFormatting>
  <conditionalFormatting sqref="X13:X16">
    <cfRule type="cellIs" dxfId="103" priority="617" operator="greaterThan">
      <formula>0</formula>
    </cfRule>
  </conditionalFormatting>
  <conditionalFormatting sqref="X18:X22">
    <cfRule type="cellIs" dxfId="102" priority="323" operator="greaterThan">
      <formula>0</formula>
    </cfRule>
  </conditionalFormatting>
  <conditionalFormatting sqref="X24:X31">
    <cfRule type="cellIs" dxfId="101" priority="275" operator="greaterThan">
      <formula>0</formula>
    </cfRule>
  </conditionalFormatting>
  <conditionalFormatting sqref="X33:X38">
    <cfRule type="cellIs" dxfId="100" priority="227" operator="greaterThan">
      <formula>0</formula>
    </cfRule>
  </conditionalFormatting>
  <conditionalFormatting sqref="X40:X44">
    <cfRule type="cellIs" dxfId="99" priority="179" operator="greaterThan">
      <formula>0</formula>
    </cfRule>
  </conditionalFormatting>
  <conditionalFormatting sqref="X46:X58">
    <cfRule type="cellIs" dxfId="98" priority="131" operator="greaterThan">
      <formula>0</formula>
    </cfRule>
  </conditionalFormatting>
  <conditionalFormatting sqref="Y13:Y16">
    <cfRule type="containsBlanks" dxfId="97" priority="81">
      <formula>LEN(TRIM(Y13))=0</formula>
    </cfRule>
  </conditionalFormatting>
  <conditionalFormatting sqref="Y18:Y22">
    <cfRule type="containsBlanks" dxfId="96" priority="78">
      <formula>LEN(TRIM(Y18))=0</formula>
    </cfRule>
  </conditionalFormatting>
  <conditionalFormatting sqref="Y24:Y31">
    <cfRule type="containsBlanks" dxfId="95" priority="69">
      <formula>LEN(TRIM(Y24))=0</formula>
    </cfRule>
  </conditionalFormatting>
  <conditionalFormatting sqref="Y33:Y38">
    <cfRule type="containsBlanks" dxfId="94" priority="70">
      <formula>LEN(TRIM(Y33))=0</formula>
    </cfRule>
  </conditionalFormatting>
  <conditionalFormatting sqref="Y40:Y44">
    <cfRule type="containsBlanks" dxfId="93" priority="79">
      <formula>LEN(TRIM(Y40))=0</formula>
    </cfRule>
  </conditionalFormatting>
  <conditionalFormatting sqref="Y46:Y58">
    <cfRule type="containsBlanks" dxfId="92" priority="72">
      <formula>LEN(TRIM(Y46))=0</formula>
    </cfRule>
  </conditionalFormatting>
  <conditionalFormatting sqref="Z13:Z16">
    <cfRule type="cellIs" dxfId="91" priority="615" operator="greaterThan">
      <formula>0</formula>
    </cfRule>
  </conditionalFormatting>
  <conditionalFormatting sqref="Z18:Z22">
    <cfRule type="cellIs" dxfId="90" priority="321" operator="greaterThan">
      <formula>0</formula>
    </cfRule>
  </conditionalFormatting>
  <conditionalFormatting sqref="Z24:Z31">
    <cfRule type="cellIs" dxfId="89" priority="273" operator="greaterThan">
      <formula>0</formula>
    </cfRule>
  </conditionalFormatting>
  <conditionalFormatting sqref="Z33:Z38">
    <cfRule type="cellIs" dxfId="88" priority="225" operator="greaterThan">
      <formula>0</formula>
    </cfRule>
  </conditionalFormatting>
  <conditionalFormatting sqref="Z40:Z44">
    <cfRule type="cellIs" dxfId="87" priority="177" operator="greaterThan">
      <formula>0</formula>
    </cfRule>
  </conditionalFormatting>
  <conditionalFormatting sqref="Z46:Z58">
    <cfRule type="cellIs" dxfId="86" priority="129" operator="greaterThan">
      <formula>0</formula>
    </cfRule>
  </conditionalFormatting>
  <conditionalFormatting sqref="AA13:AA16">
    <cfRule type="cellIs" dxfId="85" priority="613" operator="greaterThan">
      <formula>0</formula>
    </cfRule>
  </conditionalFormatting>
  <conditionalFormatting sqref="AA18:AA22">
    <cfRule type="cellIs" dxfId="84" priority="319" operator="greaterThan">
      <formula>0</formula>
    </cfRule>
  </conditionalFormatting>
  <conditionalFormatting sqref="AA24:AA31">
    <cfRule type="cellIs" dxfId="83" priority="271" operator="greaterThan">
      <formula>0</formula>
    </cfRule>
  </conditionalFormatting>
  <conditionalFormatting sqref="AA33:AA38">
    <cfRule type="cellIs" dxfId="82" priority="223" operator="greaterThan">
      <formula>0</formula>
    </cfRule>
  </conditionalFormatting>
  <conditionalFormatting sqref="AA40:AA44">
    <cfRule type="cellIs" dxfId="81" priority="175" operator="greaterThan">
      <formula>0</formula>
    </cfRule>
  </conditionalFormatting>
  <conditionalFormatting sqref="AA46:AA58">
    <cfRule type="cellIs" dxfId="80" priority="127" operator="greaterThan">
      <formula>0</formula>
    </cfRule>
  </conditionalFormatting>
  <conditionalFormatting sqref="AB13:AB16">
    <cfRule type="containsBlanks" dxfId="79" priority="68">
      <formula>LEN(TRIM(AB13))=0</formula>
    </cfRule>
  </conditionalFormatting>
  <conditionalFormatting sqref="AB18:AB22">
    <cfRule type="containsBlanks" dxfId="78" priority="67">
      <formula>LEN(TRIM(AB18))=0</formula>
    </cfRule>
  </conditionalFormatting>
  <conditionalFormatting sqref="AB24:AB31">
    <cfRule type="containsBlanks" dxfId="77" priority="65">
      <formula>LEN(TRIM(AB24))=0</formula>
    </cfRule>
  </conditionalFormatting>
  <conditionalFormatting sqref="AB33:AB38">
    <cfRule type="containsBlanks" dxfId="76" priority="64">
      <formula>LEN(TRIM(AB33))=0</formula>
    </cfRule>
  </conditionalFormatting>
  <conditionalFormatting sqref="AB40:AB44">
    <cfRule type="containsBlanks" dxfId="75" priority="63">
      <formula>LEN(TRIM(AB40))=0</formula>
    </cfRule>
  </conditionalFormatting>
  <conditionalFormatting sqref="AB46:AB58">
    <cfRule type="containsBlanks" dxfId="74" priority="60">
      <formula>LEN(TRIM(AB46))=0</formula>
    </cfRule>
  </conditionalFormatting>
  <conditionalFormatting sqref="AC13:AC16">
    <cfRule type="cellIs" dxfId="73" priority="611" operator="greaterThan">
      <formula>0</formula>
    </cfRule>
  </conditionalFormatting>
  <conditionalFormatting sqref="AC18:AC22">
    <cfRule type="cellIs" dxfId="72" priority="317" operator="greaterThan">
      <formula>0</formula>
    </cfRule>
  </conditionalFormatting>
  <conditionalFormatting sqref="AC24:AC31">
    <cfRule type="cellIs" dxfId="71" priority="269" operator="greaterThan">
      <formula>0</formula>
    </cfRule>
  </conditionalFormatting>
  <conditionalFormatting sqref="AC33:AC38">
    <cfRule type="cellIs" dxfId="70" priority="221" operator="greaterThan">
      <formula>0</formula>
    </cfRule>
  </conditionalFormatting>
  <conditionalFormatting sqref="AC40:AC44">
    <cfRule type="cellIs" dxfId="69" priority="173" operator="greaterThan">
      <formula>0</formula>
    </cfRule>
  </conditionalFormatting>
  <conditionalFormatting sqref="AC46:AC58">
    <cfRule type="cellIs" dxfId="68" priority="125" operator="greaterThan">
      <formula>0</formula>
    </cfRule>
  </conditionalFormatting>
  <conditionalFormatting sqref="AD13:AD16">
    <cfRule type="cellIs" dxfId="67" priority="609" operator="greaterThan">
      <formula>0</formula>
    </cfRule>
  </conditionalFormatting>
  <conditionalFormatting sqref="AD18:AD22">
    <cfRule type="cellIs" dxfId="66" priority="315" operator="greaterThan">
      <formula>0</formula>
    </cfRule>
  </conditionalFormatting>
  <conditionalFormatting sqref="AD24:AD31">
    <cfRule type="cellIs" dxfId="65" priority="267" operator="greaterThan">
      <formula>0</formula>
    </cfRule>
  </conditionalFormatting>
  <conditionalFormatting sqref="AD33:AD38">
    <cfRule type="cellIs" dxfId="64" priority="219" operator="greaterThan">
      <formula>0</formula>
    </cfRule>
  </conditionalFormatting>
  <conditionalFormatting sqref="AD40:AD44">
    <cfRule type="cellIs" dxfId="63" priority="171" operator="greaterThan">
      <formula>0</formula>
    </cfRule>
  </conditionalFormatting>
  <conditionalFormatting sqref="AD46:AD58">
    <cfRule type="cellIs" dxfId="62" priority="123" operator="greaterThan">
      <formula>0</formula>
    </cfRule>
  </conditionalFormatting>
  <conditionalFormatting sqref="AE13:AE16">
    <cfRule type="containsBlanks" dxfId="61" priority="612">
      <formula>LEN(TRIM(AE13))=0</formula>
    </cfRule>
  </conditionalFormatting>
  <conditionalFormatting sqref="AE18:AE22">
    <cfRule type="containsBlanks" dxfId="60" priority="318">
      <formula>LEN(TRIM(AE18))=0</formula>
    </cfRule>
  </conditionalFormatting>
  <conditionalFormatting sqref="AE24:AE31">
    <cfRule type="containsBlanks" dxfId="59" priority="59">
      <formula>LEN(TRIM(AE24))=0</formula>
    </cfRule>
  </conditionalFormatting>
  <conditionalFormatting sqref="AE33:AE38">
    <cfRule type="containsBlanks" dxfId="58" priority="58">
      <formula>LEN(TRIM(AE33))=0</formula>
    </cfRule>
  </conditionalFormatting>
  <conditionalFormatting sqref="AE40:AE44">
    <cfRule type="containsBlanks" dxfId="57" priority="57">
      <formula>LEN(TRIM(AE40))=0</formula>
    </cfRule>
  </conditionalFormatting>
  <conditionalFormatting sqref="AE46:AE58">
    <cfRule type="containsBlanks" dxfId="56" priority="52">
      <formula>LEN(TRIM(AE46))=0</formula>
    </cfRule>
  </conditionalFormatting>
  <conditionalFormatting sqref="AF13:AF16">
    <cfRule type="cellIs" dxfId="55" priority="607" operator="greaterThan">
      <formula>0</formula>
    </cfRule>
  </conditionalFormatting>
  <conditionalFormatting sqref="AF18:AF22">
    <cfRule type="cellIs" dxfId="54" priority="313" operator="greaterThan">
      <formula>0</formula>
    </cfRule>
  </conditionalFormatting>
  <conditionalFormatting sqref="AF24:AF31">
    <cfRule type="cellIs" dxfId="53" priority="265" operator="greaterThan">
      <formula>0</formula>
    </cfRule>
  </conditionalFormatting>
  <conditionalFormatting sqref="AF33:AF38">
    <cfRule type="cellIs" dxfId="52" priority="217" operator="greaterThan">
      <formula>0</formula>
    </cfRule>
  </conditionalFormatting>
  <conditionalFormatting sqref="AF40:AF44">
    <cfRule type="cellIs" dxfId="51" priority="169" operator="greaterThan">
      <formula>0</formula>
    </cfRule>
  </conditionalFormatting>
  <conditionalFormatting sqref="AF46:AF58">
    <cfRule type="cellIs" dxfId="50" priority="121" operator="greaterThan">
      <formula>0</formula>
    </cfRule>
  </conditionalFormatting>
  <conditionalFormatting sqref="AG13:AG16">
    <cfRule type="cellIs" dxfId="49" priority="605" operator="greaterThan">
      <formula>0</formula>
    </cfRule>
  </conditionalFormatting>
  <conditionalFormatting sqref="AG18:AG22">
    <cfRule type="cellIs" dxfId="48" priority="47" operator="greaterThan">
      <formula>0</formula>
    </cfRule>
  </conditionalFormatting>
  <conditionalFormatting sqref="AG24:AG31">
    <cfRule type="cellIs" dxfId="47" priority="44" operator="greaterThan">
      <formula>0</formula>
    </cfRule>
  </conditionalFormatting>
  <conditionalFormatting sqref="AG33:AG38">
    <cfRule type="cellIs" dxfId="46" priority="42" operator="greaterThan">
      <formula>0</formula>
    </cfRule>
  </conditionalFormatting>
  <conditionalFormatting sqref="AG40:AG44">
    <cfRule type="cellIs" dxfId="45" priority="40" operator="greaterThan">
      <formula>0</formula>
    </cfRule>
  </conditionalFormatting>
  <conditionalFormatting sqref="AG46:AG58">
    <cfRule type="cellIs" dxfId="44" priority="38" operator="greaterThan">
      <formula>0</formula>
    </cfRule>
  </conditionalFormatting>
  <conditionalFormatting sqref="AH13:AH16">
    <cfRule type="containsBlanks" dxfId="43" priority="51">
      <formula>LEN(TRIM(AH13))=0</formula>
    </cfRule>
  </conditionalFormatting>
  <conditionalFormatting sqref="AH18:AH22">
    <cfRule type="containsBlanks" dxfId="42" priority="50">
      <formula>LEN(TRIM(AH18))=0</formula>
    </cfRule>
  </conditionalFormatting>
  <conditionalFormatting sqref="AH24:AH31">
    <cfRule type="containsBlanks" dxfId="41" priority="43">
      <formula>LEN(TRIM(AH24))=0</formula>
    </cfRule>
  </conditionalFormatting>
  <conditionalFormatting sqref="AH33:AH38">
    <cfRule type="containsBlanks" dxfId="40" priority="41">
      <formula>LEN(TRIM(AH33))=0</formula>
    </cfRule>
  </conditionalFormatting>
  <conditionalFormatting sqref="AH40:AH44">
    <cfRule type="containsBlanks" dxfId="39" priority="39">
      <formula>LEN(TRIM(AH40))=0</formula>
    </cfRule>
  </conditionalFormatting>
  <conditionalFormatting sqref="AH46:AH58">
    <cfRule type="containsBlanks" dxfId="38" priority="37">
      <formula>LEN(TRIM(AH46))=0</formula>
    </cfRule>
  </conditionalFormatting>
  <conditionalFormatting sqref="AI13:AI16">
    <cfRule type="cellIs" dxfId="37" priority="603" operator="greaterThan">
      <formula>0</formula>
    </cfRule>
  </conditionalFormatting>
  <conditionalFormatting sqref="AI18:AI22">
    <cfRule type="cellIs" dxfId="36" priority="309" operator="greaterThan">
      <formula>0</formula>
    </cfRule>
  </conditionalFormatting>
  <conditionalFormatting sqref="AI24:AI31">
    <cfRule type="cellIs" dxfId="35" priority="261" operator="greaterThan">
      <formula>0</formula>
    </cfRule>
  </conditionalFormatting>
  <conditionalFormatting sqref="AI33:AI38">
    <cfRule type="cellIs" dxfId="34" priority="213" operator="greaterThan">
      <formula>0</formula>
    </cfRule>
  </conditionalFormatting>
  <conditionalFormatting sqref="AI40:AI44">
    <cfRule type="cellIs" dxfId="33" priority="165" operator="greaterThan">
      <formula>0</formula>
    </cfRule>
  </conditionalFormatting>
  <conditionalFormatting sqref="AI46:AI58">
    <cfRule type="cellIs" dxfId="32" priority="117" operator="greaterThan">
      <formula>0</formula>
    </cfRule>
  </conditionalFormatting>
  <conditionalFormatting sqref="AJ13:AJ16">
    <cfRule type="cellIs" dxfId="31" priority="601" operator="greaterThan">
      <formula>0</formula>
    </cfRule>
  </conditionalFormatting>
  <conditionalFormatting sqref="AJ18:AJ22">
    <cfRule type="cellIs" dxfId="30" priority="36" operator="greaterThan">
      <formula>0</formula>
    </cfRule>
  </conditionalFormatting>
  <conditionalFormatting sqref="AJ24:AJ31">
    <cfRule type="cellIs" dxfId="29" priority="32" operator="greaterThan">
      <formula>0</formula>
    </cfRule>
  </conditionalFormatting>
  <conditionalFormatting sqref="AJ33:AJ38">
    <cfRule type="cellIs" dxfId="28" priority="28" operator="greaterThan">
      <formula>0</formula>
    </cfRule>
  </conditionalFormatting>
  <conditionalFormatting sqref="AJ40:AJ44">
    <cfRule type="cellIs" dxfId="27" priority="24" operator="greaterThan">
      <formula>0</formula>
    </cfRule>
  </conditionalFormatting>
  <conditionalFormatting sqref="AJ46:AJ58">
    <cfRule type="cellIs" dxfId="26" priority="20" operator="greaterThan">
      <formula>0</formula>
    </cfRule>
  </conditionalFormatting>
  <conditionalFormatting sqref="AK13:AK16">
    <cfRule type="containsBlanks" dxfId="25" priority="604">
      <formula>LEN(TRIM(AK13))=0</formula>
    </cfRule>
  </conditionalFormatting>
  <conditionalFormatting sqref="AK18:AK22">
    <cfRule type="containsBlanks" dxfId="24" priority="35">
      <formula>LEN(TRIM(AK18))=0</formula>
    </cfRule>
  </conditionalFormatting>
  <conditionalFormatting sqref="AK24:AK31">
    <cfRule type="containsBlanks" dxfId="23" priority="31">
      <formula>LEN(TRIM(AK24))=0</formula>
    </cfRule>
  </conditionalFormatting>
  <conditionalFormatting sqref="AK33:AK38">
    <cfRule type="containsBlanks" dxfId="22" priority="27">
      <formula>LEN(TRIM(AK33))=0</formula>
    </cfRule>
  </conditionalFormatting>
  <conditionalFormatting sqref="AK40:AK44">
    <cfRule type="containsBlanks" dxfId="21" priority="23">
      <formula>LEN(TRIM(AK40))=0</formula>
    </cfRule>
  </conditionalFormatting>
  <conditionalFormatting sqref="AK46:AK58">
    <cfRule type="containsBlanks" dxfId="20" priority="19">
      <formula>LEN(TRIM(AK46))=0</formula>
    </cfRule>
  </conditionalFormatting>
  <conditionalFormatting sqref="AL13:AL16">
    <cfRule type="cellIs" dxfId="19" priority="599" operator="greaterThan">
      <formula>0</formula>
    </cfRule>
  </conditionalFormatting>
  <conditionalFormatting sqref="AL18:AL22">
    <cfRule type="cellIs" dxfId="18" priority="305" operator="greaterThan">
      <formula>0</formula>
    </cfRule>
  </conditionalFormatting>
  <conditionalFormatting sqref="AL24:AL31">
    <cfRule type="cellIs" dxfId="17" priority="257" operator="greaterThan">
      <formula>0</formula>
    </cfRule>
  </conditionalFormatting>
  <conditionalFormatting sqref="AL33:AL38">
    <cfRule type="cellIs" dxfId="16" priority="209" operator="greaterThan">
      <formula>0</formula>
    </cfRule>
  </conditionalFormatting>
  <conditionalFormatting sqref="AL40:AL44">
    <cfRule type="cellIs" dxfId="15" priority="161" operator="greaterThan">
      <formula>0</formula>
    </cfRule>
  </conditionalFormatting>
  <conditionalFormatting sqref="AL46:AL58">
    <cfRule type="cellIs" dxfId="14" priority="113" operator="greaterThan">
      <formula>0</formula>
    </cfRule>
  </conditionalFormatting>
  <conditionalFormatting sqref="AM13:AM16">
    <cfRule type="cellIs" dxfId="13" priority="16" operator="greaterThan">
      <formula>0</formula>
    </cfRule>
  </conditionalFormatting>
  <conditionalFormatting sqref="AM18:AM22">
    <cfRule type="cellIs" dxfId="12" priority="12" operator="greaterThan">
      <formula>0</formula>
    </cfRule>
  </conditionalFormatting>
  <conditionalFormatting sqref="AM24:AM31">
    <cfRule type="cellIs" dxfId="11" priority="8" operator="greaterThan">
      <formula>0</formula>
    </cfRule>
  </conditionalFormatting>
  <conditionalFormatting sqref="AM33:AM38">
    <cfRule type="cellIs" dxfId="10" priority="6" operator="greaterThan">
      <formula>0</formula>
    </cfRule>
  </conditionalFormatting>
  <conditionalFormatting sqref="AM40:AM44">
    <cfRule type="cellIs" dxfId="9" priority="4" operator="greaterThan">
      <formula>0</formula>
    </cfRule>
  </conditionalFormatting>
  <conditionalFormatting sqref="AM46:AM58">
    <cfRule type="cellIs" dxfId="8" priority="2" operator="greaterThan">
      <formula>0</formula>
    </cfRule>
  </conditionalFormatting>
  <conditionalFormatting sqref="AN13:AN16">
    <cfRule type="containsBlanks" dxfId="7" priority="15">
      <formula>LEN(TRIM(AN13))=0</formula>
    </cfRule>
  </conditionalFormatting>
  <conditionalFormatting sqref="AN18:AN22">
    <cfRule type="containsBlanks" dxfId="6" priority="11">
      <formula>LEN(TRIM(AN18))=0</formula>
    </cfRule>
  </conditionalFormatting>
  <conditionalFormatting sqref="AN24:AN31">
    <cfRule type="containsBlanks" dxfId="5" priority="7">
      <formula>LEN(TRIM(AN24))=0</formula>
    </cfRule>
  </conditionalFormatting>
  <conditionalFormatting sqref="AN33:AN38">
    <cfRule type="containsBlanks" dxfId="4" priority="5">
      <formula>LEN(TRIM(AN33))=0</formula>
    </cfRule>
  </conditionalFormatting>
  <conditionalFormatting sqref="AN40:AN44">
    <cfRule type="containsBlanks" dxfId="3" priority="3">
      <formula>LEN(TRIM(AN40))=0</formula>
    </cfRule>
  </conditionalFormatting>
  <conditionalFormatting sqref="AN46:AN58">
    <cfRule type="containsBlanks" dxfId="2" priority="1">
      <formula>LEN(TRIM(AN46))=0</formula>
    </cfRule>
  </conditionalFormatting>
  <printOptions horizontalCentered="1"/>
  <pageMargins left="0.51181102362204722" right="0.51181102362204722" top="0.51181102362204722" bottom="0.74803149606299213" header="0.31496062992125984" footer="0.31496062992125984"/>
  <pageSetup scale="26" orientation="landscape" r:id="rId1"/>
  <headerFooter>
    <oddFooter>&amp;C&amp;G&amp;RPágina &amp;Pde &amp;N</oddFooter>
  </headerFooter>
  <rowBreaks count="3" manualBreakCount="3">
    <brk id="31" max="42" man="1"/>
    <brk id="38" max="42" man="1"/>
    <brk id="71" min="1" max="19" man="1"/>
  </rowBreaks>
  <colBreaks count="1" manualBreakCount="1">
    <brk id="27" max="58" man="1"/>
  </col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Listas!$B$4:$B$9</xm:f>
          </x14:formula1>
          <xm:sqref>C5</xm:sqref>
        </x14:dataValidation>
        <x14:dataValidation type="list" allowBlank="1" showInputMessage="1" showErrorMessage="1" xr:uid="{00000000-0002-0000-0000-000001000000}">
          <x14:formula1>
            <xm:f>Listas!$D$4:$D$14</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51"/>
  <sheetViews>
    <sheetView showGridLines="0" view="pageBreakPreview" zoomScale="85" zoomScaleNormal="100" zoomScaleSheetLayoutView="85" workbookViewId="0">
      <selection activeCell="M3" sqref="M3:N3"/>
    </sheetView>
  </sheetViews>
  <sheetFormatPr baseColWidth="10" defaultColWidth="0" defaultRowHeight="15" zeroHeight="1" x14ac:dyDescent="0.25"/>
  <cols>
    <col min="1" max="1" width="19" customWidth="1"/>
    <col min="2" max="14" width="11.42578125" customWidth="1"/>
    <col min="15" max="15" width="2" customWidth="1"/>
    <col min="16" max="16382" width="11.42578125" hidden="1"/>
    <col min="16383" max="16383" width="2" hidden="1" customWidth="1"/>
    <col min="16384" max="16384" width="2.28515625" hidden="1" customWidth="1"/>
  </cols>
  <sheetData>
    <row r="1" spans="1:14" ht="28.5" customHeight="1" x14ac:dyDescent="0.25">
      <c r="A1" s="145"/>
      <c r="B1" s="146"/>
      <c r="C1" s="155" t="s">
        <v>49</v>
      </c>
      <c r="D1" s="155"/>
      <c r="E1" s="156" t="s">
        <v>56</v>
      </c>
      <c r="F1" s="157"/>
      <c r="G1" s="157"/>
      <c r="H1" s="157"/>
      <c r="I1" s="157"/>
      <c r="J1" s="158"/>
      <c r="K1" s="162" t="s">
        <v>50</v>
      </c>
      <c r="L1" s="163"/>
      <c r="M1" s="141" t="s">
        <v>260</v>
      </c>
      <c r="N1" s="142"/>
    </row>
    <row r="2" spans="1:14" ht="28.5" customHeight="1" x14ac:dyDescent="0.25">
      <c r="A2" s="147"/>
      <c r="B2" s="148"/>
      <c r="C2" s="155" t="s">
        <v>51</v>
      </c>
      <c r="D2" s="155"/>
      <c r="E2" s="159" t="s">
        <v>57</v>
      </c>
      <c r="F2" s="160"/>
      <c r="G2" s="160"/>
      <c r="H2" s="160"/>
      <c r="I2" s="160"/>
      <c r="J2" s="161"/>
      <c r="K2" s="162" t="s">
        <v>52</v>
      </c>
      <c r="L2" s="163"/>
      <c r="M2" s="143" t="s">
        <v>55</v>
      </c>
      <c r="N2" s="144"/>
    </row>
    <row r="3" spans="1:14" ht="28.5" customHeight="1" x14ac:dyDescent="0.25">
      <c r="A3" s="149"/>
      <c r="B3" s="150"/>
      <c r="C3" s="155" t="s">
        <v>53</v>
      </c>
      <c r="D3" s="155"/>
      <c r="E3" s="159" t="s">
        <v>71</v>
      </c>
      <c r="F3" s="160"/>
      <c r="G3" s="160"/>
      <c r="H3" s="160"/>
      <c r="I3" s="160"/>
      <c r="J3" s="161"/>
      <c r="K3" s="162" t="s">
        <v>54</v>
      </c>
      <c r="L3" s="163"/>
      <c r="M3" s="141" t="s">
        <v>107</v>
      </c>
      <c r="N3" s="142"/>
    </row>
    <row r="4" spans="1:14" ht="21.75" customHeight="1" x14ac:dyDescent="0.25">
      <c r="A4" s="69"/>
      <c r="B4" s="69"/>
      <c r="C4" s="69"/>
      <c r="D4" s="69"/>
      <c r="E4" s="69"/>
      <c r="F4" s="69"/>
      <c r="G4" s="69"/>
      <c r="H4" s="69"/>
      <c r="I4" s="69"/>
      <c r="J4" s="69"/>
      <c r="K4" s="69"/>
      <c r="L4" s="69"/>
      <c r="M4" s="69"/>
      <c r="N4" s="69"/>
    </row>
    <row r="5" spans="1:14" ht="21.75" customHeight="1" x14ac:dyDescent="0.25">
      <c r="A5" s="153" t="s">
        <v>88</v>
      </c>
      <c r="B5" s="154"/>
      <c r="C5" s="151">
        <v>2025</v>
      </c>
      <c r="D5" s="152"/>
    </row>
    <row r="6" spans="1:14" ht="21.75" customHeight="1" x14ac:dyDescent="0.25"/>
    <row r="7" spans="1:14" ht="21.75" customHeight="1" x14ac:dyDescent="0.25"/>
    <row r="8" spans="1:14" ht="21.75" customHeight="1" x14ac:dyDescent="0.25"/>
    <row r="9" spans="1:14" x14ac:dyDescent="0.25"/>
    <row r="10" spans="1:14" x14ac:dyDescent="0.25"/>
    <row r="11" spans="1:14" x14ac:dyDescent="0.25"/>
    <row r="12" spans="1:14" x14ac:dyDescent="0.25"/>
    <row r="13" spans="1:14" x14ac:dyDescent="0.25"/>
    <row r="14" spans="1:14" x14ac:dyDescent="0.25"/>
    <row r="15" spans="1:14" x14ac:dyDescent="0.25"/>
    <row r="16" spans="1:14"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1:14" x14ac:dyDescent="0.25"/>
    <row r="34" spans="1:14" x14ac:dyDescent="0.25"/>
    <row r="35" spans="1:14" x14ac:dyDescent="0.25"/>
    <row r="36" spans="1:14" x14ac:dyDescent="0.25"/>
    <row r="37" spans="1:14" ht="15.75" x14ac:dyDescent="0.25">
      <c r="A37" s="80" t="s">
        <v>253</v>
      </c>
      <c r="B37" s="136" t="s">
        <v>254</v>
      </c>
      <c r="C37" s="137"/>
      <c r="D37" s="138"/>
      <c r="E37" s="136" t="s">
        <v>255</v>
      </c>
      <c r="F37" s="137"/>
      <c r="G37" s="138"/>
      <c r="H37" s="136" t="s">
        <v>256</v>
      </c>
      <c r="I37" s="137"/>
      <c r="J37" s="138"/>
      <c r="K37" s="136" t="s">
        <v>257</v>
      </c>
      <c r="L37" s="137"/>
      <c r="M37" s="138"/>
      <c r="N37" s="139" t="s">
        <v>22</v>
      </c>
    </row>
    <row r="38" spans="1:14" ht="15.75" x14ac:dyDescent="0.25">
      <c r="A38" s="70" t="s">
        <v>23</v>
      </c>
      <c r="B38" s="70" t="s">
        <v>24</v>
      </c>
      <c r="C38" s="70" t="s">
        <v>25</v>
      </c>
      <c r="D38" s="70" t="s">
        <v>26</v>
      </c>
      <c r="E38" s="70" t="s">
        <v>27</v>
      </c>
      <c r="F38" s="70" t="s">
        <v>28</v>
      </c>
      <c r="G38" s="70" t="s">
        <v>29</v>
      </c>
      <c r="H38" s="70" t="s">
        <v>30</v>
      </c>
      <c r="I38" s="70" t="s">
        <v>31</v>
      </c>
      <c r="J38" s="70" t="s">
        <v>32</v>
      </c>
      <c r="K38" s="70" t="s">
        <v>33</v>
      </c>
      <c r="L38" s="70" t="s">
        <v>34</v>
      </c>
      <c r="M38" s="70" t="s">
        <v>35</v>
      </c>
      <c r="N38" s="140"/>
    </row>
    <row r="39" spans="1:14" ht="15.75" x14ac:dyDescent="0.25">
      <c r="A39" s="52" t="s">
        <v>36</v>
      </c>
      <c r="B39" s="1">
        <f>'Paa-PIGA'!E60</f>
        <v>10</v>
      </c>
      <c r="C39" s="1">
        <f>'Paa-PIGA'!H60</f>
        <v>7</v>
      </c>
      <c r="D39" s="1">
        <f>'Paa-PIGA'!K60</f>
        <v>9</v>
      </c>
      <c r="E39" s="1">
        <f>'Paa-PIGA'!N60</f>
        <v>14</v>
      </c>
      <c r="F39" s="1">
        <f>'Paa-PIGA'!Q60</f>
        <v>9</v>
      </c>
      <c r="G39" s="1">
        <f>'Paa-PIGA'!T60</f>
        <v>10</v>
      </c>
      <c r="H39" s="1">
        <f>'Paa-PIGA'!W60</f>
        <v>13</v>
      </c>
      <c r="I39" s="1">
        <f>'Paa-PIGA'!Z60</f>
        <v>9</v>
      </c>
      <c r="J39" s="1">
        <f>'Paa-PIGA'!AC60</f>
        <v>10</v>
      </c>
      <c r="K39" s="1">
        <f>'Paa-PIGA'!AF60</f>
        <v>13</v>
      </c>
      <c r="L39" s="1">
        <f>'Paa-PIGA'!AI60</f>
        <v>13</v>
      </c>
      <c r="M39" s="1">
        <f>'Paa-PIGA'!AL60</f>
        <v>11</v>
      </c>
      <c r="N39" s="2">
        <f>SUM(B39:M39)</f>
        <v>128</v>
      </c>
    </row>
    <row r="40" spans="1:14" ht="15.75" x14ac:dyDescent="0.25">
      <c r="A40" s="51" t="s">
        <v>37</v>
      </c>
      <c r="B40" s="1">
        <f>'Paa-PIGA'!F60</f>
        <v>10</v>
      </c>
      <c r="C40" s="1">
        <f>'Paa-PIGA'!I60</f>
        <v>7</v>
      </c>
      <c r="D40" s="1">
        <f>'Paa-PIGA'!L60</f>
        <v>9</v>
      </c>
      <c r="E40" s="1">
        <f>'Paa-PIGA'!O60</f>
        <v>14</v>
      </c>
      <c r="F40" s="1">
        <f>'Paa-PIGA'!R60</f>
        <v>9</v>
      </c>
      <c r="G40" s="1">
        <f>'Paa-PIGA'!U60</f>
        <v>10</v>
      </c>
      <c r="H40" s="1">
        <f>'Paa-PIGA'!X60</f>
        <v>13</v>
      </c>
      <c r="I40" s="1">
        <f>'Paa-PIGA'!AA60</f>
        <v>9</v>
      </c>
      <c r="J40" s="1">
        <f>'Paa-PIGA'!AD60</f>
        <v>10</v>
      </c>
      <c r="K40" s="1">
        <f>'Paa-PIGA'!AG60</f>
        <v>13</v>
      </c>
      <c r="L40" s="1">
        <f>'Paa-PIGA'!AJ60</f>
        <v>13</v>
      </c>
      <c r="M40" s="1">
        <f>'Paa-PIGA'!AM60</f>
        <v>11</v>
      </c>
      <c r="N40" s="2">
        <f>SUM(B40:M40)</f>
        <v>128</v>
      </c>
    </row>
    <row r="41" spans="1:14" x14ac:dyDescent="0.25"/>
    <row r="42" spans="1:14" x14ac:dyDescent="0.25"/>
    <row r="43" spans="1:14" x14ac:dyDescent="0.25"/>
    <row r="44" spans="1:14" x14ac:dyDescent="0.25"/>
    <row r="45" spans="1:14" x14ac:dyDescent="0.25"/>
    <row r="46" spans="1:14" x14ac:dyDescent="0.25"/>
    <row r="47" spans="1:14" x14ac:dyDescent="0.25"/>
    <row r="48" spans="1:14" x14ac:dyDescent="0.25"/>
    <row r="49" x14ac:dyDescent="0.25"/>
    <row r="50" x14ac:dyDescent="0.25"/>
    <row r="51" x14ac:dyDescent="0.25"/>
  </sheetData>
  <mergeCells count="20">
    <mergeCell ref="M1:N1"/>
    <mergeCell ref="M2:N2"/>
    <mergeCell ref="M3:N3"/>
    <mergeCell ref="A1:B3"/>
    <mergeCell ref="C5:D5"/>
    <mergeCell ref="A5:B5"/>
    <mergeCell ref="C1:D1"/>
    <mergeCell ref="C2:D2"/>
    <mergeCell ref="C3:D3"/>
    <mergeCell ref="E1:J1"/>
    <mergeCell ref="E2:J2"/>
    <mergeCell ref="E3:J3"/>
    <mergeCell ref="K1:L1"/>
    <mergeCell ref="K2:L2"/>
    <mergeCell ref="K3:L3"/>
    <mergeCell ref="B37:D37"/>
    <mergeCell ref="E37:G37"/>
    <mergeCell ref="H37:J37"/>
    <mergeCell ref="K37:M37"/>
    <mergeCell ref="N37:N38"/>
  </mergeCells>
  <conditionalFormatting sqref="C5">
    <cfRule type="containsBlanks" dxfId="1" priority="1">
      <formula>LEN(TRIM(C5))=0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headerFooter>
    <oddFooter>&amp;C&amp;G&amp;RPágina &amp;Pde &amp;N</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Listas!$B$4:$B$9</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14"/>
  <sheetViews>
    <sheetView workbookViewId="0"/>
  </sheetViews>
  <sheetFormatPr baseColWidth="10" defaultColWidth="11.5703125" defaultRowHeight="15" x14ac:dyDescent="0.25"/>
  <cols>
    <col min="2" max="2" width="22.5703125" bestFit="1" customWidth="1"/>
    <col min="4" max="4" width="35.5703125" bestFit="1" customWidth="1"/>
  </cols>
  <sheetData>
    <row r="3" spans="2:4" x14ac:dyDescent="0.25">
      <c r="B3" s="66" t="s">
        <v>102</v>
      </c>
      <c r="D3" s="66" t="s">
        <v>103</v>
      </c>
    </row>
    <row r="4" spans="2:4" x14ac:dyDescent="0.25">
      <c r="B4" s="63"/>
      <c r="D4" s="65"/>
    </row>
    <row r="5" spans="2:4" x14ac:dyDescent="0.25">
      <c r="B5" s="64">
        <v>2024</v>
      </c>
      <c r="D5" s="65" t="s">
        <v>95</v>
      </c>
    </row>
    <row r="6" spans="2:4" x14ac:dyDescent="0.25">
      <c r="B6" s="64">
        <v>2025</v>
      </c>
      <c r="D6" s="65" t="s">
        <v>96</v>
      </c>
    </row>
    <row r="7" spans="2:4" x14ac:dyDescent="0.25">
      <c r="B7" s="64">
        <v>2026</v>
      </c>
      <c r="D7" s="65" t="s">
        <v>106</v>
      </c>
    </row>
    <row r="8" spans="2:4" x14ac:dyDescent="0.25">
      <c r="B8" s="64">
        <v>2027</v>
      </c>
      <c r="D8" s="65" t="s">
        <v>104</v>
      </c>
    </row>
    <row r="9" spans="2:4" x14ac:dyDescent="0.25">
      <c r="B9" s="67">
        <v>2028</v>
      </c>
      <c r="D9" s="65" t="s">
        <v>97</v>
      </c>
    </row>
    <row r="10" spans="2:4" x14ac:dyDescent="0.25">
      <c r="D10" s="65" t="s">
        <v>98</v>
      </c>
    </row>
    <row r="11" spans="2:4" x14ac:dyDescent="0.25">
      <c r="D11" s="65" t="s">
        <v>99</v>
      </c>
    </row>
    <row r="12" spans="2:4" x14ac:dyDescent="0.25">
      <c r="D12" s="65" t="s">
        <v>100</v>
      </c>
    </row>
    <row r="13" spans="2:4" x14ac:dyDescent="0.25">
      <c r="D13" s="65" t="s">
        <v>105</v>
      </c>
    </row>
    <row r="14" spans="2:4" x14ac:dyDescent="0.25">
      <c r="D14" s="68" t="s">
        <v>101</v>
      </c>
    </row>
  </sheetData>
  <conditionalFormatting sqref="B4:B9 D4:D14">
    <cfRule type="containsBlanks" dxfId="0" priority="2">
      <formula>LEN(TRIM(B4))=0</formula>
    </cfRule>
  </conditionalFormatting>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516ae3-9557-4445-bba5-ae6224b8413a" xsi:nil="true"/>
    <lcf76f155ced4ddcb4097134ff3c332f xmlns="d2f8794f-5b03-4ca3-bdda-a4199b51cf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5863C7421877148B43A32C171E3CF6F" ma:contentTypeVersion="14" ma:contentTypeDescription="Crear nuevo documento." ma:contentTypeScope="" ma:versionID="a3ea93230940f92cfa08f31af7a2631a">
  <xsd:schema xmlns:xsd="http://www.w3.org/2001/XMLSchema" xmlns:xs="http://www.w3.org/2001/XMLSchema" xmlns:p="http://schemas.microsoft.com/office/2006/metadata/properties" xmlns:ns2="d2f8794f-5b03-4ca3-bdda-a4199b51cf64" xmlns:ns3="f3516ae3-9557-4445-bba5-ae6224b8413a" targetNamespace="http://schemas.microsoft.com/office/2006/metadata/properties" ma:root="true" ma:fieldsID="001081a85db03d578df15918d5d0406e" ns2:_="" ns3:_="">
    <xsd:import namespace="d2f8794f-5b03-4ca3-bdda-a4199b51cf64"/>
    <xsd:import namespace="f3516ae3-9557-4445-bba5-ae6224b8413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f8794f-5b03-4ca3-bdda-a4199b51c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3516ae3-9557-4445-bba5-ae6224b8413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b7d4c841-4248-4516-a36b-8ed16005a770}" ma:internalName="TaxCatchAll" ma:showField="CatchAllData" ma:web="f3516ae3-9557-4445-bba5-ae6224b841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35F658-3C07-4EF3-940E-362B1606A831}">
  <ds:schemaRefs>
    <ds:schemaRef ds:uri="http://schemas.microsoft.com/sharepoint/v3/contenttype/forms"/>
  </ds:schemaRefs>
</ds:datastoreItem>
</file>

<file path=customXml/itemProps2.xml><?xml version="1.0" encoding="utf-8"?>
<ds:datastoreItem xmlns:ds="http://schemas.openxmlformats.org/officeDocument/2006/customXml" ds:itemID="{B62FB8DC-9970-4C14-A224-829BA9BB2B2D}">
  <ds:schemaRefs>
    <ds:schemaRef ds:uri="http://purl.org/dc/elements/1.1/"/>
    <ds:schemaRef ds:uri="d2f8794f-5b03-4ca3-bdda-a4199b51cf64"/>
    <ds:schemaRef ds:uri="http://schemas.microsoft.com/office/infopath/2007/PartnerControls"/>
    <ds:schemaRef ds:uri="http://purl.org/dc/terms/"/>
    <ds:schemaRef ds:uri="f3516ae3-9557-4445-bba5-ae6224b8413a"/>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9F175BD-6BF4-4416-B86B-658CFC58A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f8794f-5b03-4ca3-bdda-a4199b51cf64"/>
    <ds:schemaRef ds:uri="f3516ae3-9557-4445-bba5-ae6224b84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Paa-PIGA</vt:lpstr>
      <vt:lpstr>Gráfica</vt:lpstr>
      <vt:lpstr>Listas</vt:lpstr>
      <vt:lpstr>Gráfica!Área_de_impresión</vt:lpstr>
      <vt:lpstr>'Paa-PIGA'!Área_de_impresión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plan_accion_anual_piga_v4</dc:title>
  <dc:subject/>
  <dc:creator>Martin Julian Pedraza Galindo;Luisa Fernanda Suárez Barrera</dc:creator>
  <cp:keywords>Plan Institucional de Gestión Ambiental;PR-203;Seguimiento primer trimestre</cp:keywords>
  <dc:description/>
  <cp:lastModifiedBy>Martin Julian Pedraza Galindo</cp:lastModifiedBy>
  <cp:revision/>
  <cp:lastPrinted>2026-01-13T14:52:38Z</cp:lastPrinted>
  <dcterms:created xsi:type="dcterms:W3CDTF">2020-12-02T13:47:44Z</dcterms:created>
  <dcterms:modified xsi:type="dcterms:W3CDTF">2026-01-13T15:05:10Z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0x010100B5863C7421877148B43A32C171E3CF6F</vt:lpwstr>
  </property>
  <property fmtid="{D5CDD505-2E9C-101B-9397-08002B2CF9AE}" pid="3" name="MediaServiceImageTags">
    <vt:lpwstr/>
  </property>
</Properties>
</file>