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ilena\Documents\0. TRANSPARENCIA\publicaciones OAP\PAI 2026\"/>
    </mc:Choice>
  </mc:AlternateContent>
  <xr:revisionPtr revIDLastSave="0" documentId="13_ncr:1_{7AE56AE3-FB8F-488F-B3A9-F460E6E720B2}" xr6:coauthVersionLast="47" xr6:coauthVersionMax="47" xr10:uidLastSave="{00000000-0000-0000-0000-000000000000}"/>
  <bookViews>
    <workbookView xWindow="-108" yWindow="-108" windowWidth="23256" windowHeight="12456" tabRatio="634" firstSheet="2" activeTab="2" xr2:uid="{00000000-000D-0000-FFFF-FFFF00000000}"/>
  </bookViews>
  <sheets>
    <sheet name="Datos" sheetId="26" state="hidden" r:id="rId1"/>
    <sheet name="Instrucciones Diligenciamiento" sheetId="25" state="hidden" r:id="rId2"/>
    <sheet name="Plan de Acción Institucional" sheetId="1" r:id="rId3"/>
    <sheet name="Control de cambios " sheetId="27" r:id="rId4"/>
  </sheets>
  <definedNames>
    <definedName name="_xlnm._FilterDatabase" localSheetId="2" hidden="1">'Plan de Acción Institucional'!$A$6:$AT$59</definedName>
    <definedName name="_xlnm.Print_Area" localSheetId="2">'Plan de Acción Institucional'!$A$1:$AW$59</definedName>
    <definedName name="LINEAOB1">#REF!</definedName>
    <definedName name="LINEAOB3">#REF!</definedName>
    <definedName name="LINEAOB5">#REF!</definedName>
    <definedName name="LINEAOBJ1">#REF!</definedName>
    <definedName name="LINEAOBJ2">#REF!</definedName>
    <definedName name="LINEAOBJ3">#REF!</definedName>
    <definedName name="LINEAOBJ4">#REF!</definedName>
    <definedName name="LINEAOBJ6">#REF!</definedName>
    <definedName name="LINEAS">#REF!</definedName>
    <definedName name="LINEASOB2">#REF!</definedName>
    <definedName name="LINEASOBJ3">#REF!</definedName>
    <definedName name="LINEASOBJ4">#REF!</definedName>
    <definedName name="LINEASOBJ5">#REF!</definedName>
    <definedName name="LINEASOBJ6">#REF!</definedName>
    <definedName name="OBJETIVOS">#REF!</definedName>
    <definedName name="_xlnm.Print_Titles" localSheetId="2">'Plan de Acción Institucional'!$4:$6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7" i="1" l="1"/>
  <c r="AT8" i="1" l="1"/>
  <c r="AU8" i="1" s="1"/>
  <c r="AT9" i="1"/>
  <c r="AU9" i="1" s="1"/>
  <c r="AT10" i="1"/>
  <c r="AU10" i="1" s="1"/>
  <c r="AT11" i="1"/>
  <c r="AU11" i="1" s="1"/>
  <c r="AT12" i="1"/>
  <c r="AU12" i="1" s="1"/>
  <c r="AT13" i="1"/>
  <c r="AU13" i="1" s="1"/>
  <c r="AT14" i="1"/>
  <c r="AU14" i="1" s="1"/>
  <c r="AT15" i="1"/>
  <c r="AU15" i="1" s="1"/>
  <c r="AT16" i="1"/>
  <c r="AU16" i="1" s="1"/>
  <c r="AT17" i="1"/>
  <c r="AU17" i="1" s="1"/>
  <c r="AT18" i="1"/>
  <c r="AU18" i="1" s="1"/>
  <c r="AT19" i="1"/>
  <c r="AU19" i="1" s="1"/>
  <c r="AT20" i="1"/>
  <c r="AU20" i="1" s="1"/>
  <c r="AT21" i="1"/>
  <c r="AU21" i="1" s="1"/>
  <c r="AT22" i="1"/>
  <c r="AU22" i="1" s="1"/>
  <c r="AT23" i="1"/>
  <c r="AU23" i="1" s="1"/>
  <c r="AT24" i="1"/>
  <c r="AU24" i="1" s="1"/>
  <c r="AT25" i="1"/>
  <c r="AU25" i="1" s="1"/>
  <c r="AT26" i="1"/>
  <c r="AU26" i="1" s="1"/>
  <c r="AT27" i="1"/>
  <c r="AU27" i="1" s="1"/>
  <c r="AT28" i="1"/>
  <c r="AU28" i="1" s="1"/>
  <c r="AT29" i="1"/>
  <c r="AU29" i="1" s="1"/>
  <c r="AT30" i="1"/>
  <c r="AU30" i="1" s="1"/>
  <c r="AT31" i="1"/>
  <c r="AU31" i="1" s="1"/>
  <c r="AT32" i="1"/>
  <c r="AU32" i="1" s="1"/>
  <c r="AT33" i="1"/>
  <c r="AU33" i="1" s="1"/>
  <c r="AT34" i="1"/>
  <c r="AU34" i="1" s="1"/>
  <c r="AT35" i="1"/>
  <c r="AU35" i="1" s="1"/>
  <c r="AT36" i="1"/>
  <c r="AU36" i="1" s="1"/>
  <c r="AT37" i="1"/>
  <c r="AU37" i="1" s="1"/>
  <c r="AT38" i="1"/>
  <c r="AU38" i="1" s="1"/>
  <c r="AT39" i="1"/>
  <c r="AU39" i="1" s="1"/>
  <c r="AT40" i="1"/>
  <c r="AU40" i="1" s="1"/>
  <c r="AT41" i="1"/>
  <c r="AU41" i="1" s="1"/>
  <c r="AT42" i="1"/>
  <c r="AU42" i="1" s="1"/>
  <c r="AT43" i="1"/>
  <c r="AU43" i="1" s="1"/>
  <c r="AT44" i="1"/>
  <c r="AU44" i="1" s="1"/>
  <c r="AT45" i="1"/>
  <c r="AU45" i="1" s="1"/>
  <c r="AT46" i="1"/>
  <c r="AU46" i="1" s="1"/>
  <c r="AT47" i="1"/>
  <c r="AU47" i="1" s="1"/>
  <c r="AT48" i="1"/>
  <c r="AU48" i="1" s="1"/>
  <c r="AT49" i="1"/>
  <c r="AU49" i="1" s="1"/>
  <c r="AT50" i="1"/>
  <c r="AU50" i="1" s="1"/>
  <c r="AT51" i="1"/>
  <c r="AU51" i="1" s="1"/>
  <c r="AT52" i="1"/>
  <c r="AU52" i="1" s="1"/>
  <c r="AT53" i="1"/>
  <c r="AU53" i="1" s="1"/>
  <c r="AT54" i="1"/>
  <c r="AU54" i="1" s="1"/>
  <c r="AT55" i="1"/>
  <c r="AU55" i="1" s="1"/>
  <c r="AT56" i="1"/>
  <c r="AU56" i="1" s="1"/>
  <c r="AT7" i="1"/>
  <c r="AU7" i="1" s="1"/>
  <c r="AR8" i="1"/>
  <c r="AS8" i="1" s="1"/>
  <c r="AR9" i="1"/>
  <c r="AS9" i="1" s="1"/>
  <c r="AR10" i="1"/>
  <c r="AS10" i="1" s="1"/>
  <c r="AR11" i="1"/>
  <c r="AS11" i="1" s="1"/>
  <c r="AR12" i="1"/>
  <c r="AS12" i="1" s="1"/>
  <c r="AR13" i="1"/>
  <c r="AS13" i="1" s="1"/>
  <c r="AR14" i="1"/>
  <c r="AS14" i="1" s="1"/>
  <c r="AR15" i="1"/>
  <c r="AS15" i="1" s="1"/>
  <c r="AR16" i="1"/>
  <c r="AS16" i="1" s="1"/>
  <c r="AR17" i="1"/>
  <c r="AS17" i="1" s="1"/>
  <c r="AR18" i="1"/>
  <c r="AS18" i="1" s="1"/>
  <c r="AR19" i="1"/>
  <c r="AS19" i="1" s="1"/>
  <c r="AR20" i="1"/>
  <c r="AS20" i="1" s="1"/>
  <c r="AR21" i="1"/>
  <c r="AS21" i="1" s="1"/>
  <c r="AR22" i="1"/>
  <c r="AS22" i="1" s="1"/>
  <c r="AR23" i="1"/>
  <c r="AS23" i="1" s="1"/>
  <c r="AR24" i="1"/>
  <c r="AS24" i="1" s="1"/>
  <c r="AR25" i="1"/>
  <c r="AS25" i="1" s="1"/>
  <c r="AR26" i="1"/>
  <c r="AS26" i="1" s="1"/>
  <c r="AR27" i="1"/>
  <c r="AS27" i="1" s="1"/>
  <c r="AR28" i="1"/>
  <c r="AS28" i="1" s="1"/>
  <c r="AR29" i="1"/>
  <c r="AS29" i="1" s="1"/>
  <c r="AR30" i="1"/>
  <c r="AS30" i="1" s="1"/>
  <c r="AR31" i="1"/>
  <c r="AS31" i="1" s="1"/>
  <c r="AR32" i="1"/>
  <c r="AS32" i="1" s="1"/>
  <c r="AR33" i="1"/>
  <c r="AS33" i="1" s="1"/>
  <c r="AR34" i="1"/>
  <c r="AS34" i="1" s="1"/>
  <c r="AR35" i="1"/>
  <c r="AS35" i="1" s="1"/>
  <c r="AR36" i="1"/>
  <c r="AS36" i="1" s="1"/>
  <c r="AR37" i="1"/>
  <c r="AS37" i="1" s="1"/>
  <c r="AR38" i="1"/>
  <c r="AS38" i="1" s="1"/>
  <c r="AR39" i="1"/>
  <c r="AS39" i="1" s="1"/>
  <c r="AR40" i="1"/>
  <c r="AS40" i="1" s="1"/>
  <c r="AR41" i="1"/>
  <c r="AS41" i="1" s="1"/>
  <c r="AR42" i="1"/>
  <c r="AS42" i="1" s="1"/>
  <c r="AR43" i="1"/>
  <c r="AS43" i="1" s="1"/>
  <c r="AR44" i="1"/>
  <c r="AS44" i="1" s="1"/>
  <c r="AR45" i="1"/>
  <c r="AS45" i="1" s="1"/>
  <c r="AR46" i="1"/>
  <c r="AS46" i="1" s="1"/>
  <c r="AR47" i="1"/>
  <c r="AS47" i="1" s="1"/>
  <c r="AR48" i="1"/>
  <c r="AS48" i="1" s="1"/>
  <c r="AR49" i="1"/>
  <c r="AS49" i="1" s="1"/>
  <c r="AR50" i="1"/>
  <c r="AS50" i="1" s="1"/>
  <c r="AR51" i="1"/>
  <c r="AS51" i="1" s="1"/>
  <c r="AR52" i="1"/>
  <c r="AS52" i="1" s="1"/>
  <c r="AR53" i="1"/>
  <c r="AS53" i="1" s="1"/>
  <c r="AR54" i="1"/>
  <c r="AS54" i="1" s="1"/>
  <c r="AR55" i="1"/>
  <c r="AS55" i="1" s="1"/>
  <c r="AR56" i="1"/>
  <c r="AS56" i="1" s="1"/>
  <c r="AR7" i="1"/>
  <c r="AS7" i="1" s="1"/>
  <c r="X34" i="1"/>
  <c r="X36" i="1"/>
  <c r="X37" i="1"/>
  <c r="AU58" i="1" l="1"/>
</calcChain>
</file>

<file path=xl/sharedStrings.xml><?xml version="1.0" encoding="utf-8"?>
<sst xmlns="http://schemas.openxmlformats.org/spreadsheetml/2006/main" count="1201" uniqueCount="516">
  <si>
    <t>Objetivos Estratégicos</t>
  </si>
  <si>
    <t>Politicas de Gestión y Desempeño</t>
  </si>
  <si>
    <t>Proyecto de Inversión</t>
  </si>
  <si>
    <t>Planes</t>
  </si>
  <si>
    <t>Dependencia Responsable del Plan</t>
  </si>
  <si>
    <t>Dependencias</t>
  </si>
  <si>
    <t>Procesos</t>
  </si>
  <si>
    <t>Tipo de Medición</t>
  </si>
  <si>
    <t>Tipo de Acumulación</t>
  </si>
  <si>
    <t>Facto DOFA relacionado</t>
  </si>
  <si>
    <t>Origen del  Indicador</t>
  </si>
  <si>
    <t>1 - Promover la paz y la reconciliación en Bogotá a través de la integración local de las poblaciones afectadas por el conflicto armado, para contribuir a la superación de condiciones de vulnerabilidad y la reconstrucción del tejido social en la ciudad.</t>
  </si>
  <si>
    <t>Política 1 - Gestión Estratégica del Talento Humano</t>
  </si>
  <si>
    <t>8094 - Fortalecimiento de capacidades institucionales y de la sociedad civil para la implementación del acuerdo de paz, la memoria, y los derechos de las víctimas del conflicto armado en Bogotá D.C.</t>
  </si>
  <si>
    <t>Plan Estratégico de Talento Humano</t>
  </si>
  <si>
    <t>Dirección de Talento Humano</t>
  </si>
  <si>
    <t>Oficina Consejería Distrital de Paz, Víctimas y Reconciliación</t>
  </si>
  <si>
    <t>Direccionamiento estratégico</t>
  </si>
  <si>
    <t>Númerica</t>
  </si>
  <si>
    <t>Suma</t>
  </si>
  <si>
    <t>F – Fortaleza</t>
  </si>
  <si>
    <t>Plan Distrital de Desarrollo</t>
  </si>
  <si>
    <t>2 - Fortalecer la institucionalidad y gobernanza que sirva para impulsar y coordinar el uso de las Tecnologías de la Información y las Comunicaciones TIC, para contar con un marco normativo, habilitar la infraestructura, promover el talento digital y crear procesos eficientes para la prestación de los servicios ciudadanos y la transformación de la administración pública.</t>
  </si>
  <si>
    <t>Política 2 - Integridad</t>
  </si>
  <si>
    <t>8109 - Implementación de la estrategia de ciudad inteligente para mejorar la calidad de vida de la ciudadanía en Bogotá D.C</t>
  </si>
  <si>
    <t>Plan de Anual de Vacantes</t>
  </si>
  <si>
    <t>Dirección Centro de Memoria, Paz y Reconciliación</t>
  </si>
  <si>
    <t>Fortalecimiento institucional</t>
  </si>
  <si>
    <t>Porcentual</t>
  </si>
  <si>
    <t>Constante</t>
  </si>
  <si>
    <t>D – Debilidad</t>
  </si>
  <si>
    <t>Decreto 612 de 2018</t>
  </si>
  <si>
    <t>3 - Informar a la ciudadanía a través de campañas y estrategias de comunicación, los temas de ciudad para fomentar la participación ciudadana y la transparencia de la gestión pública.</t>
  </si>
  <si>
    <t>Política 3 - Planeación Institucional</t>
  </si>
  <si>
    <t>8117 - Fortalecimiento del Ecosistema de Innovación Pública de Bogotá para mejorar la confianza ciudadana, el valor público el gobierno colaborativo en Bogotá D.C.</t>
  </si>
  <si>
    <t>Plan de Previsión de Recursos Humanos</t>
  </si>
  <si>
    <t>Dirección de Paz y Reconciliación</t>
  </si>
  <si>
    <t>Gestión estratégica de comunicación e información</t>
  </si>
  <si>
    <t>Creciente</t>
  </si>
  <si>
    <t>O – Oportunidad</t>
  </si>
  <si>
    <t>Objetivos de Desarrollo Sostenible</t>
  </si>
  <si>
    <t>4 - Desarrollar y consolidar la arquitectura institucional, los instrumentos de política pública y las alianzas estratégicas necesarias para posicionar a Bogotá como una ciudad globalmente accesible y abierta al mundo.</t>
  </si>
  <si>
    <t>Política 4 - Gestión Presupuestal y Eficiencia del Gasto Público</t>
  </si>
  <si>
    <t>8112 - Fortalecimiento de la internacionalización de Bogotá D.C.</t>
  </si>
  <si>
    <t>Plan Institucional de Capacitación</t>
  </si>
  <si>
    <t>Dirección de Reparación Integral</t>
  </si>
  <si>
    <t>Gestión de alianzas e internacionalización de Bogotá</t>
  </si>
  <si>
    <t>Decreciente</t>
  </si>
  <si>
    <t>A – Amenaza</t>
  </si>
  <si>
    <t>CONPES Distritales</t>
  </si>
  <si>
    <t>5 - Mejorar el relacionamiento de la ciudadanía con el gobierno distrital a través del fortalecimiento de la oferta institucional, modernización de los canales de atención y la cualificación del talento humano, contribuyendo en el aumento de la confianza y satisfacción ciudadana.</t>
  </si>
  <si>
    <t>Política 5 - Compras y Contratación Pública</t>
  </si>
  <si>
    <t>8116 - Fortalecimiento de la comunicación pública para que la ciudadanía conozca las acciones, planes, programas y proyectos que adelanta la administración distrital Bogotá D.C.</t>
  </si>
  <si>
    <t>Plan de Bienestar Social e Incentivos</t>
  </si>
  <si>
    <t>Oficina Consejería Distrital de Tecnologías de Información y Comunicaciones TIC</t>
  </si>
  <si>
    <t>Gestión del conocimiento</t>
  </si>
  <si>
    <t>No aplica</t>
  </si>
  <si>
    <t>Otro</t>
  </si>
  <si>
    <t>6 - Fortalecer los procesos de innovación pública en las entidades distritales mediante la facilitación de habilitadores, el desarrollo de capacidades en intraemprendimiento, el trabajo colaborativo y la articulación entre actores públicos y privados.</t>
  </si>
  <si>
    <t>Política 6 - Fortalecimiento Institucional y Simplificación de Procesos</t>
  </si>
  <si>
    <t>8129 - Optimización del servicio a la ciudadanía para aumentar la confianza en la administración distrital de Bogotá D.C.</t>
  </si>
  <si>
    <t>Plan de Trabajo Anual en Seguridad y Salud en el Trabajo</t>
  </si>
  <si>
    <t>Oficina Consejería Distrital de Comunicaciones</t>
  </si>
  <si>
    <t xml:space="preserve">Paz, victimas y reconciliación </t>
  </si>
  <si>
    <t>7 - Fortalecer las capacidades institucionales para la implementación de las políticas de gestión y desempeño con el fin de generar valor público, contribuir a la solución de los retos de ciudad y promover la participación ciudadana.</t>
  </si>
  <si>
    <t>Política 7 - Gobierno Digital</t>
  </si>
  <si>
    <t>8111 - Fortalecimiento de la gestión y articulación institucional para la generación de valor público en Bogotá D.C.</t>
  </si>
  <si>
    <t>Plan Anual de Adquisiciones</t>
  </si>
  <si>
    <t>Dirección de Contratación</t>
  </si>
  <si>
    <t xml:space="preserve">Oficina Consejería Distrital de Relaciones Internacionales </t>
  </si>
  <si>
    <t>Gobierno abierto y relacionamiento con la ciudadanía</t>
  </si>
  <si>
    <t>8 - Fomentar una cultura de integridad, transparencia y corresponsabilidad mediante estrategias de cambio cultural, participación ciudadana, acceso a la información para generar confianza y cercanía en la ciudadanía.</t>
  </si>
  <si>
    <t>Política 8 - Seguridad Digital</t>
  </si>
  <si>
    <t>8115 - Fortalecimiento de la cultura en los actores públicos y privados en integridad y estado abierto que mejore la gobernanza en Bogotá D.C.</t>
  </si>
  <si>
    <t>Plan de Austeridad del Gasto</t>
  </si>
  <si>
    <t>Subsecretaría Corporativa</t>
  </si>
  <si>
    <t>Dirección de Proyección Internacional</t>
  </si>
  <si>
    <t>Fortalecimiento de la gestión pública</t>
  </si>
  <si>
    <t>9 - Promover la apropiación y uso social del patrimonio documental del Distrito Capital, a través de su protección, conservación, adecuada gestión y fácil acceso por parte de la ciudadanía.</t>
  </si>
  <si>
    <t>Política 9 - Defensa Jurídica</t>
  </si>
  <si>
    <t>8118 - Fortalecimiento del acceso y difusión de la memoria histórica y del patrimonio documental de Bogotá D.C.</t>
  </si>
  <si>
    <t>Plan Estratégico de Tecnologías de la Información y las Comunicaciones –PETI</t>
  </si>
  <si>
    <t>Oficina de Tecnologías de la Información y las Comunicaciones</t>
  </si>
  <si>
    <t>Oficina Asesora de Planeación</t>
  </si>
  <si>
    <t>Gestión jurídica</t>
  </si>
  <si>
    <t>10 - Mejorar la oportunidad en la gestión administrativa, garantizando la adquisición de bienes y servicios, que satisfagan las necesidades de la entidad y la ciudadanía, en el marco de la optimización de los recursos asignados.</t>
  </si>
  <si>
    <t>Política 10 - Mejora Normativa</t>
  </si>
  <si>
    <t>8098 - Optimización de la gestión integral de la Secretaría General de la Alcaldía Mayor de Bogotá D.C.</t>
  </si>
  <si>
    <t>Plan de Tratamiento de Riesgos de Seguridad y Privacidad de la Información</t>
  </si>
  <si>
    <t>Oficina de Control Interno</t>
  </si>
  <si>
    <t>Gestión financiera</t>
  </si>
  <si>
    <t>Política 11 - Servicio al ciudadano</t>
  </si>
  <si>
    <t>8110 - Fortalecimiento Tecnologías de la Información y las Comunicaciones para la gestión Pública Bogotá D.C</t>
  </si>
  <si>
    <t>Plan de Seguridad y Privacidad de la Información</t>
  </si>
  <si>
    <t>Gestión de contratación</t>
  </si>
  <si>
    <t>Política 12 -Racionalización de Trámites</t>
  </si>
  <si>
    <t>Plan Institucional de Archivos de la Entidad –PINAR</t>
  </si>
  <si>
    <t>Subdirección de Gestión Documental</t>
  </si>
  <si>
    <t>Oficina de Control Disciplinario Interno</t>
  </si>
  <si>
    <t xml:space="preserve">Gestión de recursos físicos </t>
  </si>
  <si>
    <t>Política 13 - Participación Ciudadana</t>
  </si>
  <si>
    <t>Programa de Transparencia y Ética Pública</t>
  </si>
  <si>
    <t>Oficina Jurídica</t>
  </si>
  <si>
    <t>Gestión de servicios administrativos y tecnológicos</t>
  </si>
  <si>
    <t>Política 14 - Seguimiento y Evaluación del Desempeño Institucional</t>
  </si>
  <si>
    <t>Plan Institucional de Participación Ciudadana</t>
  </si>
  <si>
    <t>Subsecretaría Distrital de Fortalecimiento Institucional</t>
  </si>
  <si>
    <t>Gestión del talento humano</t>
  </si>
  <si>
    <t>Política 15 - Transparencia, Acceso a la Información y lucha contra la Corrupción</t>
  </si>
  <si>
    <t>No Aplica</t>
  </si>
  <si>
    <t>Dirección Distrital de Desarrollo Institucional</t>
  </si>
  <si>
    <t>Evaluación del sistema de control interno</t>
  </si>
  <si>
    <t>Política 16 - Gestión Documental</t>
  </si>
  <si>
    <t>Subdirección Técnica para la Generación de Capacidades Institucionales</t>
  </si>
  <si>
    <t>Control disciplinario</t>
  </si>
  <si>
    <t>Política 17 - Gestión de la Información Estadística</t>
  </si>
  <si>
    <t>Subdirección de Imprenta Distrital</t>
  </si>
  <si>
    <t>Política 18 - Gestión del Conocimiento</t>
  </si>
  <si>
    <t>Dirección Distrital de Archivo de Bogotá</t>
  </si>
  <si>
    <t>Política 19 - Control Interno</t>
  </si>
  <si>
    <t>Subdirección del Sistema Distrital de Archivos</t>
  </si>
  <si>
    <t>Componente Gestión Ambiental</t>
  </si>
  <si>
    <t>Subdirección de Gestión del Patrimonio Documental del Distrito</t>
  </si>
  <si>
    <t>Subsecretaría de Servicio a la Ciudadanía</t>
  </si>
  <si>
    <t>Dirección Distrital de Calidad del Servicio</t>
  </si>
  <si>
    <t>Dirección del Sistema Distrital de Servicio a la Ciudadanía</t>
  </si>
  <si>
    <t>Subdirección de Seguimiento a la Gestión de Inspección, Vigilancia y Control</t>
  </si>
  <si>
    <t>Dirección Administrativa y Financiera</t>
  </si>
  <si>
    <t>Subdirección de Servicios Administrativos</t>
  </si>
  <si>
    <t>Subdirección de Financiera</t>
  </si>
  <si>
    <t>ETAPA</t>
  </si>
  <si>
    <t>COLUMNA</t>
  </si>
  <si>
    <t>DESCRIPCIÓN</t>
  </si>
  <si>
    <t>FORMULACIÓN</t>
  </si>
  <si>
    <t>OBJETIVO ESTRATÉGICO PEI</t>
  </si>
  <si>
    <t>Seleccione el objetivo estratégico al cual se encuentra asociada la actividad.</t>
  </si>
  <si>
    <t>DEPENDENCIA</t>
  </si>
  <si>
    <t>Seleccione la dependencia responsable de la información que se debe diligenciar.</t>
  </si>
  <si>
    <t>PROCESO</t>
  </si>
  <si>
    <t>Seleccione el proceso con el cual se encuentra relacionada la dependencia.</t>
  </si>
  <si>
    <t>PROYECTO DE INVERSIÓN</t>
  </si>
  <si>
    <t>Seleccione el proyecto de inversión con el cual se encuentra asociada la actividad, en caso de aplicar.</t>
  </si>
  <si>
    <t>POLITICA MIPG</t>
  </si>
  <si>
    <t>Seleccione la política del Modelo Integrado de Planeación y Gestión (MIPG) asociada a la actividad, en caso de aplicar.</t>
  </si>
  <si>
    <t>PLANES INSTITUCIONALES</t>
  </si>
  <si>
    <t>Seleccione el Plan Institucional que corresponda. En caso de que no aplique alguno, marque la opción "No aplica".</t>
  </si>
  <si>
    <t>ACTIVIDAD</t>
  </si>
  <si>
    <t>Corresponde a la actividad a la que se compromete la dependencia para la vigencia, su descripción debe reflejar una acción concreta, clara, medible y verificable. Se redacta con la siguiente estructura: Verbo + magnitud + objeto + elementos descriptivos Ejemplo: Implementar + 1 + Estrategia de gestión documental + en las entidades del sector central del Distrito</t>
  </si>
  <si>
    <t>FACTOR DOFA RELACIONADA</t>
  </si>
  <si>
    <t>Tiene como propósito vincular cada actividad con el diagnóstico estratégico realizado en la matriz DOFA, esto permite asegurar que las acciones que se ejecutan están respondiendo a una necesidad, fortaleza, oportunidad o riesgo previamente identificado.
Debes seleccionar uno de los siguientes valores, según el origen estratégico de la actividad: F – Fortaleza, D – Debilidad, O – Oportunidad, o A – Amenaza, según corresponda o No aplica</t>
  </si>
  <si>
    <t>ORIGEN DEL INDICADOR</t>
  </si>
  <si>
    <t>Seleccione el instrumento que da origen al indicador formulado. Este campo permite evidenciar la alineación del Plan de Acción Institucional con los compromisos estratégicos de la entidad. Las opciones disponibles son:
Plan Distrital de Desarrollo: Si el indicador está vinculado directamente con metas u objetivos del PDD vigente.
Decreto 612 de 2018: Si el indicador responde a planes institucionales definidos en el marco del Sistema de Gestión Institucional.
Objetivos de Desarrollo Sostenible (ODS): Si el indicador contribuye al cumplimiento de metas globales de desarrollo sostenible.
CONPES Distritales: Si el indicador está alineado con recomendaciones o metas establecidas en documentos CONPES del Distrito.
Otro: Si el indicador proviene de otro instrumento normativo, técnico o estratégico.</t>
  </si>
  <si>
    <t>NOMBRE DEL INDICADOR</t>
  </si>
  <si>
    <t>Establezca el nombre del indicador considerando los siguientes elementos: el objeto de medición, la condición esperada del objeto (expresada mediante un verbo conjugado que indique acción o resultado), y la información contextual que facilite su comprensión. Estuctura: Objeto + Verbo conjugado + Elementos descriptivos.  Por ejemplo: Estrategia de gestión documental Implementada En las entidades del sector central del Distrito</t>
  </si>
  <si>
    <t>FORMULA DEL INDICADOR</t>
  </si>
  <si>
    <t>Corresponde a la descripción del cálculo que se debe realizar para obtener el valor cuantitativo del indicador, a partir de sus variables o componentes. Esta fórmula debe permitir medir el desempeño del objeto evaluado de manera clara, consistente y verificable.</t>
  </si>
  <si>
    <t>META ANUAL</t>
  </si>
  <si>
    <t>Valor definido del indicador que permite evaluar el desempeño de la actividad en el periodo anual correspondiente.</t>
  </si>
  <si>
    <t>UNIDAD DE MEDIDA</t>
  </si>
  <si>
    <t>Corresponde a la unidad con la cual se mide la actividad.</t>
  </si>
  <si>
    <t>TIPO DE MEDICIÓN</t>
  </si>
  <si>
    <t>Seleccione si la medición del indicador es de tipo numérico o porcentual.</t>
  </si>
  <si>
    <t>TIPO DE ACUMULACIÓN</t>
  </si>
  <si>
    <t>Seleccione si la acumulación del indicador es de tipo suma, constante, creciente o decreciente, según corresponda.</t>
  </si>
  <si>
    <t>EVIDENCIA</t>
  </si>
  <si>
    <t>Se debe registrar el tipo de documento que se entregará para verificar el cumplimiento del indicador. Este debe definirse desde la etapa de formulación de la actividad y mantenerse constante durante todos los trimestres.</t>
  </si>
  <si>
    <t>LINEA BASE</t>
  </si>
  <si>
    <t>Corresponde a los datos e información que describen la situación inicial o de referencia antes de una intervención pública. Esta permite realizar seguimiento, monitorear el avance y efectuar comparaciones a lo largo del tiempo, con el fin de evaluar el impacto y los resultados de la actividad.</t>
  </si>
  <si>
    <t>PONDERACIONES</t>
  </si>
  <si>
    <t>Se debe determinar el nivel de importancia de cada actividad, representado en un valor porcentual asignado individualmente. La suma total de los porcentajes asignados debe ser del 100% para cada dependencia, garantizando así una distribución equilibrada y coherente con los objetivos institucionales.</t>
  </si>
  <si>
    <t>PROGRAMACION TRIMESTRAL</t>
  </si>
  <si>
    <t>TRIMESTRE 1</t>
  </si>
  <si>
    <t>Corresponde a la distribución trimestral de la meta (cantidad) durante la vigencia, y al registro de su programación en cada periodo.</t>
  </si>
  <si>
    <t>TRIMESTRE 2</t>
  </si>
  <si>
    <t>TRIMESTRE 3</t>
  </si>
  <si>
    <t>TRIMESTRE 4</t>
  </si>
  <si>
    <t>EJECUCIÓN</t>
  </si>
  <si>
    <t>Registrar el avance cuantitativo alcanzado durante el periodo evaluado, conforme al tipo de meta y a la programación establecida.</t>
  </si>
  <si>
    <t>Avance Cuantitativo</t>
  </si>
  <si>
    <t>Registrar el avance numérico alcanzado en el periodo evaluado, de acuerdo con el indicador establecido para medir la actividad.</t>
  </si>
  <si>
    <t>Resultado Cualitativo</t>
  </si>
  <si>
    <t>Describir cualitativamente el avance reportado en el periodo.</t>
  </si>
  <si>
    <t>Dificultades</t>
  </si>
  <si>
    <t>Describir las circunstancias que pudieron incidir negativamente en el cumplimiento del avance programado de la actividad.</t>
  </si>
  <si>
    <t>Medidas Correctivas</t>
  </si>
  <si>
    <t>Describir las acciones implementadas para retomar la programación inicialmente establecida.</t>
  </si>
  <si>
    <t>Monitoreo segunda línea de defensa (OAP)</t>
  </si>
  <si>
    <t>Obsevaciones del Monitoreo</t>
  </si>
  <si>
    <t xml:space="preserve">La Oficina Asesora de Planeación registrará información relacionada con la coherencia entre:
- La ejecución de las actividades.
- Las evidencias entregadas.
</t>
  </si>
  <si>
    <t>Direccionamiento Estratégico</t>
  </si>
  <si>
    <t>CÓDIGO</t>
  </si>
  <si>
    <t>4202000-FT-725</t>
  </si>
  <si>
    <t>PROCEDIMIENTO</t>
  </si>
  <si>
    <t>Formulación y seguimiento al Plan de Acción Institucional</t>
  </si>
  <si>
    <t>VERSIÓN</t>
  </si>
  <si>
    <t>01</t>
  </si>
  <si>
    <t>FORMATO</t>
  </si>
  <si>
    <t>Plan de Acción Institucional</t>
  </si>
  <si>
    <t>PÁGINA</t>
  </si>
  <si>
    <t>_de_</t>
  </si>
  <si>
    <t>PROGRAMACIÓN TRIMESTRAL</t>
  </si>
  <si>
    <t>Resultados</t>
  </si>
  <si>
    <t>SEGUIMIENTO PRIMER TRIMESTRE PRIMERA LÍNEA DE DEFENSA</t>
  </si>
  <si>
    <t>MONITOREO SEGUNDA LINEA DE DEFENSA (OAP)</t>
  </si>
  <si>
    <t>SEGUIMIENTO SEGUNDO TRIMESTRE PRIMERA LÍNEA DE DEFENSA</t>
  </si>
  <si>
    <t>SEGUIMIENTO TERCER TRIMESTRE PRIMERA LÍNEA DE DEFENSA</t>
  </si>
  <si>
    <t xml:space="preserve">No. </t>
  </si>
  <si>
    <t>POLÍTICA MIPG</t>
  </si>
  <si>
    <r>
      <t xml:space="preserve">ACTIVIDAD
</t>
    </r>
    <r>
      <rPr>
        <b/>
        <sz val="11"/>
        <color rgb="FFFF0000"/>
        <rFont val="Arial"/>
        <family val="2"/>
      </rPr>
      <t>Verbo</t>
    </r>
    <r>
      <rPr>
        <b/>
        <sz val="11"/>
        <rFont val="Arial"/>
        <family val="2"/>
      </rPr>
      <t xml:space="preserve"> + </t>
    </r>
    <r>
      <rPr>
        <b/>
        <sz val="11"/>
        <color theme="8"/>
        <rFont val="Arial"/>
        <family val="2"/>
      </rPr>
      <t xml:space="preserve">magnitud </t>
    </r>
    <r>
      <rPr>
        <b/>
        <sz val="11"/>
        <rFont val="Arial"/>
        <family val="2"/>
      </rPr>
      <t xml:space="preserve">+ </t>
    </r>
    <r>
      <rPr>
        <b/>
        <sz val="11"/>
        <color theme="9"/>
        <rFont val="Arial"/>
        <family val="2"/>
      </rPr>
      <t>objeto</t>
    </r>
    <r>
      <rPr>
        <b/>
        <sz val="11"/>
        <rFont val="Arial"/>
        <family val="2"/>
      </rPr>
      <t xml:space="preserve"> + </t>
    </r>
    <r>
      <rPr>
        <b/>
        <sz val="11"/>
        <color theme="5"/>
        <rFont val="Arial"/>
        <family val="2"/>
      </rPr>
      <t>elementos descriptivos</t>
    </r>
  </si>
  <si>
    <t>FACTOR DOFA RELACIONADO</t>
  </si>
  <si>
    <r>
      <t xml:space="preserve">NOMBRE DEL INDICADOR
</t>
    </r>
    <r>
      <rPr>
        <b/>
        <sz val="11"/>
        <color rgb="FF00B050"/>
        <rFont val="Arial"/>
        <family val="2"/>
      </rPr>
      <t xml:space="preserve"> Objeto</t>
    </r>
    <r>
      <rPr>
        <b/>
        <sz val="11"/>
        <rFont val="Arial"/>
        <family val="2"/>
      </rPr>
      <t xml:space="preserve">  + </t>
    </r>
    <r>
      <rPr>
        <b/>
        <sz val="11"/>
        <color rgb="FFFF0000"/>
        <rFont val="Arial"/>
        <family val="2"/>
      </rPr>
      <t>verbo conjugado</t>
    </r>
    <r>
      <rPr>
        <b/>
        <sz val="11"/>
        <rFont val="Arial"/>
        <family val="2"/>
      </rPr>
      <t xml:space="preserve"> +</t>
    </r>
    <r>
      <rPr>
        <b/>
        <sz val="11"/>
        <color theme="5"/>
        <rFont val="Arial"/>
        <family val="2"/>
      </rPr>
      <t xml:space="preserve"> elementos descriptivos.</t>
    </r>
  </si>
  <si>
    <t>FORMULA  INDICADOR</t>
  </si>
  <si>
    <t>PONDERACION</t>
  </si>
  <si>
    <t>Avance
Cuantitativo</t>
  </si>
  <si>
    <t>Observaciones del Monitoreo</t>
  </si>
  <si>
    <t>Avance acumulado</t>
  </si>
  <si>
    <t>Porcentaje de cumplimiento acumulado</t>
  </si>
  <si>
    <t>Actualizar una (1) guía de marcación del trazador “Construcción de Paz”, con el fin de ajustar la marcación de los productos directos e indirectos gestionados a través de la Política Pública.</t>
  </si>
  <si>
    <t>Guía de marcación del trazador “Construcción de Paz” actualizada, con el fin de ajustar la marcación de los productos directos e indirectos gestionados a través de la Política Pública.</t>
  </si>
  <si>
    <t>Guía actualizada / Guía programada</t>
  </si>
  <si>
    <t>Documento</t>
  </si>
  <si>
    <t>Guía de marcación del trazador "Construcción de Paz"</t>
  </si>
  <si>
    <t>Crear un (1) producto editorial  orientado a la promoción de la memoria histórica y la reconciliación en el marco de las actividades desarrolladas por el Centro de Memoria, Paz y Reconciliación, para fortalecer la construcción de paz en el Distrito.</t>
  </si>
  <si>
    <t>Producto editorial orientado a la promoción de la memoria histórica y la reconciliación creado en el marco de las actividades del Centro de Memoria, Paz y Reconciliación</t>
  </si>
  <si>
    <t>Producto editorial creado / Producto editorial programado</t>
  </si>
  <si>
    <t>Producto Editorial</t>
  </si>
  <si>
    <t>Producto editorial</t>
  </si>
  <si>
    <t>Implementar un (1) instrumento de medición sobre las condiciones de reconciliación en Bogotá, liderado por la Dirección de Paz y Reconciliación, para garantizar la territorialización de los acuerdos de paz en el Distrito.</t>
  </si>
  <si>
    <t>Informe de implementación del instrumento de medición sobre las condiciones de reconciliación en Bogotá, un (1) documento desarrollado para aportar a la recolección de datos, el análisis cuantitativo y cualitativo, y la difusión y aprovechamiento de los resultados sobre las condiciones de reconciliación en Bogotá D.C.</t>
  </si>
  <si>
    <t>Instrumento implementado / Instrumento programado</t>
  </si>
  <si>
    <t>Instrumento</t>
  </si>
  <si>
    <t>Informe de implementación de instrumento de medición sobre las condiciones de reconciliación en Bogotá</t>
  </si>
  <si>
    <t>Generar una (1) caracterización de usuarios y grupos de valor de la Dirección de Reparación Integral, con el fin de identificar las necesidades y características de la población atendida durante la vigencia 2025.</t>
  </si>
  <si>
    <t>Caracterización de usuarios y grupos de valor generada por la Dirección de Reparación Integral para identificar necesidades y características de la población atendida en la vigencia 2025.</t>
  </si>
  <si>
    <t>Caracterización generada / Caracterización programada</t>
  </si>
  <si>
    <t>Caracterización de usuarios y grupos de valor</t>
  </si>
  <si>
    <t xml:space="preserve">
Se da cumplimiento con la elaboración de la Caracterización de usuarios y grupos de valor atendidos en la vigencia 2025 por la Dirección de Reparación Integral, caracterizando a los usuarios que recibieron los servicios prestados durante 2025 (orientación jurídica, acompañamiento psicosocial, ayuda humanitaria inmediata, caracterización socioeconómica y visitas guiadas al Centro de Memoria).
</t>
  </si>
  <si>
    <r>
      <rPr>
        <sz val="11"/>
        <color rgb="FF000000"/>
        <rFont val="Arial"/>
      </rPr>
      <t xml:space="preserve">Fecha: 22 de abril de 2026
</t>
    </r>
    <r>
      <rPr>
        <b/>
        <sz val="11"/>
        <color rgb="FF000000"/>
        <rFont val="Arial"/>
      </rPr>
      <t xml:space="preserve">
Ejecución cuantitativa:
</t>
    </r>
    <r>
      <rPr>
        <sz val="11"/>
        <color rgb="FF000000"/>
        <rFont val="Arial"/>
      </rPr>
      <t xml:space="preserve">Se evidencia el cumplimiento de la meta anual programada, con un avance cuantitativo equivalente a 1, consistente con la programación establecida y con la fórmula del indicador (Caracterización generada / Caracterización programada).
</t>
    </r>
    <r>
      <rPr>
        <b/>
        <sz val="11"/>
        <color rgb="FF000000"/>
        <rFont val="Arial"/>
      </rPr>
      <t xml:space="preserve">Resultado cualitativo para el periodo:
</t>
    </r>
    <r>
      <rPr>
        <sz val="11"/>
        <color rgb="FF000000"/>
        <rFont val="Arial"/>
      </rPr>
      <t xml:space="preserve">El resultado cualitativo reportado es coherente con la actividad formulada, al describir la elaboración de la caracterización de usuarios y grupos de valor atendidos por la Dirección de Reparación Integral durante la vigencia 2025, en concordancia con el alcance definido en la actividad y el indicador.
</t>
    </r>
    <r>
      <rPr>
        <b/>
        <sz val="11"/>
        <color rgb="FF000000"/>
        <rFont val="Arial"/>
      </rPr>
      <t xml:space="preserve">Resultado cualitativo acumulado:
</t>
    </r>
    <r>
      <rPr>
        <sz val="11"/>
        <color rgb="FF000000"/>
        <rFont val="Arial"/>
      </rPr>
      <t xml:space="preserve">El avance acumulado de la vigencia refleja el cumplimiento total de la actividad, dado que el indicador es de acumulación constante y su ejecución se logra con la generación del producto programado.
</t>
    </r>
    <r>
      <rPr>
        <b/>
        <sz val="11"/>
        <color rgb="FF000000"/>
        <rFont val="Arial"/>
      </rPr>
      <t xml:space="preserve">Evidencias:
</t>
    </r>
    <r>
      <rPr>
        <sz val="11"/>
        <color rgb="FF000000"/>
        <rFont val="Arial"/>
      </rPr>
      <t>La evidencia aportada corresponde al tipo de documento definido en la etapa de formulación del PAI y permite verificar el cumplimiento del indicador</t>
    </r>
  </si>
  <si>
    <t>Realizar once (11) acompañamientos o asistencias técnicas a entidades distritales en gobierno digital, conectividad, apropiación de hábilidades digitales, seguridad digital y en general Tecnologías de la Información y las Comunicaciones.</t>
  </si>
  <si>
    <t>Acompañamientos o asistencias técnicas realizados a entidades distritales en gobierno digital, conectividad, apropiación de habilidades digitales, seguridad digital y, en general, Tecnologías de la Información y las Comunicaciones.</t>
  </si>
  <si>
    <t>Sumatoria de acompañamientos realizados</t>
  </si>
  <si>
    <t>Acompañamientos o asistencias técnicas</t>
  </si>
  <si>
    <t>Documentación y formatos de asistencia técnica diligenciados</t>
  </si>
  <si>
    <t xml:space="preserve">Durante el primer trimestre de la vigencia 2026, se llevaron a cabo ocho (8) asistencias técnicas a entidades distritales relacionadas con gobierno digital y apropiación de habilidades digitales. </t>
  </si>
  <si>
    <r>
      <rPr>
        <sz val="11"/>
        <color rgb="FF000000"/>
        <rFont val="Arial"/>
      </rPr>
      <t xml:space="preserve">Fecha: 16 de abril de 2026
</t>
    </r>
    <r>
      <rPr>
        <b/>
        <sz val="11"/>
        <color rgb="FF000000"/>
        <rFont val="Arial"/>
      </rPr>
      <t xml:space="preserve">Ejecución cuantitativa:
</t>
    </r>
    <r>
      <rPr>
        <sz val="11"/>
        <color rgb="FF000000"/>
        <rFont val="Arial"/>
      </rPr>
      <t xml:space="preserve">Se evidencia una sobre–ejecución frente a la programación del primer trimestre de la vigencia 2026, al reportarse un avance cuantitativo de ocho (8) acompañamientos, frente a los tres (3) programados para el periodo, lo que equivale a un cumplimiento del 266 % respecto del trimestre y del 72 % frente a la meta anual establecida (11).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la realización de asistencias técnicas a entidades distritales en temas de gobierno digital, apropiación de habilidades digitales, seguridad digital y lineamientos técnicos TIC, en concordancia con el alcance definido en la actividad y el indicador.
</t>
    </r>
    <r>
      <rPr>
        <b/>
        <sz val="11"/>
        <color rgb="FF000000"/>
        <rFont val="Arial"/>
      </rPr>
      <t xml:space="preserve">Resultado cualitativo acumulado:
</t>
    </r>
    <r>
      <rPr>
        <sz val="11"/>
        <color rgb="FF000000"/>
        <rFont val="Arial"/>
      </rPr>
      <t xml:space="preserve">El avance acumulado de la vigencia refleja un progreso significativo frente a la meta anual, consistente con el tipo de acumulación por suma definido para el indicador, evidenciando un comportamiento de ejecución superior a lo inicialmente programado.
</t>
    </r>
    <r>
      <rPr>
        <b/>
        <sz val="11"/>
        <color rgb="FF000000"/>
        <rFont val="Arial"/>
      </rPr>
      <t xml:space="preserve">Evidencias:
</t>
    </r>
    <r>
      <rPr>
        <sz val="11"/>
        <color rgb="FF000000"/>
        <rFont val="Arial"/>
      </rPr>
      <t xml:space="preserve">Las evidencias aportadas corresponden a la documentación y formatos de asistencia técnica definidos en la etapa de formulación del PAI y permiten verificar la ejecución reportada;
</t>
    </r>
    <r>
      <rPr>
        <b/>
        <sz val="11"/>
        <color rgb="FF000000"/>
        <rFont val="Arial"/>
      </rPr>
      <t xml:space="preserve">Observación:
</t>
    </r>
    <r>
      <rPr>
        <sz val="11"/>
        <color rgb="FF000000"/>
        <rFont val="Arial"/>
      </rPr>
      <t>Teniendo en cuenta la sobre–ejecución evidenciada en el primer trimestre, se sugiere que la dependencia evalúe la pertinencia de ajustar la meta de la actividad en caso de prever un sobrecumplimiento en los trimestres restantes de la vigencia, con el fin de mantener la consistencia entre la planeación y la ejecución.</t>
    </r>
  </si>
  <si>
    <t>Actualizar un (1) documento que contenga la caracterización del proceso liderado por la Oficina Consejería Distrital de Comunicaciones, para el fortalecimiento de la comunicación pública através de acciones que mejoran el acceso a la información por parte de la ciudadanía.</t>
  </si>
  <si>
    <t>Documento que contenga la caracterización del proceso liderado por la Oficina Consejería Distrital de Comunicaciones actualizado, para el fortalecimiento de la comunicación pública através de acciones que mejoran el acceso a la información por parte de la ciudadanía.</t>
  </si>
  <si>
    <t>Documento actualizado / Documento programado</t>
  </si>
  <si>
    <t xml:space="preserve">Documento </t>
  </si>
  <si>
    <t xml:space="preserve">1 documento </t>
  </si>
  <si>
    <t>Implementar una (1) Estrategia de Internacionalización de Bogotá conforme a las interacciones internacionales proyectadas para la vigencia 2026, con el fin de posicionar a Bogotá como una ciudad globalmente accesible y abierta al mundo.</t>
  </si>
  <si>
    <t>Estrategia de Internacionalización de Bogotá implementada conforme a las interacciones internacionales proyectadas para la vigencia 2026, con el fin de posicionar a Bogotá como una ciudad globalmente accesible y abierta al mundo.</t>
  </si>
  <si>
    <t>Número de Interacciones de Relacionamiento Internacional Ejecutadas / Número de Interacciones de Relacionamiento Internacional Priorizadas</t>
  </si>
  <si>
    <t>Interacciones de Relacionamiento Internacional</t>
  </si>
  <si>
    <t>Reporte Trimestral del Sistema de Información Bogotá Global - GLOBO</t>
  </si>
  <si>
    <t>No. Interacciones Ejecutadas al cierre de la vigencia 2025</t>
  </si>
  <si>
    <t>Suscribir diecisiete (17) Instrumentos Estratégicos de Cooperación Internacional formulados para la vigencia 2026, necesarias para posicionar a Bogotá como una ciudad globalmente accesible y abierta al mundo.</t>
  </si>
  <si>
    <t>Instrumentos Estratégicos de Cooperación Internacional suscritos formulados para la vigencia 2026, necesarias para posicionar a Bogotá como una ciudad globalmente accesible y abierta al mundo</t>
  </si>
  <si>
    <t>Sumatoria de instrumentos suscritos </t>
  </si>
  <si>
    <t>Instrumento de Cooperación</t>
  </si>
  <si>
    <t>No. Instrumenos Suscritos al cierre de la vigencia 2025</t>
  </si>
  <si>
    <t>Según el reporte trimestral del Sistema  de Información Bogotá Global- GLOBO, se suscribieron  8 instrumentos estratégicos beneficiando los Sectores de: Ambiente, Desarrollo Económico, Educación, Gestión Pública y Mujer, estos se relacionan a continuación.
1. Memorando de entendimiento suscrito entre el  Instituto Distrital de Turismo   y la  Confederación  Impulsa Igualdad España el cual  tiene como propósito cooperar de manera abierta y flexible en el fortalecimiento del turismo accesible e inclusivo, a través del intercambio de conocimientos, experiencias y buenas prácticas; el desarrollo de acciones conjuntas de sensibilización, formación y asistencia técnica; y la promoción de la accesibilidad y el diseño universal como principios transversales de la actividad turística.
2. Convenio de cooperación entre la Secretaría de Educación Distrital y la Fundación ACDI VOCA, el cual busca aunar  esfuerzos Técnicos, Pedagógicos y Financieros para implementar la estrategia de Fortalecimiento familiar en las líneas de orientación familiar, Centros de orientación familiar y nidos de escucha en el marco del programa Escuelas con Emociones.
3. Convenio de cooperación entre la Consejería Distrital de Comunicaciones del Distrito y CAF Banco de Desarrollo de América Latina, el cual tiene como  propósito facilitar el desarrollo y la implementación de la operación de crédito “Línea de Crédito No Comprometida y No Revolvente destinada al Financiamiento de Proyectos de Movilidad Sostenible del Plan de Inversiones de Bogotá Distrito Capital”, esta cooperación técnica tiene como objetivo general impulsar la modernización de la gestión pública en Bogotá mediante el fortalecimiento de las capacidades institucionales orientadas a articular la gobernanza digital con estrategias de movilidad urbana seguras e inclusivas, con el fin de mejorar la eficiencia administrativa, promover la equidad territorial y elevar la calidad de vida de la ciudadanía.
4. Memorando de entendimiento entre El Instituto Distrital de Desarrollo y Turismo  y la ciudad de  Monterrey Nuevo León el cual   tiene por objeto promover, desarrollar y fortalecer la cooperación mutua con el fin de intercambiar experiencias y conocimientos entre las partes, en torno a los programas, planes, modelos y proyectos en materia turística, con el fin de contribuir al cumplimiento de sus funciones y objeto, en el marco de las competencias asignadas legalmente a cada una de las partes.
5. Memorando de entendimiento entre El Instituto Distrital de Desarrollo y Turismo  y la Provincia de Córdoba, cuyo  propósito es fortalecer la cooperación en promoción turística internacional, intercambio de buenas prácticas en gestión de destinos y desarrollo de estrategias conjuntas de posicionamiento.
6.Memorando de entendimiento suscrito entre el Instituto de Desarrollo Urbano IDU y el  Fondo Mundial para la Naturaleza, cuyo  objeto, es trabajar conjuntamente con el propósito de generar, optimizar, transferir y divulgar conocimiento a través del intercambio técnico y experiencial en proyectos de interés mutuo relacionados con la sostenibilidad urbana, conservación, protección y cambio climático, mediante soluciones basadas en la Naturaleza SbN y acciones enfocadas a la resiliencia al cambio climático.
7. Convenio de cooperación entre  la Secretaría de Educación SED y Peace Corps, programa de voluntarios virtual  enfocado en tareas como el apoyo con diseño de materiales para la enseñanza de inglés y un club de conversación dirigido a docentes y funcionarios de la SED, Mini clases dirigidas a docentes, creación de webinars, entre otros apoyos relacionados con la lengua extranjera.
8. Memorando de Entendimiento entre la Alcaldia Mayor de Bogotá y  Tent Partnership for Refugees, cuyo objeto es  establecer un marco general de cooperación para aunar esfuerzos orientados a la integración socioeconómica de la población refugiada y migrante en Bogotá, mediante la promoción del empleo formal y la articulación con el sector empresarial.</t>
  </si>
  <si>
    <r>
      <rPr>
        <sz val="11"/>
        <color rgb="FF000000"/>
        <rFont val="Arial"/>
      </rPr>
      <t xml:space="preserve">Fecha: 22 de abril de 2026
</t>
    </r>
    <r>
      <rPr>
        <b/>
        <sz val="11"/>
        <color rgb="FF000000"/>
        <rFont val="Arial"/>
      </rPr>
      <t xml:space="preserve">
Ejecución cuantitativa:
</t>
    </r>
    <r>
      <rPr>
        <sz val="11"/>
        <color rgb="FF000000"/>
        <rFont val="Arial"/>
      </rPr>
      <t xml:space="preserve">Se evidencia una ejecución superior a la programación del periodo evaluado, al reportarse un avance cuantitativo de ocho (8) instrumentos estratégicos de cooperación internacional suscritos, frente a los tres (3) programados para el trimestre, lo que equivale a un cumplimiento del 266 % respecto del periodo; a su vez, dicho avance representa el 47 % de cumplimiento frente a la meta anual establecida de diecisiete (17) instrumentos.
</t>
    </r>
    <r>
      <rPr>
        <b/>
        <sz val="11"/>
        <color rgb="FF000000"/>
        <rFont val="Arial"/>
      </rPr>
      <t xml:space="preserve">
Resultado cualitativo para el periodo:
</t>
    </r>
    <r>
      <rPr>
        <sz val="11"/>
        <color rgb="FF000000"/>
        <rFont val="Arial"/>
      </rPr>
      <t xml:space="preserve">El resultado cualitativo reportado es coherente con la actividad formulada y el indicador definido, en tanto describe de manera detallada los instrumentos estratégicos de cooperación internacional suscritos durante el periodo, así como los sectores beneficiados, en concordancia con el propósito de posicionar a Bogotá como una ciudad globalmente accesible y abierta al mundo.
</t>
    </r>
    <r>
      <rPr>
        <b/>
        <sz val="11"/>
        <color rgb="FF000000"/>
        <rFont val="Arial"/>
      </rPr>
      <t xml:space="preserve">
Resultado cualitativo acumulado:
</t>
    </r>
    <r>
      <rPr>
        <sz val="11"/>
        <color rgb="FF000000"/>
        <rFont val="Arial"/>
      </rPr>
      <t xml:space="preserve">El avance acumulado de la vigencia evidencia un progreso significativo frente a la meta anual, consistente con el tipo de acumulación por suma definido para el indicador, reflejando un comportamiento de ejecución superior al inicialmente programado para el periodo.
</t>
    </r>
    <r>
      <rPr>
        <b/>
        <sz val="11"/>
        <color rgb="FF000000"/>
        <rFont val="Arial"/>
      </rPr>
      <t xml:space="preserve">
Evidencias:
L</t>
    </r>
    <r>
      <rPr>
        <sz val="11"/>
        <color rgb="FF000000"/>
        <rFont val="Arial"/>
      </rPr>
      <t xml:space="preserve">a evidencia presentada, correspondiente al reporte trimestral del Sistema de Información Bogotá Global – GLOBO, permite verificar de manera adecuada los instrumentos de cooperación suscritos y mantiene coherencia con el avance cuantitativo y el resultado cualitativo reportado.
</t>
    </r>
    <r>
      <rPr>
        <b/>
        <sz val="11"/>
        <color rgb="FF000000"/>
        <rFont val="Arial"/>
      </rPr>
      <t xml:space="preserve">
Observación:
</t>
    </r>
    <r>
      <rPr>
        <sz val="11"/>
        <color rgb="FF000000"/>
        <rFont val="Arial"/>
      </rPr>
      <t>Teniendo en cuenta la sobre–ejecución evidenciada en el primer trimestre, se sugiere que la dependencia evalúe la pertinencia de ajustar la meta de la actividad en caso de prever un sobrecumplimiento en los trimestres restantes de la vigencia, con el fin de mantener la consistencia entre la planeación y la ejecución.</t>
    </r>
  </si>
  <si>
    <t>Realizar dos (2) seguimientos a la implementación de la Agenda regulatoria de la Secretaría General, en cumplimiento de los lineamientos establecidos por la Secretaría Jurídica Distrital.</t>
  </si>
  <si>
    <t xml:space="preserve">Seguimientos a la implementación de la Agenda regulatoria de la Secretaría General realizados en cumplimiento de los lineamientos establecidos por la Secretaría Jurídica Distrital                                  </t>
  </si>
  <si>
    <t xml:space="preserve">Número de seguimientos realizados a la implementación de la Agenda Regulatoria de la Secretaría General / Número de seguimientos programados a la  implementación de la  Agenda Regulatoria de la Secretaría General </t>
  </si>
  <si>
    <t>Seguimientos</t>
  </si>
  <si>
    <t>Certificados de Registros de publicación en Legalbog de los proyectos de actos administrativos</t>
  </si>
  <si>
    <t>Formular un (1) Plan Anual de Auditoría de la vigencia 2027, para evaluar el sistema de control interno.</t>
  </si>
  <si>
    <t>Plan Anual de Auditoría de la vigencia 2027 formulado para evaluar el sistema de control interno.</t>
  </si>
  <si>
    <t>Plan formulado / Plan programado</t>
  </si>
  <si>
    <t>Plan anual</t>
  </si>
  <si>
    <t>Plan Anual de de Auditoría formualdo y aprobado.</t>
  </si>
  <si>
    <t>Realizar tres (3) seguimientos al "Plan de tratamiento de riesgos de seguridad de la información / seguridad digital" para mitigar los riesgos e implementar los controles necesarios para proteger y fortalecer la gestión de seguridad y privacidad de la información.</t>
  </si>
  <si>
    <t>Seguimientos al "Plan de tratamiento de riesgos de seguridad de la información / seguridad digital" realizados para mitigar riesgos e implementar controles necesarios.</t>
  </si>
  <si>
    <t>Número de seguimientos realizados / Número de seguimientos programados</t>
  </si>
  <si>
    <t>Matriz de plan de tratamiento de riesgos de las dependencias
Informe de seguimiento al tratamiento de los riesgos de seguridad de la información y/o seguridad digital</t>
  </si>
  <si>
    <t>Realizar cuatro (4) seguimientos al "Plan de seguridad y privacidad de la información" con el fin de evaluar el cumplimiento de la gestión de seguridad en la entidad.</t>
  </si>
  <si>
    <t>Seguimientos al "Plan de seguridad y privacidad de la información" realizados para evaluar el cumplimiento de la gestión de seguridad en la entidad.</t>
  </si>
  <si>
    <t>Plan de Seguridad y Privacidad de la información 
Instrumento de evaluación del MSPI al finalizar la vigencia</t>
  </si>
  <si>
    <t>Durante el Primer Trimestre de 2026 se tenía programado un (1) seguimiento y se realizó un (1) seguimiento a las actividades programadas para este período en el Plan de Seguridad y Privacidad de la Información, en los  siguiente temas:
- Gobierno de Seguridad
- Gestión Documental Proceso de Seguridad y Privacidad de la Información. 
- Gestión de activos de información / Riesgos de Seguridad y Planes e Tratamiento
- Gestión de datos personales
- Gestión de eventos e incidentes de seguridad
- Gestión de Vulnerabilidades
- Gestión de la cultura de seguridad
- Gestión de otros controles de seguridad
- Monitoreo SOC.  
Teniendo en cuenta lo anterior, se da cumplimiento en un 100'% a la programación establecida para el período comprendido entre el 1o. de enero al 31 de marzo del 2026, de acuerdo a la fórmula del indicador.
Avance acumulado: Con corte a 31 de marzo de 2026, se realizó un (1) seguimiento a las actividades formuladas en el Plan de Seguridad y Privacidad de la Información de conformidad con la programación establecida, con un porcentaje de cumplimiento del 100%.
Evidencias:
- Plan_Seguridad_Privacidad_Info_Detallado_2026_ITRI - Hoja_PLAN MSPI 2026
- Plan_Seguridad_Privacidad_Info_Detallado_2026_ITRI - Hoja_Plan MSPI Detallado 2026
- Acta No. 1 CIGD_29_01_2026</t>
  </si>
  <si>
    <r>
      <rPr>
        <sz val="11"/>
        <color rgb="FF000000"/>
        <rFont val="Arial"/>
      </rPr>
      <t xml:space="preserve">Fecha: 22 de abril de 2026
</t>
    </r>
    <r>
      <rPr>
        <b/>
        <sz val="11"/>
        <color rgb="FF000000"/>
        <rFont val="Arial"/>
      </rPr>
      <t xml:space="preserve">
Ejecución cuantitativa:
</t>
    </r>
    <r>
      <rPr>
        <sz val="11"/>
        <color rgb="FF000000"/>
        <rFont val="Arial"/>
      </rPr>
      <t xml:space="preserve">Para el trimestre evaluado se programó la realización de un (1) seguimiento al Plan de Seguridad y Privacidad de la Información y se ejecutó un (1) seguimiento, evidenciando un cumplimiento del 100% frente a la programación del periodo; dicho avance representa un 25% de cumplimiento respecto de la meta anual establecida de cuatro (4) seguimientos.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de manera detallada la realización del seguimiento trimestral al Plan de Seguridad y Privacidad de la Información, abordando los componentes y temas definidos para evaluar la gestión de seguridad de la entidad, conforme a la definición del indicador.
</t>
    </r>
    <r>
      <rPr>
        <b/>
        <sz val="11"/>
        <color rgb="FF000000"/>
        <rFont val="Arial"/>
      </rPr>
      <t xml:space="preserve">
Resultado cualitativo acumulado:
</t>
    </r>
    <r>
      <rPr>
        <sz val="11"/>
        <color rgb="FF000000"/>
        <rFont val="Arial"/>
      </rPr>
      <t xml:space="preserve">El avance acumulado de la vigencia corresponde a la ejecución de uno (1) de los cuatro (4) seguimientos programados, consistente con el tipo de acumulación por suma definido para el indicador y con la programación trimestral establecida.
</t>
    </r>
    <r>
      <rPr>
        <b/>
        <sz val="11"/>
        <color rgb="FF000000"/>
        <rFont val="Arial"/>
      </rPr>
      <t xml:space="preserve">
Evidencias:
</t>
    </r>
    <r>
      <rPr>
        <sz val="11"/>
        <color rgb="FF000000"/>
        <rFont val="Arial"/>
      </rPr>
      <t>Las evidencias aportadas corresponden al tipo de documentos definidos en la etapa de formulación del PAI y permiten verificar la ejecución del seguimiento reportado, observándose coherencia entre la evidencia presentada, el avance cuantitativo y el resultado cualitativo informado.</t>
    </r>
  </si>
  <si>
    <t>Realizar tres (3) seguimientos al "Plan Estratégico de Tecnologías de la Información-PETI", con el fin de evaluar el cumplimiento de la gestión frente a los dominios de negocio, sistemas de información, infraestructura y portafolio de proyectos de TI.</t>
  </si>
  <si>
    <t>Seguimientos al Plan Estratégico de Tecnologías de la Información - PETI realizados para evaluar el cumplimiento de la gestión frente a los dominios de negocio, sistemas de información, infraestructura y portafolio de proyectos de TI.</t>
  </si>
  <si>
    <t>Documento de seguimiento al Plan Estratégico de Tecnologías de la Información - PETI  trimestral_FT-1138</t>
  </si>
  <si>
    <t>Mantener el 100% de la documentación recibida y producida por la OCDI actualizada en el Sistema de Información Disciplinario - SID para la totalidad de expedientes disciplinarios , con el fin de garantizar el acceso a la información.</t>
  </si>
  <si>
    <t>Documentación recibida y producida por la OCDI de cada expediente disciplinario cargada en el SID, con el fin de garantizar el acceso a la información.</t>
  </si>
  <si>
    <t>(Número de documentos producidos y recibidos cargados en el SID / Número de documentos producidos y recibidos para cargue en el SID) x 100</t>
  </si>
  <si>
    <t>Porcentaje</t>
  </si>
  <si>
    <t>Registros en el SID de OCDI o certificación expedida por la Oficina de Control Disciplinario Interno</t>
  </si>
  <si>
    <t>Dato no disponible – nuevo indicador 2026</t>
  </si>
  <si>
    <t xml:space="preserve">Se registra un cumplimiento aproximado del setenta por ciento (70%) en la actualización del Sistema de Información Disciplinario – SID, de acuerdo con el volumen de documentos producidos y recibidos que han sido cargados en dicho aplicativo. Este porcentaje se calcula considerando los términos procesales aplicables a cada una de las etapas del proceso disciplinario, desde la valoración inicial de la queja y/o informe de servidor público, hasta la elaboración de actuaciones como la indagación previa, la apertura de investigación disciplinaria, los cierres y traslados, así como la expedición de autos de remisión por competencia, autos inhibitorios y decisiones de archivo, cuando a ello hubiere lugar. Con una Fomula Indicador: 42/60. </t>
  </si>
  <si>
    <t xml:space="preserve">No obstante, es necesario advertir las dificultades operativas que han incidido en el rezago del cargue de información. En particular, durante el mes de enero de 2026 esta Oficina no contó con profesionales de planta, en razón a la renuncia de la funcionaria nombrada en provisionalidad y a que los demás servidores se encontraban en situaciones administrativas. Esta circunstancia generó una afectación significativa, configurando un periodo prácticamente inactivo tanto en la actualización del sistema como en la sustanciación de los procesos disciplinarios.
Finalmente, se precisa que, a la fecha, la Oficina cuenta únicamente con una Profesional Universitaria, código 219 grado 18, quien tomó posesión en encargo el 9 de febrero de 2026, así como con una contratista vinculada a finales del mes de enero. Estas dos personas atienden actualmente la totalidad de solicitudes, etapas procesales y demás asuntos propios de la Oficina.  </t>
  </si>
  <si>
    <t xml:space="preserve">La actualización al 100% del aplicativo, con la dedicación exclusiva a esta labor al finalizar el mes de abril 2026.   </t>
  </si>
  <si>
    <r>
      <rPr>
        <sz val="11"/>
        <color rgb="FF000000"/>
        <rFont val="Arial"/>
      </rPr>
      <t xml:space="preserve">Fecha: 22 de abril de 2026
</t>
    </r>
    <r>
      <rPr>
        <b/>
        <sz val="11"/>
        <color rgb="FF000000"/>
        <rFont val="Arial"/>
      </rPr>
      <t xml:space="preserve">
Ejecución cuantitativa:
</t>
    </r>
    <r>
      <rPr>
        <sz val="11"/>
        <color rgb="FF000000"/>
        <rFont val="Arial"/>
      </rPr>
      <t xml:space="preserve">Para el trimestre evaluado se reporta un avance cuantitativo del setenta por ciento (70 %) en la actualización de la documentación en el Sistema de Información Disciplinario – SID, lo cual evidencia un incumplimiento frente a la meta trimestral y anual del 100 % establecida para el indicador.
</t>
    </r>
    <r>
      <rPr>
        <b/>
        <sz val="11"/>
        <color rgb="FF000000"/>
        <rFont val="Arial"/>
      </rPr>
      <t xml:space="preserve">
Resultado cualitativo para el periodo:
</t>
    </r>
    <r>
      <rPr>
        <sz val="11"/>
        <color rgb="FF000000"/>
        <rFont val="Arial"/>
      </rPr>
      <t xml:space="preserve">El resultado cualitativo reportado describe de manera suficiente el estado del cargue de la información en el SID, detallando el volumen de documentos gestionados, las etapas procesales consideradas y la fórmula aplicada para el cálculo del indicador, en coherencia con la actividad formulada; así mismo, se informa que la dependencia se encuentra adelantando acciones específicas orientadas a superar el rezago identificado.
</t>
    </r>
    <r>
      <rPr>
        <b/>
        <sz val="11"/>
        <color rgb="FF000000"/>
        <rFont val="Arial"/>
      </rPr>
      <t xml:space="preserve">
Resultado cualitativo acumulado:
</t>
    </r>
    <r>
      <rPr>
        <sz val="11"/>
        <color rgb="FF000000"/>
        <rFont val="Arial"/>
      </rPr>
      <t xml:space="preserve">El avance acumulado de la vigencia refleja un nivel de cumplimiento parcial del indicador, consistente con su carácter porcentual y de acumulación constante, evidenciando rezago frente a la meta definida; no obstante, las acciones correctivas informadas por la dependencia se orientan a alcanzar el 100 % de actualización del aplicativo dentro del periodo previsto.
</t>
    </r>
    <r>
      <rPr>
        <b/>
        <sz val="11"/>
        <color rgb="FF000000"/>
        <rFont val="Arial"/>
      </rPr>
      <t xml:space="preserve">
Evidencias:
</t>
    </r>
    <r>
      <rPr>
        <sz val="11"/>
        <color rgb="FF000000"/>
        <rFont val="Arial"/>
      </rPr>
      <t>En atención a las fallas presentadas en el Sistema de Información Disciplinario – SID durante el periodo evaluado, la dependencia aportó como evidencia una certificación que da cuenta del estado del cargue de la información, la cual resulta coherente con el avance cuantitativo reportado; adicionalmente, se informa que será solicitada la actualización de la formulación de la evidencia en el PAI, a fin de incorporar de manera permanente el registro o certificación correspondiente mientras persistan las limitaciones técnicas del sistema.</t>
    </r>
  </si>
  <si>
    <t>Realizar tres (3) seguimientos al monitoreo de los riesgos de los procesos, para asegurar la gestión del riesgo en la entidad en el rol de segunda línea de defensa.</t>
  </si>
  <si>
    <t>Seguimientos al monitoreo de los riesgos de los procesos realizados para asegurar la gestión del riesgo en la entidad en el rol de segunda línea de defensa.</t>
  </si>
  <si>
    <t>Mapa de riesgos de procesos</t>
  </si>
  <si>
    <t>Durante el mes de enero de la presente vigencia, se realizó el seguimiento al monitoreo de los riesgos de los procesos (gestión, corrupción, fiscales y proyectos de inversión) como cierre de la vigencia 2025, en cumplimiento del rol de segunda línea de defensa. Este seguimiento permitió revisar la gestión de los riesgos en los diferentes procesos y proyectos de la entidad, incluyendo la verificación de la implementación y efectividad de los controles definidos, evidenciando que no hubo materialización de ningún riesgo.
En desarrollo del rol de segunda línea, en los casos que fue necesario, se efectuó retroalimentación. Posteriormente a los ajustes correspondientes, se procedió a consolidar la información en un sólo archivo.
Los reportes y retroalimentaciones se encuentran disponibles para su verificación en el siguiente enlace: Monitoreo Tercer Cuatrimestre
https://alcaldiabogota-my.sharepoint.com/:f:/g/personal/oapsecgeneral_alcaldiabogota_gov_co/IgAoD94eaMKgSZ2zX7bv2zXnAeUAgD1Kia95tpgTQOaNAA0?e=vbKiKy</t>
  </si>
  <si>
    <r>
      <rPr>
        <sz val="11"/>
        <color rgb="FF000000"/>
        <rFont val="Arial"/>
      </rPr>
      <t xml:space="preserve">Fecha: 22 de abril de 2026
</t>
    </r>
    <r>
      <rPr>
        <b/>
        <sz val="11"/>
        <color rgb="FF000000"/>
        <rFont val="Arial"/>
      </rPr>
      <t xml:space="preserve">
Ejecución cuantitativa:
</t>
    </r>
    <r>
      <rPr>
        <sz val="11"/>
        <color rgb="FF000000"/>
        <rFont val="Arial"/>
      </rPr>
      <t xml:space="preserve">Para el periodo evaluado se programó la realización de un (1) seguimiento al monitoreo de los riesgos de los procesos y se ejecutó un (1) seguimiento, evidenciando un cumplimiento del 100% frente a la programación trimestral; dicho avance corresponde a un 33,33% de cumplimiento respecto de la meta anual establecida de tres (3) seguimientos.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la realización del seguimiento al monitoreo de los riesgos de los procesos (gestión, corrupción, fiscales y proyectos de inversión) como cierre de la vigencia anterior, en cumplimiento del rol de segunda línea de defensa, incluyendo la verificación de controles y la emisión de retroalimentaciones cuando fue requerido.
</t>
    </r>
    <r>
      <rPr>
        <b/>
        <sz val="11"/>
        <color rgb="FF000000"/>
        <rFont val="Arial"/>
      </rPr>
      <t xml:space="preserve">
Resultado cualitativo acumulado:
</t>
    </r>
    <r>
      <rPr>
        <sz val="11"/>
        <color rgb="FF000000"/>
        <rFont val="Arial"/>
      </rPr>
      <t xml:space="preserve">El avance acumulado de la vigencia refleja la ejecución de uno (1) de los tres (3) seguimientos programados, consistente con el tipo de acumulación por suma definido para el indicador y con la programación establecida para la vigencia.
</t>
    </r>
    <r>
      <rPr>
        <b/>
        <sz val="11"/>
        <color rgb="FF000000"/>
        <rFont val="Arial"/>
      </rPr>
      <t xml:space="preserve">
Evidencias:
</t>
    </r>
    <r>
      <rPr>
        <sz val="11"/>
        <color rgb="FF000000"/>
        <rFont val="Arial"/>
      </rPr>
      <t>Las evidencias aportadas, correspondientes a los mapas de riesgos consolidados y a los reportes de seguimiento y retroalimentación disponibles para verificación, guardan coherencia con el avance cuantitativo y el resultado cualitativo reportado, permitiendo validar el cumplimiento del seguimiento realizado.</t>
    </r>
  </si>
  <si>
    <t>Realizar cuatro (4) reportes de seguimiento a la medición de los indicadores realizada por los procesos mes vencido, para verificar el desempeño  y generar alertas según se requiera.</t>
  </si>
  <si>
    <t>Reportes de seguimiento a la medición de los indicadores realizados por los procesos mes vencido para verificar el desempeño y generar alertas según se requiera.</t>
  </si>
  <si>
    <t>Número de reportes realizados / Número de reportes programados</t>
  </si>
  <si>
    <t>Matriz reporte de indicadores</t>
  </si>
  <si>
    <t xml:space="preserve">
Durante el periodo evaluado se realizó la revisión y retroalimentación a la medición de los indicadores institucionales correspondientes a los meses de enero y febrero de 2026, consolidando la información en un (1) reporte de seguimiento, en cumplimiento de la programación establecida para el primer periodo de la vigencia.
Este ejercicio permitió verificar el desempeño de los indicadores de los procesos y efectuar las retroalimentaciones correspondientes, de acuerdo con el rol de seguimiento y evaluación del desempeño institucional asignado a la Oficina Asesora de Planeación.</t>
  </si>
  <si>
    <r>
      <rPr>
        <sz val="11"/>
        <color rgb="FF000000"/>
        <rFont val="Arial"/>
      </rPr>
      <t xml:space="preserve">Fecha: 14 de abril de 2026
</t>
    </r>
    <r>
      <rPr>
        <b/>
        <sz val="11"/>
        <color rgb="FF000000"/>
        <rFont val="Arial"/>
      </rPr>
      <t xml:space="preserve">Ejecución cuantitativa:
</t>
    </r>
    <r>
      <rPr>
        <sz val="11"/>
        <color rgb="FF000000"/>
        <rFont val="Arial"/>
      </rPr>
      <t xml:space="preserve">Para el periodo evaluado se programó la realización de un (1) reporte de seguimiento a la medición de los indicadores y se ejecutó un (1) reporte, evidenciando un cumplimiento del 100 % frente a la programación trimestral; dicho avance corresponde a un 25 % de cumplimiento respecto de la meta anual establecida de cuatro (4) reportes.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la revisión y retroalimentación realizada a los indicadores institucionales con programación de enero y febrero de 2026, en cumplimiento del rol de seguimiento al desempeño institucional y generación de alertas cuando es requerido.
</t>
    </r>
    <r>
      <rPr>
        <b/>
        <sz val="11"/>
        <color rgb="FF000000"/>
        <rFont val="Arial"/>
      </rPr>
      <t xml:space="preserve">Resultado cualitativo acumulado:
</t>
    </r>
    <r>
      <rPr>
        <sz val="11"/>
        <color rgb="FF000000"/>
        <rFont val="Arial"/>
      </rPr>
      <t xml:space="preserve">El avance acumulado de la vigencia refleja la ejecución de uno (1) de los cuatro (4) reportes de seguimiento programados, consistente con el tipo de acumulación por suma definido para el indicador y con la programación establecida para la vigencia.
</t>
    </r>
    <r>
      <rPr>
        <b/>
        <sz val="11"/>
        <color rgb="FF000000"/>
        <rFont val="Arial"/>
      </rPr>
      <t xml:space="preserve">Evidencias:
</t>
    </r>
    <r>
      <rPr>
        <sz val="11"/>
        <color rgb="FF000000"/>
        <rFont val="Arial"/>
      </rPr>
      <t>Las evidencias aportadas, correspondientes a las matrices y bases de datos de seguimiento a los indicadores de los procesos para los meses de enero y febrero, guardan coherencia con el avance cuantitativo y el resultado cualitativo reportado, permitiendo verificar la realización del seguimiento efectuado.</t>
    </r>
  </si>
  <si>
    <t>Realizar cuatro (4) seguimientos a las actividades establecidas en el Programa de Transparencia y Etica Pública de la Secretaria General, para promover la transparencia e integridad en la gestión institucional.</t>
  </si>
  <si>
    <t>Seguimientos a las actividades del Programa de Transparencia y Ética Pública realizados para promover la transparencia e integridad en la gestión institucional.</t>
  </si>
  <si>
    <t>Actividades PTEP</t>
  </si>
  <si>
    <t xml:space="preserve">Informe de monitoreo </t>
  </si>
  <si>
    <t>Durante el período de reporte se realizó el monitoreo a las actividades programadas en el Programa de Transparencia y Ética Pública – PTEP para el mes de diciembre de 2025 y se elaboró un (1) informe mensual correspondiente a diciembre de 2025 y un (1) informe del tercer cuatrimestre de 2025.</t>
  </si>
  <si>
    <r>
      <rPr>
        <sz val="11"/>
        <color rgb="FF000000"/>
        <rFont val="Arial"/>
      </rPr>
      <t xml:space="preserve">Fecha: 22 de abril de 2026
</t>
    </r>
    <r>
      <rPr>
        <b/>
        <sz val="11"/>
        <color rgb="FF000000"/>
        <rFont val="Arial"/>
      </rPr>
      <t xml:space="preserve">
Ejecución cuantitativa:
</t>
    </r>
    <r>
      <rPr>
        <sz val="11"/>
        <color rgb="FF000000"/>
        <rFont val="Arial"/>
      </rPr>
      <t xml:space="preserve">Para el periodo evaluado se programó la realización de un (1) seguimiento a las actividades del Programa de Transparencia y Ética Pública y se ejecutó un (1) seguimiento, evidenciando un cumplimiento del 100% frente a la programación trimestral; dicho avance corresponde a un 25% de cumplimiento respecto de la meta anual establecida de cuatro (4) seguimientos.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el monitoreo a las actividades programadas en el Programa de Transparencia y Ética Pública – PTEP correspondiente al cierre de la vigencia 2025, así como la elaboración de los informes que soportan el seguimiento realizado en el marco del rol de seguimiento institucional.
</t>
    </r>
    <r>
      <rPr>
        <b/>
        <sz val="11"/>
        <color rgb="FF000000"/>
        <rFont val="Arial"/>
      </rPr>
      <t xml:space="preserve">
Resultado cualitativo acumulado:
</t>
    </r>
    <r>
      <rPr>
        <sz val="11"/>
        <color rgb="FF000000"/>
        <rFont val="Arial"/>
      </rPr>
      <t xml:space="preserve">El avance acumulado de la vigencia refleja la ejecución de uno (1) de los cuatro (4) seguimientos programados, consistente con el tipo de acumulación por suma definido para el indicador y con la programación establecida en el Plan de Acción Institucional.
</t>
    </r>
    <r>
      <rPr>
        <b/>
        <sz val="11"/>
        <color rgb="FF000000"/>
        <rFont val="Arial"/>
      </rPr>
      <t xml:space="preserve">
Evidencias:
</t>
    </r>
    <r>
      <rPr>
        <sz val="11"/>
        <color rgb="FF000000"/>
        <rFont val="Arial"/>
      </rPr>
      <t>La evidencia aportada, correspondiente a los informes de monitoreo del Programa de Transparencia y Ética Pública, permite verificar el seguimiento realizado durante el periodo evaluado y mantiene coherencia con el avance cuantitativo y el resultado cualitativo reportado.</t>
    </r>
  </si>
  <si>
    <t>Realizar cuatro (4) seguimientos a las actividades establecidas en el Plan Institucional de Participación Ciudadana de la Secretaria General, con el fin de fortalecer los ámbitos de relacionamiento democráticos y transparentes entre la Entidad y sus grupos de valor.</t>
  </si>
  <si>
    <t>Seguimientos a las actividades del Plan Institucional de Participación Ciudadana realizados para fortalecer los ámbitos de relacionamiento democráticos y transparentes entre la Entidad y sus grupos de valor.</t>
  </si>
  <si>
    <t>Actividades PIPC</t>
  </si>
  <si>
    <t>Informe de monitoreo trimestral</t>
  </si>
  <si>
    <t>Se realizó el monitoreo a las actividades programadas en el Plan Institucional de Participación Ciudadana – PIPC para el cuarto trimestre de 2025 y se elaboró un (1) informe del cuarto trimestre de 2025 y seguimiento de la implementación del plan de acción institucional de la vigencia 2025, el cual fue publicado en la página web de la entidad.</t>
  </si>
  <si>
    <r>
      <rPr>
        <sz val="11"/>
        <color rgb="FF000000"/>
        <rFont val="Arial"/>
      </rPr>
      <t xml:space="preserve">Fecha: 22 de abril de 2026
</t>
    </r>
    <r>
      <rPr>
        <b/>
        <sz val="11"/>
        <color rgb="FF000000"/>
        <rFont val="Arial"/>
      </rPr>
      <t xml:space="preserve">Ejecución cuantitativa:
</t>
    </r>
    <r>
      <rPr>
        <sz val="11"/>
        <color rgb="FF000000"/>
        <rFont val="Arial"/>
      </rPr>
      <t xml:space="preserve">Para el periodo evaluado se programó la realización de un (1) seguimiento a las actividades del Plan Institucional de Participación Ciudadana y se ejecutó un (1) seguimiento, evidenciando un cumplimiento del 100 % frente a la programación trimestral; dicho avance corresponde a un 25 % de cumplimiento respecto de la meta anual establecida de cuatro (4) seguimientos.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el monitoreo realizado a las actividades del Plan Institucional de Participación Ciudadana – PIPC correspondientes al cuarto trimestre de la vigencia 2025, así como la elaboración del informe de seguimiento y su publicación en la página web de la entidad.
</t>
    </r>
    <r>
      <rPr>
        <b/>
        <sz val="11"/>
        <color rgb="FF000000"/>
        <rFont val="Arial"/>
      </rPr>
      <t xml:space="preserve">Resultado cualitativo acumulado:
</t>
    </r>
    <r>
      <rPr>
        <sz val="11"/>
        <color rgb="FF000000"/>
        <rFont val="Arial"/>
      </rPr>
      <t xml:space="preserve">El avance acumulado de la vigencia refleja la ejecución de uno (1) de los cuatro (4) seguimientos programados, consistente con el tipo de acumulación por suma definido para el indicador y con la programación establecida en el Plan de Acción Institucional.
</t>
    </r>
    <r>
      <rPr>
        <b/>
        <sz val="11"/>
        <color rgb="FF000000"/>
        <rFont val="Arial"/>
      </rPr>
      <t xml:space="preserve">Evidencias:
</t>
    </r>
    <r>
      <rPr>
        <sz val="11"/>
        <color rgb="FF000000"/>
        <rFont val="Arial"/>
      </rPr>
      <t>La evidencia aportada, correspondiente al informe de monitoreo trimestral del Plan Institucional de Participación Ciudadana, permite verificar el seguimiento realizado durante el periodo evaluado y mantiene coherencia con el avance cuantitativo y el resultado cualitativo reportado.</t>
    </r>
  </si>
  <si>
    <t>Realizar tres (3) reuniones de retroalimentación con las gerencias de los proyectos de inversión sobre el avance físico, presupuestal y de riesgos, con el fin de generar alertas tempranas para la toma de decisiones.</t>
  </si>
  <si>
    <t>Reuniones de retroalimentación con las gerencias de los proyectos de inversión realizadas sobre el avance físico, presupuestal y de riesgos, con el fin de generar alertas tempranas para la toma de decisiones.</t>
  </si>
  <si>
    <t>Número de reuniones realizadas / Número de reuniones programadas</t>
  </si>
  <si>
    <t>Número</t>
  </si>
  <si>
    <t>Actas de Reunión</t>
  </si>
  <si>
    <t>Elaborar un (1) anteproyecto de presupuesto de inversión en coordinación con las gerencias de los proyectos de la entidad.</t>
  </si>
  <si>
    <t xml:space="preserve">Anteproyecto de presupuesto de inversión elaborado en coordinación con las gerencias de los proyectos de la entidad. </t>
  </si>
  <si>
    <t>Anteproyecto elaborado / Anteproyecto programado</t>
  </si>
  <si>
    <t>Anteproyecto de presupuesto</t>
  </si>
  <si>
    <t>Actualizar un (1) documento de caracterización del proceso liderado por la Subsecretaría Distrital de Fortalecimiento Institucional con el fin de optimizar la eficiencia, la calidad y el control de la gestión.</t>
  </si>
  <si>
    <t>Documento de caracterización del proceso liderado por la Subsecretaría Distrital de Fortalecimiento Institucional actualizado para optimizar la eficiencia, la calidad y el control de la gestión.</t>
  </si>
  <si>
    <t>Documento de caracterización actualizado y formalizado en el Sistema de Gestión de Calidad</t>
  </si>
  <si>
    <t>Elaborar una (1) estrategia de las políticas de gestión y desempeño a cargo de la Dirección Distrital de Desarrollo Institucional para el fortalecimiento de la gestión pública del Distrito Capital.</t>
  </si>
  <si>
    <t>Estrategia de las políticas de gestión y desempeño elaborada por la Dirección Distrital de Desarrollo Institucional para el fortalecimiento de la gestión pública del Distrito Capital.</t>
  </si>
  <si>
    <t>Estrategia elaborada / Estrategia programada</t>
  </si>
  <si>
    <t>Documento de estrategia que contiene 1 capitulo de la política de Fortalecimiento Institucional y Simplificación de Procesos; y otro de la política Control Interno</t>
  </si>
  <si>
    <t>Durante el primer trimestre de la vigencia se elabora el documento de Estrategia 2026-2027 que, entre otros, incluye la planeación de las políticas de gestión y desempeño a cargo de la DDDI de la siguiente manera: en el numeral 7.5 el capítulo asociado a la Política de Fortalecimiento Institucional y Simplificación de procesos, y en el numeral 7.2 el capítulo asociado a la Política de Control Interno. Se adjuntan evidencias en carpeta 22: EV1_Documento_Estrategia_2026_2027_rev.PDF y EV2_Aprobacion_Documento_Estrategia_2026_2027.PDF</t>
  </si>
  <si>
    <r>
      <rPr>
        <sz val="11"/>
        <color rgb="FF000000"/>
        <rFont val="Arial"/>
      </rPr>
      <t xml:space="preserve">Fecha: 09 de marzo de 2026
</t>
    </r>
    <r>
      <rPr>
        <b/>
        <sz val="11"/>
        <color rgb="FF000000"/>
        <rFont val="Arial"/>
      </rPr>
      <t xml:space="preserve">
Ejecución cuantitativa:
</t>
    </r>
    <r>
      <rPr>
        <sz val="11"/>
        <color rgb="FF000000"/>
        <rFont val="Arial"/>
      </rPr>
      <t xml:space="preserve">Para el periodo evaluado se programó la elaboración de una (1) estrategia de las políticas de gestión y desempeño a cargo de la Dirección Distrital de Desarrollo Institucional y se ejecutó una (1), evidenciando el cumplimiento de la meta anual establecida, en coherencia con el tipo de acumulación constante definido para el indicador.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la elaboración del documento “Estrategia de las políticas de gestión y desempeño 2026–2027”, el cual incorpora la planeación de las políticas a cargo de la DDDI, incluyendo el capítulo correspondiente a la Política de Fortalecimiento Institucional y Simplificación de Procesos (numeral 7.5) y el capítulo asociado a la Política de Control Interno (numeral 7.2), conforme a lo establecido en la formulación.
</t>
    </r>
    <r>
      <rPr>
        <b/>
        <sz val="11"/>
        <color rgb="FF000000"/>
        <rFont val="Arial"/>
      </rPr>
      <t xml:space="preserve">
Resultado cualitativo acumulado:
</t>
    </r>
    <r>
      <rPr>
        <sz val="11"/>
        <color rgb="FF000000"/>
        <rFont val="Arial"/>
      </rPr>
      <t xml:space="preserve">Dado que el indicador es de tipo constante y contempla la elaboración de un único producto, el avance acumulado de la vigencia refleja el cumplimiento total de la actividad programada.
</t>
    </r>
    <r>
      <rPr>
        <b/>
        <sz val="11"/>
        <color rgb="FF000000"/>
        <rFont val="Arial"/>
      </rPr>
      <t xml:space="preserve">
Evidencias:
</t>
    </r>
    <r>
      <rPr>
        <sz val="11"/>
        <color rgb="FF000000"/>
        <rFont val="Arial"/>
      </rPr>
      <t>Las evidencias aportadas, correspondientes al documento de la estrategia, permiten verificar de manera adecuada la elaboración del producto definido en el Plan de Acción Institucional, manteniendo coherencia con el avance cuantitativo y el resultado cualitativo reportado.</t>
    </r>
  </si>
  <si>
    <t>Realizar dos (2) seguimientos a la ejecución de las acciones de la estrategía de las políticas de gestión y desempeño a cargo de la Dirección Distrital de Desarrollo Institucional para el fortalecimiento de la gestión pública del Distrito Capital.</t>
  </si>
  <si>
    <t>Seguimientos a la ejecución de las acciones de la estrategia de las políticas de gestión y desempeño realizados por la Dirección Distrital de Desarrollo Institucional para el fortalecimiento de la gestión pública del Distrito Capital.</t>
  </si>
  <si>
    <t xml:space="preserve">Informe semestral de avance de la estrategia </t>
  </si>
  <si>
    <t>Elaborar una (1) estrategia de las políticas de gestión y desempeño a cargo de la Subdirección Técnica para la Generación de Capacidades Institucionales para el fortalecimiento de la gestión pública del Distrito Capital</t>
  </si>
  <si>
    <r>
      <t>Estrategia de las políticas de gestión y desempeño a cargo de la Subdirección Técnica para la Generación de Capacidades Institucionales</t>
    </r>
    <r>
      <rPr>
        <b/>
        <sz val="11"/>
        <rFont val="Arial"/>
        <family val="2"/>
      </rPr>
      <t xml:space="preserve"> </t>
    </r>
    <r>
      <rPr>
        <sz val="11"/>
        <rFont val="Arial"/>
        <family val="2"/>
      </rPr>
      <t>elaborada  para el fortalecimiento de la gestión pública del Distrito Capital</t>
    </r>
  </si>
  <si>
    <t>Documento de estrategia que contiene 1 capitulo de la política de Integridad y Transparencia, Acceso a la Información y lucha contra la Corrupción; y otro de las Generalidades de MIPG</t>
  </si>
  <si>
    <t>En el primer trimestre de 2026, se elabora documento de Estrategia 2026-2027 que, entre otros, incluye la planeación de las políticas de gestión y desempeño a cargo de la STGCI de la siguiente manera: en el numeral 7.4 el capítulo asociado a la Política de Integridad, en el numeral 7.3 el capítulo de la Política de Transparencia, Acceso a la Información Pública y lucha contra la Corrupción y en el numeral 7.1  el capítulo denominado Fortalecimiento de la Implementación del MIPG. Se adjuntan evidencias en carpeta 24: EV1_Documento_Estrategia_2026_2027_rev.PDF y EV2_Aprobacion_Documento_Estrategia_2026_2027.PDF</t>
  </si>
  <si>
    <r>
      <rPr>
        <sz val="11"/>
        <color rgb="FF000000"/>
        <rFont val="Arial"/>
      </rPr>
      <t xml:space="preserve">Fecha: 09 de marzo de 2026
</t>
    </r>
    <r>
      <rPr>
        <b/>
        <sz val="11"/>
        <color rgb="FF000000"/>
        <rFont val="Arial"/>
      </rPr>
      <t xml:space="preserve">
Ejecución cuantitativa:
</t>
    </r>
    <r>
      <rPr>
        <sz val="11"/>
        <color rgb="FF000000"/>
        <rFont val="Arial"/>
      </rPr>
      <t xml:space="preserve">Para el periodo evaluado se programó la elaboración de una (1) estrategia de las políticas de gestión y desempeño a cargo de la Subdirección Técnica para la Generación de Capacidades Institucionales y se ejecutó una (1), evidenciando el cumplimiento de la actividad formulada, en coherencia con el tipo de acumulación constante definido para el indicador.
</t>
    </r>
    <r>
      <rPr>
        <b/>
        <sz val="11"/>
        <color rgb="FF000000"/>
        <rFont val="Arial"/>
      </rPr>
      <t xml:space="preserve">
Resultado cualitativo para el periodo:
</t>
    </r>
    <r>
      <rPr>
        <sz val="11"/>
        <color rgb="FF000000"/>
        <rFont val="Arial"/>
      </rPr>
      <t xml:space="preserve">El resultado cualitativo reportado es coherente con la actividad formulada, en tanto describe la elaboración del documento “Estrategia de las políticas de gestión y desempeño 2026–2027”, el cual incorpora la planeación de las políticas a cargo de la Subdirección Técnica para la Generación de Capacidades Institucionales, incluyendo el capítulo correspondiente a la Política de Integridad (numeral 7.4), el capítulo asociado a la Política de Transparencia, Acceso a la Información Pública y Lucha contra la Corrupción (numeral 7.3), y el capítulo de Generalidades de MIPG – Fortalecimiento de la Implementación del MIPG (numeral 7.1), conforme a lo establecido en la formulación.
</t>
    </r>
    <r>
      <rPr>
        <b/>
        <sz val="11"/>
        <color rgb="FF000000"/>
        <rFont val="Arial"/>
      </rPr>
      <t xml:space="preserve">
Resultado cualitativo acumulado:
</t>
    </r>
    <r>
      <rPr>
        <sz val="11"/>
        <color rgb="FF000000"/>
        <rFont val="Arial"/>
      </rPr>
      <t xml:space="preserve">Dado que el indicador es de tipo constante y contempla la elaboración de un único producto, el avance acumulado de la vigencia refleja el cumplimiento total de la actividad programada.
</t>
    </r>
    <r>
      <rPr>
        <b/>
        <sz val="11"/>
        <color rgb="FF000000"/>
        <rFont val="Arial"/>
      </rPr>
      <t xml:space="preserve">
Evidencias:
</t>
    </r>
    <r>
      <rPr>
        <sz val="11"/>
        <color rgb="FF000000"/>
        <rFont val="Arial"/>
      </rPr>
      <t>Las evidencias aportadas, correspondientes al documento de la estrategia, permiten verificar de manera adecuada la elaboración del producto definido, manteniendo coherencia con el avance cuantitativo y el resultado cualitativo reportado.</t>
    </r>
  </si>
  <si>
    <t>Realizar dos (2) seguimientos a la ejecución de las acciones de la estrategia de las políticas de gestión y desempeño a cargo Subdirección Técnica para la Generación de Capacidades Institucionales para el fortalecimiento de la gestión pública del distrito capital</t>
  </si>
  <si>
    <t>Seguimientos a la ejecución de las acciones de la estrategia de las políticas de gestión y desempeño  a cargo de la Subdirección Técnica para la Generación de Capacidades Institucionales  realizados para el fortalecimiento de la gestión pública del Distrito Capital.</t>
  </si>
  <si>
    <t>Elaborar un (1) documento de Caracterización del proceso liderado por la Subdirección de Imprenta Distrital, con el fin de optimizar la eficiencia, la calidad y el control de la gestión.</t>
  </si>
  <si>
    <t>Documento de Caracterización del proceso liderado por la Subdirección de Imprenta Distrital elaborado,  con el fin de optimizar la eficiencia, la calidad y el control de la gestión.</t>
  </si>
  <si>
    <t>Documento de Caracterización del proceso elaborado / Documento de Caracterización del proceso programado</t>
  </si>
  <si>
    <t>Documento de Caracterización del proceso elaborado y formalizado en el Sistema de Gestión de Calidad</t>
  </si>
  <si>
    <t xml:space="preserve">Crear un (1) documento de caracterización del proceso de gestión del patrimonio documental y archivos del Distrito Capital, para fortalecer la coordinación del Sistema Distrital de Archivos y garantizar la articulación en el acceso, preservación y difusión del patrimonio documental. </t>
  </si>
  <si>
    <t>Documento de caracterización del proceso de gestión del patrimonio documental y archivos del Distrito Capital, creado  para fortalecer la coordinación del Sistema Distrital de Archivos y garantizar la articulación en el acceso, preservación y difusión del patrimonio documental.</t>
  </si>
  <si>
    <t>Documento de Caracterización del proceso creado / Documento de Caracterización del proceso programada</t>
  </si>
  <si>
    <t>Documento del proceso creado</t>
  </si>
  <si>
    <t>Ejecutar el 100% de las actividades programadas en el plan de acción para la implementación del nuevo modelo de servicio a cargo de la de la Subsecretaría de Servicio a la Ciudadanía.</t>
  </si>
  <si>
    <t>Actividades programadas en el plan de acción ejecutadas para la implementación del nuevo modelo de servicio.</t>
  </si>
  <si>
    <t>(Número de actividades ejecutadas en el periodo / Número de actividades programadas en el periodo ) x 100</t>
  </si>
  <si>
    <t>Plan de acción de la subsecretaría de servicio a la ciudadanía para la implementación del nuevo modelo de servicio</t>
  </si>
  <si>
    <t>NA</t>
  </si>
  <si>
    <t>Durante el primer trimestre de 2026, la Subsecretaría de Servicio a la Ciudadanía registró avances significativos en la implementación del nuevo modelo de servicio, mediante la ejecución de las actividades programadas en su plan de acción. La gestión se orientó al alistamiento, estructuración e implementación inicial de componentes estratégicos, destacándose el fortalecimiento institucional, la asistencia técnica a entidades distritales, la optimización de trámites a través de la Clínica de Trámites y la consolidación de herramientas para el seguimiento y la gestión. Asimismo, se avanzó en la estructuración del Plan Anual de Entrenamiento en Habilidades para el Servicio y en el desarrollo de insumos técnicos y operativos que soportan el modelo. En términos generales, se evidencia un cumplimiento satisfactorio de lo programado, acorde con la fase inicial de implementación, sentando bases sólidas para su consolidación en los siguientes periodos.</t>
  </si>
  <si>
    <r>
      <rPr>
        <sz val="11"/>
        <color rgb="FF000000"/>
        <rFont val="Arial"/>
      </rPr>
      <t xml:space="preserve">Fecha: 16 de abril de 2026
</t>
    </r>
    <r>
      <rPr>
        <b/>
        <sz val="11"/>
        <color rgb="FF000000"/>
        <rFont val="Arial"/>
      </rPr>
      <t xml:space="preserve">Ejecución cuantitativa:
</t>
    </r>
    <r>
      <rPr>
        <sz val="11"/>
        <color rgb="FF000000"/>
        <rFont val="Arial"/>
      </rPr>
      <t xml:space="preserve">Con corte al 31 de marzo de 2026, se evidencia el cumplimiento del 100 % frente a la programación establecida para el primer trimestre de la vigencia, de conformidad con el indicador definido, al registrarse la ejecución de la totalidad de las actividades contempladas en el plan de acción para la implementación del nuevo modelo de servicio.
</t>
    </r>
    <r>
      <rPr>
        <b/>
        <sz val="11"/>
        <color rgb="FF000000"/>
        <rFont val="Arial"/>
      </rPr>
      <t xml:space="preserve">Resultado cualitativo para el periodo:
</t>
    </r>
    <r>
      <rPr>
        <sz val="11"/>
        <color rgb="FF000000"/>
        <rFont val="Arial"/>
      </rPr>
      <t xml:space="preserve">Durante el primer trimestre de 2026, la Subsecretaría de Servicio a la Ciudadanía aportó como soporte el plan de acción con la ejecución de treinta y seis (36) actividades mensuales asociadas a la implementación del modelo de servicio, entre las cuales se destacan la emisión de la Directiva 001 de 2026 con los lineamientos para la implementación del modelo, las sesiones de acompañamiento a entidades distritales en simplificación y racionalización de trámites, la elaboración del Plan Anual de Entrenamiento en Habilidades para el Servicio, la realización de ferias de servicio y las acciones de acompañamiento técnico para la implementación del Modelo versión 2.0, en coherencia con la actividad formulada.
</t>
    </r>
    <r>
      <rPr>
        <b/>
        <sz val="11"/>
        <color rgb="FF000000"/>
        <rFont val="Arial"/>
      </rPr>
      <t xml:space="preserve">Resultado cualitativo acumulado:
</t>
    </r>
    <r>
      <rPr>
        <sz val="11"/>
        <color rgb="FF000000"/>
        <rFont val="Arial"/>
      </rPr>
      <t xml:space="preserve">El avance acumulado de la vigencia refleja el cumplimiento del periodo evaluado, conforme al carácter porcentual y de acumulación constante definido para el indicador.
</t>
    </r>
    <r>
      <rPr>
        <b/>
        <sz val="11"/>
        <color rgb="FF000000"/>
        <rFont val="Arial"/>
      </rPr>
      <t xml:space="preserve">Evidencias:
</t>
    </r>
    <r>
      <rPr>
        <sz val="11"/>
        <color rgb="FF000000"/>
        <rFont val="Arial"/>
      </rPr>
      <t>La evidencia aportada corresponde a la formulada en el PAI, y es coherente con el avance cuantitativo y el resultado cualitativo reportado.</t>
    </r>
  </si>
  <si>
    <t>Ejecutar el 100% de las sesiones de entrenamiento establecidas en el Plan Anual de Entrenamiento  en habilidades para el servicio 2026, para fortaler las competencias de los(as) servidores(as) y colaboradores(as) publicos(as), que conlleven a la transformación de la experiencia del servicio a la ciudadanía y el empoderamiento como cuidadores de la confianza en Bogotá</t>
  </si>
  <si>
    <t>Sesiones de Entrenamientos establecidas en  el Plan  Anual de Entrenamiento en habilidades para el servicio 2026 ejecutadas para fortaler las competencias de los(as) servidores(as) y colaboradores(as) publicos(as), que conlleven a la transformación de la experiencia del servicio a la ciudadanía y el empoderamiento como cuidadores de la confianza en Bogotá</t>
  </si>
  <si>
    <t>(Número de sesiones de entrenamiento ejecutadas en el periodo /Número total de sesiones de entrenamiento programadas en el periodo​) x 100</t>
  </si>
  <si>
    <t xml:space="preserve">Sesiones de entrenamiento </t>
  </si>
  <si>
    <t xml:space="preserve">Informe de entrenamiento en habilidades para el servicio </t>
  </si>
  <si>
    <t>Ejecución de 9 Sesiones de entrenamiento, para fortaler las competencias de los(as) servidores(as) y colaboradores(as) públicos(as), que conlleven a la transformación de la experiencia del servicio a la ciudadanía y el empoderamiento como cuidadores de la confianza en Bogotá, cumpliendo con lo proyectado en el Plan  Anual de Entrenamiento en habilidades para el servicio 2026</t>
  </si>
  <si>
    <r>
      <rPr>
        <sz val="11"/>
        <color rgb="FF000000"/>
        <rFont val="Arial"/>
      </rPr>
      <t xml:space="preserve">Fecha: 16 de abril de 2026
</t>
    </r>
    <r>
      <rPr>
        <b/>
        <sz val="11"/>
        <color rgb="FF000000"/>
        <rFont val="Arial"/>
      </rPr>
      <t xml:space="preserve">Ejecución cuantitativa:
</t>
    </r>
    <r>
      <rPr>
        <sz val="11"/>
        <color rgb="FF000000"/>
        <rFont val="Arial"/>
      </rPr>
      <t xml:space="preserve">Con corte al 31 de marzo de 2026, se reporta el cumplimiento del 100 % de las sesiones de entrenamiento programadas para el primer trimestre de la vigencia, de conformidad con el indicador definido.
</t>
    </r>
    <r>
      <rPr>
        <b/>
        <sz val="11"/>
        <color rgb="FF000000"/>
        <rFont val="Arial"/>
      </rPr>
      <t xml:space="preserve">Resultado cualitativo para el periodo:
</t>
    </r>
    <r>
      <rPr>
        <sz val="11"/>
        <color rgb="FF000000"/>
        <rFont val="Arial"/>
      </rPr>
      <t xml:space="preserve">Durante el primer trimestre de 2026, la Dirección Distrital de Calidad del Servicio reportó la ejecución de nueve (9) sesiones de entrenamiento en habilidades para el servicio, desarrolladas en modalidades presencial, virtual asincrónica y virtual sincrónica, con la participación de dos mil ochocientas setenta y dos (2.872) personas. Las sesiones abordaron temáticas como protocolos de servicio a la ciudadanía, comunicación efectiva y lenguaje claro en el servicio, tendencias del servicio y feria de servicio a la ciudadanía, en concordancia con lo previsto en el Plan Anual de Entrenamiento en habilidades para el servicio 2026.
</t>
    </r>
    <r>
      <rPr>
        <b/>
        <sz val="11"/>
        <color rgb="FF000000"/>
        <rFont val="Arial"/>
      </rPr>
      <t xml:space="preserve">Resultado cualitativo acumulado:
</t>
    </r>
    <r>
      <rPr>
        <sz val="11"/>
        <color rgb="FF000000"/>
        <rFont val="Arial"/>
      </rPr>
      <t xml:space="preserve">El avance acumulado de la vigencia corresponde al cumplimiento del periodo evaluado, conforme al carácter porcentual y de acumulación constante definido para el indicador.
</t>
    </r>
    <r>
      <rPr>
        <b/>
        <sz val="11"/>
        <color rgb="FF000000"/>
        <rFont val="Arial"/>
      </rPr>
      <t xml:space="preserve">Evidencias:
</t>
    </r>
    <r>
      <rPr>
        <sz val="11"/>
        <color rgb="FF000000"/>
        <rFont val="Arial"/>
      </rPr>
      <t>La evidencia aportada corresponde a la formulada en el PAI, y es coherente con el avance cuantitativo y el resultado cualitativo reportado.</t>
    </r>
  </si>
  <si>
    <t>Ejecutar el 100% de las actividades programadas en el plan de acción para implementar el nuevo modelo de operación integral y sostenible del canal presencial de la RedCade,  a cargo de la Dirección del Sistema Distrital de Servicio a la Ciudadanía.</t>
  </si>
  <si>
    <t>Actividades programadas en el plan de acción ejecutadas para implementar el nuevo modelo de operación integral y sostenible del canal presencial de la RedCade, a cargo de la Dirección del Sistema Distrital de Servicio a la Ciudadanía.</t>
  </si>
  <si>
    <t>(Número de actividades ejecutadas en el periodo / Número de actividades programadas para el periodo) x 100</t>
  </si>
  <si>
    <t>Plan de acción de la Dirección del Sistema Distrital de Servicio a la Ciudadanía para la implementación del nuevo modelo de servicio                               Informe de avances en la implementación del nuevo modelo de servicioI</t>
  </si>
  <si>
    <t>N/A</t>
  </si>
  <si>
    <t>Durante el periodo acumulado del primer trimestre de 2026 se consolidaron avances significativos en la fase de planeación y estructuración del modelo de operación integral y sostenible de la Red CADE, estableciendo las bases técnicas, metodológicas, documentales y tecnológicas necesarias para su implementación en las sedes priorizadas.
En el componente de experiencia ciudadana, se desarrollaron los insumos técnicos requeridos para la contratación del proyecto, incluyendo la estructuración de la reconfiguración funcional de los espacios, la definición de tipologías de mobiliario y el desarrollo del componente de identidad visual. 
En el componente de sostenibilidad, se avanzó en la construcción de herramientas metodológicas y documentales clave para la operación del modelo, destacándose el desarrollo de la metodología del Índice de Complejidad Operacional (ICO) para la priorización de trámites y la definición de rutas de atención diferenciadas, así como la estructuración de un instrumento de articulación con la Línea 195 que permite adaptar el modelo de funcionario polivalente al contexto presencial.
En el componente de inteligencia, se consolidó la fase de planeación del sistema de información de la Red CADE, definiendo la arquitectura funcional de la plataforma mediante cuatro módulos estratégicos: i) registro y administración de puntos de atención, entidades y convenios, ii) administración de espacios, iii) gestión de personal y iv) reportes y tableros de control. Estos avances, desarrollados en articulación con la Oficina de Tecnologías de la Información y las Comunicaciones (OTIC), permiten fortalecer la analítica institucional, el control operativo y la toma de decisiones basada en datos.</t>
  </si>
  <si>
    <r>
      <rPr>
        <sz val="11"/>
        <color rgb="FF000000"/>
        <rFont val="Arial"/>
      </rPr>
      <t xml:space="preserve">Fecha: 16 de abril de 2026
</t>
    </r>
    <r>
      <rPr>
        <b/>
        <sz val="11"/>
        <color rgb="FF000000"/>
        <rFont val="Arial"/>
      </rPr>
      <t xml:space="preserve">Ejecución cuantitativa:
</t>
    </r>
    <r>
      <rPr>
        <sz val="11"/>
        <color rgb="FF000000"/>
        <rFont val="Arial"/>
      </rPr>
      <t xml:space="preserve">Con corte al 31 de marzo de 2026, se evidencia el cumplimiento del 100 % frente a la programación establecida para el primer trimestre de la vigencia, de conformidad con el indicador definido (Número de actividades ejecutadas en el periodo / Número de actividades programadas en el periodo × 100).
</t>
    </r>
    <r>
      <rPr>
        <b/>
        <sz val="11"/>
        <color rgb="FF000000"/>
        <rFont val="Arial"/>
      </rPr>
      <t xml:space="preserve">Resultado cualitativo para el periodo:
</t>
    </r>
    <r>
      <rPr>
        <sz val="11"/>
        <color rgb="FF000000"/>
        <rFont val="Arial"/>
      </rPr>
      <t xml:space="preserve">Durante el primer trimestre de 2026, la Dirección del Sistema Distrital de Servicio a la Ciudadanía reportó la ejecución de un total de cuatro (4) actividades programadas en el plan de acción para la implementación del nuevo modelo de operación integral y sostenible del canal presencial de la Red CADE, entre las cuales se destacan la definición de la ruta de intervención aprobada a corto, mediano y largo plazo, la socialización y presentación del modelo de operación integral y sostenible de la Red CADE y su ruta de implementación, así como la elaboración del informe trimestral de avance en la implementación del nuevo modelo de experiencia ciudadana.
</t>
    </r>
    <r>
      <rPr>
        <b/>
        <sz val="11"/>
        <color rgb="FF000000"/>
        <rFont val="Arial"/>
      </rPr>
      <t xml:space="preserve">Resultado cualitativo acumulado:
</t>
    </r>
    <r>
      <rPr>
        <sz val="11"/>
        <color rgb="FF000000"/>
        <rFont val="Arial"/>
      </rPr>
      <t xml:space="preserve">El avance acumulado de la vigencia corresponde al cumplimiento del periodo evaluado, conforme al carácter porcentual y de acumulación constante definido para el indicador.
</t>
    </r>
    <r>
      <rPr>
        <b/>
        <sz val="11"/>
        <color rgb="FF000000"/>
        <rFont val="Arial"/>
      </rPr>
      <t xml:space="preserve">Evidencias:
</t>
    </r>
    <r>
      <rPr>
        <sz val="11"/>
        <color rgb="FF000000"/>
        <rFont val="Arial"/>
      </rPr>
      <t>La evidencia aportada corresponde a la formulada en el PAI, y es coherente con el avance cuantitativo y el resultado cualitativo reportado.</t>
    </r>
  </si>
  <si>
    <t>Ejecutar el 100% de las actividades programadas para diseñar e implementar el modelo de Inteligencia Artificial en el marco del proceso de modernización de la Línea 195.</t>
  </si>
  <si>
    <t>Actividades programadas para diseñar e implementar el modelo de Inteligencia Artificial ejecutadas en el marco del proceso de modernización de la Línea 195.</t>
  </si>
  <si>
    <t>Plan de acción de la Dirección del Sistema Distrital de Servicio a la Ciudadanía para la implementación del modelo de inteligencia Artificial en la Línea 195                                                    Informe de avance en la implementación del modelo de Inteligencia Artificial</t>
  </si>
  <si>
    <t xml:space="preserve">Durante el primer trimestre de 2026, se evidencia un avance considerable en el proceso de Modernización de la Línea 195. Dicho progreso obedece a las gestiones adelantadas, enfocadas en la construcción e implementación de dos productos estratégicos: el Agente Virtual para servicios informacionales y el fortalecimiento de las herramientas de apoyo para los agentes humanos.
En este periodo se priorizaron trámites de alta demanda, se estructuró la base de conocimiento que soporta la atención automatizada, se realizaron pruebas iniciales del Agente Virtual y se implementó la solución de Speech Analytics para el análisis de interacciones, mejorando la capacidad de seguimiento, control y toma de decisiones del servicio. </t>
  </si>
  <si>
    <r>
      <rPr>
        <sz val="11"/>
        <color rgb="FF000000"/>
        <rFont val="Arial"/>
      </rPr>
      <t xml:space="preserve">Fecha: 16 de abril de 2026
</t>
    </r>
    <r>
      <rPr>
        <b/>
        <sz val="11"/>
        <color rgb="FF000000"/>
        <rFont val="Arial"/>
      </rPr>
      <t xml:space="preserve">
Ejecución cuantitativa:
</t>
    </r>
    <r>
      <rPr>
        <sz val="11"/>
        <color rgb="FF000000"/>
        <rFont val="Arial"/>
      </rPr>
      <t xml:space="preserve">Con corte al 31 de marzo de 2026, se evidencia el cumplimiento del 100% frente a la programación establecida para el primer trimestre de la vigencia.
</t>
    </r>
    <r>
      <rPr>
        <b/>
        <sz val="11"/>
        <color rgb="FF000000"/>
        <rFont val="Arial"/>
      </rPr>
      <t xml:space="preserve">
Resultado cualitativo para el periodo:
</t>
    </r>
    <r>
      <rPr>
        <sz val="11"/>
        <color rgb="FF000000"/>
        <rFont val="Arial"/>
      </rPr>
      <t xml:space="preserve">Durante el primer trimestre de 2026, la Dirección del Sistema Distrital de Servicio a la Ciudadanía reportó la ejecución de un total de ocho (8) actividades programadas en el plan de acción para el diseño e implementación del modelo de Inteligencia Artificial en el marco del proceso de modernización de la Línea 195. Entre las actividades desarrolladas se destacan la implementación de la solución de Speech Analytics como herramienta para la transcripción y análisis automático de conversaciones, el desarrollo del prototipo de la herramienta de consulta de información para agentes orientada a centralizar el acceso a trámites y servicios de las entidades distritales, la implementación del Agente Virtual para servicios informacionales y el fortalecimiento de las herramientas de apoyo para los agentes humanos, en coherencia con la actividad formulada.
</t>
    </r>
    <r>
      <rPr>
        <b/>
        <sz val="11"/>
        <color rgb="FF000000"/>
        <rFont val="Arial"/>
      </rPr>
      <t xml:space="preserve">
Resultado cualitativo acumulado:
</t>
    </r>
    <r>
      <rPr>
        <sz val="11"/>
        <color rgb="FF000000"/>
        <rFont val="Arial"/>
      </rPr>
      <t xml:space="preserve">El avance acumulado de la vigencia corresponde al cumplimiento del periodo evaluado, conforme al carácter porcentual y de acumulación constante definido para el indicador.
</t>
    </r>
    <r>
      <rPr>
        <b/>
        <sz val="11"/>
        <color rgb="FF000000"/>
        <rFont val="Arial"/>
      </rPr>
      <t xml:space="preserve">
Evidencias:
</t>
    </r>
    <r>
      <rPr>
        <sz val="11"/>
        <color rgb="FF000000"/>
        <rFont val="Arial"/>
      </rPr>
      <t>La evidencia aportada corresponde a la formulada en el PAI, y es coherente con el avance cuantitativo y el resultado cualitativo reportado.</t>
    </r>
  </si>
  <si>
    <t>Actualizar un (1) Plan de Austeridad del Gasto para la vigencia</t>
  </si>
  <si>
    <t xml:space="preserve"> Plan de Austeridad del Gasto actualizado para la vigencia </t>
  </si>
  <si>
    <t>Plan de Austeridad del Gasto actualizado/ Planes de Austeridad del Gasto programado para actualización</t>
  </si>
  <si>
    <t>Plan de Austeridad</t>
  </si>
  <si>
    <t xml:space="preserve">Plan de Austeridad del Gasto 2026 actualizado </t>
  </si>
  <si>
    <t>Durante el periodo del reporte se realizó la actualizacion del Plan de austeridad para la vigencia 2026 atendiendo los lineamientos dados por la Secretaria Distrital de Hacienda mediante el Decreto Distrital 492 de 2012, el Decreto 062 de 2024, Directiva 001 de 2024, la Circular 
Externa No. SDH-000002 de 2025 y la Circular Externa No. SDH-000009 de 2025.</t>
  </si>
  <si>
    <r>
      <rPr>
        <sz val="11"/>
        <color rgb="FF000000"/>
        <rFont val="Arial"/>
      </rPr>
      <t xml:space="preserve">Fecha: 20 de abril de 2026
</t>
    </r>
    <r>
      <rPr>
        <b/>
        <sz val="11"/>
        <color rgb="FF000000"/>
        <rFont val="Arial"/>
      </rPr>
      <t xml:space="preserve">Ejecución cuantitativa:
</t>
    </r>
    <r>
      <rPr>
        <sz val="11"/>
        <color rgb="FF000000"/>
        <rFont val="Arial"/>
      </rPr>
      <t xml:space="preserve">Durante el periodo evaluado se programó la actualización de un (1) Plan de Austeridad del Gasto y se ejecutó un (1), evidenciando el cumplimiento del 100 % de la actividad formulada, conforme al tipo de acumulación constante definido para el indicador.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la actualización del Plan de Austeridad del Gasto para la vigencia 2026, atendiendo los lineamientos establecidos en el Decreto Distrital 492 de 2012, el Decreto 062 de 2024, la Directiva 001 de 2024 y las Circulares Externas No. SDH‑000002 de 2025 y No. SDH‑000009 de 2025.
</t>
    </r>
    <r>
      <rPr>
        <b/>
        <sz val="11"/>
        <color rgb="FF000000"/>
        <rFont val="Arial"/>
      </rPr>
      <t xml:space="preserve">Resultado cualitativo acumulado:
</t>
    </r>
    <r>
      <rPr>
        <sz val="11"/>
        <color rgb="FF000000"/>
        <rFont val="Arial"/>
      </rPr>
      <t xml:space="preserve">Dado que el indicador es de tipo constante y corresponde a la actualización de un único plan, el avance acumulado de la vigencia refleja el cumplimiento total de la actividad programada.
</t>
    </r>
    <r>
      <rPr>
        <b/>
        <sz val="11"/>
        <color rgb="FF000000"/>
        <rFont val="Arial"/>
      </rPr>
      <t xml:space="preserve">
Evidencias:
</t>
    </r>
    <r>
      <rPr>
        <sz val="11"/>
        <color rgb="FF000000"/>
        <rFont val="Arial"/>
      </rPr>
      <t>Las evidencias aportadas corresponden al documento del Plan de Austeridad del Gasto actualizado para la vigencia 2026 y son coherentes con el avance cuantitativo y el resultado cualitativo reportado.</t>
    </r>
  </si>
  <si>
    <t>Realizar dos (2) monitoreos semestrales (mes vencido) al Plan de Austeridad del Gasto, para evidenciar el cumplimiento de las actividades establecidas y generar alertas según corresponda.</t>
  </si>
  <si>
    <t>Monitoreos semestrales al Plan de Austeridad del Gasto realizados para evidenciar el cumplimiento de las actividades establecidas y generar alertas según corresponda.</t>
  </si>
  <si>
    <t>Monitoreos realizados / Monitoreos Programados</t>
  </si>
  <si>
    <t>Informes de austeridad</t>
  </si>
  <si>
    <t>Realizar cuatro (4) seguimientos a las necesidades programadas en el Plan Anual de Adquisiciones, con el fin de verificar los avances en la ejecución de lo planificado.</t>
  </si>
  <si>
    <t>Seguimientos a las necesidades programadas en el Plan Anual de Adquisiciones realizadas para verificar los avances en la ejecución de lo planificado</t>
  </si>
  <si>
    <t>Número de seguimientos realizados / Número de seguimientos programados</t>
  </si>
  <si>
    <t>Seguimientos al PAA</t>
  </si>
  <si>
    <t>Soporte de seguimiento</t>
  </si>
  <si>
    <t>La Dirección de Contratación de la Secretaría General de la Alcaldía Mayor de Bogotá reporta el primer seguimiento de las mesas realizadas para el primer trimestre en articulación con la Oficina Asesora de Planeación, la Subdirección Financiera y la Subsecretaría Corporativa, en las cuales se analiza el cumplimiento y los posibles rezagos de las contrataciones programadas en el Plan Anual de Adquisiciones (PAA). En estos espacios se reitera la importancia de dar cumplimiento a la programación establecida, considerando aspectos como las restricciones derivadas de la Ley de Garantías y los tiempos estimados de los procesos según las modalidades de selección, se socializó el cronograma definido para la modificación del PAA.
Esto se evidencia ampliamente en el documento adjunto.</t>
  </si>
  <si>
    <r>
      <rPr>
        <sz val="11"/>
        <color rgb="FF000000"/>
        <rFont val="Arial"/>
      </rPr>
      <t xml:space="preserve">Fecha: 15 de abril de 2026
</t>
    </r>
    <r>
      <rPr>
        <b/>
        <sz val="11"/>
        <color rgb="FF000000"/>
        <rFont val="Arial"/>
      </rPr>
      <t xml:space="preserve">Ejecución cuantitativa:
</t>
    </r>
    <r>
      <rPr>
        <sz val="11"/>
        <color rgb="FF000000"/>
        <rFont val="Arial"/>
      </rPr>
      <t xml:space="preserve">Para el periodo evaluado se programó la realización de un (1) seguimiento a las necesidades programadas en el Plan Anual de Adquisiciones y se ejecutó un (1) seguimiento, evidenciando un cumplimiento del 100 % frente a la programación establecida para el primer trimestre de la vigencia.
</t>
    </r>
    <r>
      <rPr>
        <b/>
        <sz val="11"/>
        <color rgb="FF000000"/>
        <rFont val="Arial"/>
      </rPr>
      <t xml:space="preserve">Resultado cualitativo para el periodo:
</t>
    </r>
    <r>
      <rPr>
        <sz val="11"/>
        <color rgb="FF000000"/>
        <rFont val="Arial"/>
      </rPr>
      <t xml:space="preserve">El resultado cualitativo reportado es coherente con la actividad formulada, en tanto describe el primer seguimiento a las mesas realizadas durante el trimestre en articulación con la Oficina Asesora de Planeación, la Subdirección Financiera y la Subsecretaría Corporativa, orientadas a analizar el cumplimiento y los posibles rezagos de las contrataciones programadas en el Plan Anual de Adquisiciones – PAA. Así mismo, se reporta la socialización del cronograma definido para la modificación del PAA, considerando aspectos como las restricciones derivadas de la Ley de Garantías y los tiempos estimados de los procesos según las modalidades de selección.
</t>
    </r>
    <r>
      <rPr>
        <b/>
        <sz val="11"/>
        <color rgb="FF000000"/>
        <rFont val="Arial"/>
      </rPr>
      <t xml:space="preserve">Resultado cualitativo acumulado:
</t>
    </r>
    <r>
      <rPr>
        <sz val="11"/>
        <color rgb="FF000000"/>
        <rFont val="Arial"/>
      </rPr>
      <t xml:space="preserve">El avance acumulado de la vigencia refleja la ejecución de uno (1) de los cuatro (4) seguimientos programados, consistente con el tipo de acumulación por suma definido para el indicador y con la programación establecida en el Plan de Acción Institucional.
</t>
    </r>
    <r>
      <rPr>
        <b/>
        <sz val="11"/>
        <color rgb="FF000000"/>
        <rFont val="Arial"/>
      </rPr>
      <t xml:space="preserve">Evidencias:
</t>
    </r>
    <r>
      <rPr>
        <sz val="11"/>
        <color rgb="FF000000"/>
        <rFont val="Arial"/>
      </rPr>
      <t>Las evidencias aportadas corresponden a los soportes de los seguimientos realizados, incluyendo las mesas adelantadas con las diferentes dependencias y las presentaciones asociadas, las cuales guardan coherencia con el avance cuantitativo y el resultado cualitativo reportado para el periodo evaluado.</t>
    </r>
  </si>
  <si>
    <t>Gestionar el 100% de las solicitudes de contratación radicadas por las dependencias de la entidad, para asegurar la adecuada ejecución de los procesos contractuales programados.</t>
  </si>
  <si>
    <t>Solicitudes de contratación radicadas por las dependencias de la entidad gestionadas para asegurar la adecuada ejecución de los procesos contractuales programados.</t>
  </si>
  <si>
    <t>(Número de solicitudes gestionadas / Número de solicitudes radicadas ) x 100</t>
  </si>
  <si>
    <t>Reporte de Gestión contractual</t>
  </si>
  <si>
    <t>La Dirección de Contratación de la Secretaría General de la Alcaldía Mayor de Bogotá gestionó 587 solicitudes de contratación equivalentes al 100% de las solicitudes radicadas por las dependencias de la entidad, para asegurar la adecuada ejecución de los procesos contractuales programados correspondiente al primer trimestre de 2026.
Esto se evidencia ampliamente en el documento adjunto.</t>
  </si>
  <si>
    <r>
      <rPr>
        <sz val="11"/>
        <color rgb="FF000000"/>
        <rFont val="Arial"/>
      </rPr>
      <t xml:space="preserve">Fecha: 17 de abril de 2026
</t>
    </r>
    <r>
      <rPr>
        <b/>
        <sz val="11"/>
        <color rgb="FF000000"/>
        <rFont val="Arial"/>
      </rPr>
      <t xml:space="preserve">Ejecución cuantitativa:
</t>
    </r>
    <r>
      <rPr>
        <sz val="11"/>
        <color rgb="FF000000"/>
        <rFont val="Arial"/>
      </rPr>
      <t xml:space="preserve">Con corte al primer trimestre de la vigencia 2026, se evidencia el cumplimiento del 100 % frente a la programación establecida, al gestionarse la totalidad de las solicitudes de contratación radicadas por las dependencias de la entidad durante el periodo evaluado.
</t>
    </r>
    <r>
      <rPr>
        <b/>
        <sz val="11"/>
        <color rgb="FF000000"/>
        <rFont val="Arial"/>
      </rPr>
      <t>Resultado cualitativo para el periodo</t>
    </r>
    <r>
      <rPr>
        <sz val="11"/>
        <color rgb="FF000000"/>
        <rFont val="Arial"/>
      </rPr>
      <t xml:space="preserve">:
Durante el primer trimestre de 2026, la Dirección de Contratación reportó la gestión de quinientas ochenta y siete (587) solicitudes de contratación, equivalentes al 100 % de las solicitudes radicadas por las dependencias de la entidad, con el fin de asegurar la adecuada ejecución de los procesos contractuales programados, en coherencia con la actividad formulada.
</t>
    </r>
    <r>
      <rPr>
        <b/>
        <sz val="11"/>
        <color rgb="FF000000"/>
        <rFont val="Arial"/>
      </rPr>
      <t xml:space="preserve">Resultado cualitativo acumulado:
</t>
    </r>
    <r>
      <rPr>
        <sz val="11"/>
        <color rgb="FF000000"/>
        <rFont val="Arial"/>
      </rPr>
      <t xml:space="preserve">El avance acumulado de la vigencia corresponde al cumplimiento del periodo evaluado, conforme al carácter porcentual y de acumulación constante definido para el indicador.
</t>
    </r>
    <r>
      <rPr>
        <b/>
        <sz val="11"/>
        <color rgb="FF000000"/>
        <rFont val="Arial"/>
      </rPr>
      <t xml:space="preserve">Evidencias:
</t>
    </r>
    <r>
      <rPr>
        <sz val="11"/>
        <color rgb="FF000000"/>
        <rFont val="Arial"/>
      </rPr>
      <t>La evidencia aportada corresponde a la formulada en el PAI, y es coherente con el avance cuantitativo y el resultado cualitativo reportado.</t>
    </r>
  </si>
  <si>
    <t>Formular y publicar un (1) Plan Estratégico de Talento Humano para la vigencia 2026, previa aprobación del Comité Institucional de Gestión y Desempeño, para el fortalecimiento de la gestión del talento humano en la entidad.</t>
  </si>
  <si>
    <t>Plan Estratégico de Talento Humano formulado y publicado para la vigencia 2026, previa aprobación del Comité Institucional de Gestión y Desempeño.</t>
  </si>
  <si>
    <t>Número de Plan Estratégico de Talento Humano formulado y publicado / Número de Plan Estratégico de Talento Humano Programado</t>
  </si>
  <si>
    <t>Plan formulado y publicado</t>
  </si>
  <si>
    <t xml:space="preserve">Acta del Comité Institucional de Gestión y Desempeño con aprobación del Plan Estratégico de Talento Humano.
Publicación en la web del Plan Estratégico de Talento Humano 2026 </t>
  </si>
  <si>
    <t xml:space="preserve">Mediante sesión del Comité Institucional de Gestión y Desempeño realizado el 29 de enero de 2026, se aprobó el Plan Estratégico de Talento Humano para la vigencia 2026.
El 30 de enero de 2026, se realizó la publicación en el menú de transparencia y acceso a la información pública, el Plan Estratégico de Talento Humano vigencia 2026.
Evidencias: Acta No. 1 del CIGD del 29 de enero de 2026 y publicación del PETH 2026: https://secretariageneral.gov.co/sites/default/files/documentos_ppi/2026-01/1%20Plan%20Estrategico%20de%20Talento%20Humano%20V2026.pdf </t>
  </si>
  <si>
    <r>
      <rPr>
        <sz val="11"/>
        <color rgb="FF000000"/>
        <rFont val="Arial"/>
      </rPr>
      <t xml:space="preserve">Fecha: 15 de abril de 2026
</t>
    </r>
    <r>
      <rPr>
        <b/>
        <sz val="11"/>
        <color rgb="FF000000"/>
        <rFont val="Arial"/>
      </rPr>
      <t xml:space="preserve">Ejecución cuantitativa:
</t>
    </r>
    <r>
      <rPr>
        <sz val="11"/>
        <color rgb="FF000000"/>
        <rFont val="Arial"/>
      </rPr>
      <t xml:space="preserve">Durante el periodo evaluado se programó la formulación y publicación de un (1) Plan Estratégico de Talento Humano y se ejecutó un (1), evidenciando el cumplimiento del 100 % de la actividad formulada, conforme al tipo de acumulación constante definido para el indicador.
</t>
    </r>
    <r>
      <rPr>
        <b/>
        <sz val="11"/>
        <color rgb="FF000000"/>
        <rFont val="Arial"/>
      </rPr>
      <t xml:space="preserve">Resultado cualitativo para el periodo:
</t>
    </r>
    <r>
      <rPr>
        <sz val="11"/>
        <color rgb="FF000000"/>
        <rFont val="Arial"/>
      </rPr>
      <t xml:space="preserve">El resultado cualitativo reportado es coherente con la actividad formulada, en tanto se informa que el Plan Estratégico de Talento Humano para la vigencia 2026 fue aprobado mediante sesión del Comité Institucional de Gestión y Desempeño realizada el 29 de enero de 2026 y publicado el 30 de enero de 2026 en el menú de transparencia y acceso a la información pública de la entidad.
</t>
    </r>
    <r>
      <rPr>
        <b/>
        <sz val="11"/>
        <color rgb="FF000000"/>
        <rFont val="Arial"/>
      </rPr>
      <t xml:space="preserve">Resultado cualitativo acumulado:
</t>
    </r>
    <r>
      <rPr>
        <sz val="11"/>
        <color rgb="FF000000"/>
        <rFont val="Arial"/>
      </rPr>
      <t xml:space="preserve">Dado que el indicador es de tipo constante y corresponde a la formulación y publicación de un único plan, el avance acumulado de la vigencia refleja el cumplimiento total de la actividad programada.
</t>
    </r>
    <r>
      <rPr>
        <b/>
        <sz val="11"/>
        <color rgb="FF000000"/>
        <rFont val="Arial"/>
      </rPr>
      <t xml:space="preserve">Evidencias:
</t>
    </r>
    <r>
      <rPr>
        <sz val="11"/>
        <color rgb="FF000000"/>
        <rFont val="Arial"/>
      </rPr>
      <t>Las evidencias aportadas corresponden al Acta No. 1 del Comité Institucional de Gestión y Desempeño del 29 de enero de 2026, en la cual se aprueba el Plan Estratégico de Talento Humano, y a la publicación del Plan Estratégico de Talento Humano vigencia 2026 en la página web institucional, las cuales guardan coherencia con el avance cuantitativo y el resultado cualitativo reportado.</t>
    </r>
  </si>
  <si>
    <t>Adelantar dos (2) procesos de encargo para la provisión de vacancias definitivas y temporales identificadas en la base de datos de la planta de personal con corte al 31 de diciembre de 2025, con el fin de fortalecer a las dependencias para el cumplimiento de sus funciones.</t>
  </si>
  <si>
    <t>Procesos de encargo adelantados para la provisión de vacancias definitivas y temporales identificadas en la base de datos de la planta de personal con corte al 31 de diciembre de 2025, 2 adelantados,  con el fin de fortalecer a las dependencias para el cumplimiento de sus funciones.</t>
  </si>
  <si>
    <t>Número de procesos de encargo adelantados /  Número de procesos de encargo programados</t>
  </si>
  <si>
    <t>Publicaciones de las convocatorias</t>
  </si>
  <si>
    <t>Publicaciones de las convocatorias en la web</t>
  </si>
  <si>
    <t>Realizar el 100% de nombramientos autorizados por la Comisión Nacional del Servicio Civil, en el marco del proceso de selección Distrito Capital 6.</t>
  </si>
  <si>
    <t>Nombramientos autorizados por la Comisión Nacional del Servicio Civil realizados en el marco del proceso de selección Distrito Capital 6.</t>
  </si>
  <si>
    <t>(Número de nombramientos realizados / Número total de nombramientos autorizados por la  Comisión Nacional del Servicio Civil) x 100</t>
  </si>
  <si>
    <t>Actos administrativos</t>
  </si>
  <si>
    <t xml:space="preserve">Realizar cuatro (4) mediciones del promedio de la satisfacción de las jornadas de capacitación ejecutadas durante el período a reportar, relacionadas con las que la entidad participa directamente en la estructuración de los contenidos temáticos. </t>
  </si>
  <si>
    <t xml:space="preserve">Mediciones del promedio de satisfacción realizadas de las jornadas de capacitación ejecutadas durante el período a reportar, relacionadas con las que la entidad participa directamente en la estructuración de los contenidos temáticos. </t>
  </si>
  <si>
    <t>Número de mediciones realizadas / Número de mediciones programadas</t>
  </si>
  <si>
    <t>Documento que contenga la información de la satisfacción promedio de las jornadas de capacitación objeto de evaluación durante el período a reportar.</t>
  </si>
  <si>
    <t>Durante el primer trimestre de la vigencia 2026 (corte 31 de marzo de 2026) y en el marco del Plan Institucional de Capacitación 2026, se ejecutaron catorce (14) capacitaciones programadas en el periodo, entre ellas, sólo tres (3) capacitaciones fueron objeto de evaluación, ya que tuvieron relación directa en la estructuración de los contenidos temáticos del PIC. El indice de satisfacción de las jornadas de capacitación muestra un porcentaje de de 92,33 %.
Evidencia: Medición Satisfacción PIC I Trimestre 2026.</t>
  </si>
  <si>
    <r>
      <rPr>
        <sz val="11"/>
        <color rgb="FF000000"/>
        <rFont val="Arial"/>
      </rPr>
      <t xml:space="preserve">Fecha: 15 de abril de 2026
</t>
    </r>
    <r>
      <rPr>
        <b/>
        <sz val="11"/>
        <color rgb="FF000000"/>
        <rFont val="Arial"/>
      </rPr>
      <t xml:space="preserve">
Ejecución cuantitativa:
</t>
    </r>
    <r>
      <rPr>
        <sz val="11"/>
        <color rgb="FF000000"/>
        <rFont val="Arial"/>
      </rPr>
      <t xml:space="preserve">Para el periodo evaluado se programó la realización de una (1) medición del promedio de satisfacción de las jornadas de capacitación y se ejecutó una (1), evidenciando un avance del 25 % frente a la meta anual establecida de cuatro (4) mediciones.
</t>
    </r>
    <r>
      <rPr>
        <b/>
        <sz val="11"/>
        <color rgb="FF000000"/>
        <rFont val="Arial"/>
      </rPr>
      <t xml:space="preserve">
Resultado cualitativo para el periodo:
</t>
    </r>
    <r>
      <rPr>
        <sz val="11"/>
        <color rgb="FF000000"/>
        <rFont val="Arial"/>
      </rPr>
      <t xml:space="preserve">Durante el primer trimestre de la vigencia 2026 se ejecutaron catorce (14) capacitaciones programadas, de las cuales tres (3) fueron objeto de evaluación por corresponder a aquellas en las que la entidad participó directamente en la estructuración de los contenidos temáticos. El índice de satisfacción promedio reportado para las jornadas evaluadas fue del 92,33 %.
</t>
    </r>
    <r>
      <rPr>
        <b/>
        <sz val="11"/>
        <color rgb="FF000000"/>
        <rFont val="Arial"/>
      </rPr>
      <t xml:space="preserve">
Resultado cualitativo acumulado:
</t>
    </r>
    <r>
      <rPr>
        <sz val="11"/>
        <color rgb="FF000000"/>
        <rFont val="Arial"/>
      </rPr>
      <t xml:space="preserve">El avance acumulado de la vigencia refleja la realización de uno (1) de los cuatro (4) resultados programados para el año, consistente con el tipo de acumulación por suma definido para el indicador.
</t>
    </r>
    <r>
      <rPr>
        <b/>
        <sz val="11"/>
        <color rgb="FF000000"/>
        <rFont val="Arial"/>
      </rPr>
      <t xml:space="preserve">
Evidencias:
</t>
    </r>
    <r>
      <rPr>
        <sz val="11"/>
        <color rgb="FF000000"/>
        <rFont val="Arial"/>
      </rPr>
      <t>La evidencia aportada corresponde al documento “Medición Satisfacción PIC I Trimestre 2026”, el cual guarda coherencia con el avance cuantitativo y el resultado cualitativo reportado.</t>
    </r>
  </si>
  <si>
    <t xml:space="preserve">Realizar cuatro (4) mediciones del promedio de la satisfacción de las actividades que desde el Plan Institucional de Bienestar - PIB, son objeto de evaluación durante el periodo a reportar, en el marco de las actividades desarrolladas por la entidad. </t>
  </si>
  <si>
    <t xml:space="preserve">Mediciones del promedio de satisfacción realizadas de las actividades que desde el Plan Institucional de Bienestar - PIB, son objeto de evaluación durante el periodo a reportar, en el marco de las actividades desarrolladas por la entidad. </t>
  </si>
  <si>
    <t>Documento que contenga la informació de la satisfacción promedio de las actividades de bienestar objeto de evaluación durante el período a reportar.</t>
  </si>
  <si>
    <t>Documento que contenga la informació de la satisfacción promedio de las actividades de bienestar objeto de evaluación durante el período a reportar</t>
  </si>
  <si>
    <t>Durante el primer trimestre de la vigencia 2026 (corte 31 de marzo de 2026) y en el marco del Plan Institucional de Bienestar y Social e Incentivos 2026, se evaluaron cuatro (4) de las actividades de Bienestar en el periodo. El indice de satisfacción de las actividades del PIB muestra un porcentaje de de 91,09 %.
Evidencia: Medición Satisfacción PIB I Trimestre 2026.</t>
  </si>
  <si>
    <r>
      <t xml:space="preserve">Fecha: 15 de abril de 2026
</t>
    </r>
    <r>
      <rPr>
        <b/>
        <sz val="11"/>
        <color rgb="FF000000"/>
        <rFont val="Arial"/>
      </rPr>
      <t xml:space="preserve">
Ejecución cuantitativa:
</t>
    </r>
    <r>
      <rPr>
        <sz val="11"/>
        <color rgb="FF000000"/>
        <rFont val="Arial"/>
      </rPr>
      <t xml:space="preserve">Para el periodo evaluado se programó la realización de una (1) medición del promedio de satisfacción de las actividades del Plan Institucional de Bienestar y se ejecutó una (1), evidenciando un avance del 25 % frente a la meta anual establecida de cuatro (4) mediciones.
</t>
    </r>
    <r>
      <rPr>
        <b/>
        <sz val="11"/>
        <color rgb="FF000000"/>
        <rFont val="Arial"/>
      </rPr>
      <t xml:space="preserve">
Resultado cualitativo para el periodo:
</t>
    </r>
    <r>
      <rPr>
        <sz val="11"/>
        <color rgb="FF000000"/>
        <rFont val="Arial"/>
      </rPr>
      <t xml:space="preserve">Durante el primer trimestre de la vigencia 2026 de las actividades de bienestar programadas en el periodo, se realizó la medición correspondiente a cuatro (4) actividades. El índice de satisfacción promedio reportado para las actividades evaluadas fue del 91,09 %.
</t>
    </r>
    <r>
      <rPr>
        <b/>
        <sz val="11"/>
        <color rgb="FF000000"/>
        <rFont val="Arial"/>
      </rPr>
      <t xml:space="preserve">
Resultado cualitativo acumulado:
</t>
    </r>
    <r>
      <rPr>
        <sz val="11"/>
        <color rgb="FF000000"/>
        <rFont val="Arial"/>
      </rPr>
      <t xml:space="preserve">El avance acumulado de la vigencia corresponde a la realización de uno (1) de los cuatro (4) resultados previstos para el año, en coherencia con el tipo de acumulación por suma definido para el indicador.
</t>
    </r>
    <r>
      <rPr>
        <b/>
        <sz val="11"/>
        <color rgb="FF000000"/>
        <rFont val="Arial"/>
      </rPr>
      <t xml:space="preserve">
Evidencias:
</t>
    </r>
    <r>
      <rPr>
        <sz val="11"/>
        <color rgb="FF000000"/>
        <rFont val="Arial"/>
      </rPr>
      <t>La evidencia aportada corresponde al documento “Medición Satisfacción PIB I Trimestre 2026”, el cual es coherente con el avance cuantitativo y el resultado cualitativo reportado.</t>
    </r>
  </si>
  <si>
    <t>Realizar cuatro (4) mediciones del cumplimiento de las actividades programadas en el cronograma del Plan de Seguridad y Salud en el Trabajo para la vigencia 2026, con el fin de prevenir y controlar los riesgos del entorno laboral.</t>
  </si>
  <si>
    <t>Mediciones del cumplimiento realizadas sobre actividades programadas en el cronograma del Plan de Seguridad y Salud en el Trabajo para la vigencia 2026, con el fin de prevenir y controlar los riesgos del entorno laboral.</t>
  </si>
  <si>
    <t>Actividades Plan de Seguridad y salud en el Trabajo</t>
  </si>
  <si>
    <t>Herramienta de seguimiento de las actividades programadas en el plan</t>
  </si>
  <si>
    <t>Durante el primer trimestre de la vigencia 2026 (corte 31 de marzo de 2026) y en el marco del Plan de Trabajo en Seguridad y Salud en el Trabajo 2026, se ejecutaron trece (13) de las actividades programadas en el periodo, mostrando un cumplimiento del 100%.
Evidencia: Cronograma Plan de Trabajo en SST Vigencia 2026.</t>
  </si>
  <si>
    <r>
      <t xml:space="preserve">Fecha: 15 de abril de 2026
</t>
    </r>
    <r>
      <rPr>
        <b/>
        <sz val="11"/>
        <color rgb="FF000000"/>
        <rFont val="Arial"/>
      </rPr>
      <t xml:space="preserve">
Ejecución cuantitativa:
</t>
    </r>
    <r>
      <rPr>
        <sz val="11"/>
        <color rgb="FF000000"/>
        <rFont val="Arial"/>
      </rPr>
      <t xml:space="preserve">Para el periodo evaluado se programó la realización de una (1) medición del cumplimiento del Plan de Seguridad y Salud en el Trabajo y se ejecutó una (1), evidenciando un avance del 25 % frente a la meta anual establecida de cuatro (4) mediciones.
</t>
    </r>
    <r>
      <rPr>
        <b/>
        <sz val="11"/>
        <color rgb="FF000000"/>
        <rFont val="Arial"/>
      </rPr>
      <t xml:space="preserve">
Resultado cualitativo para el periodo:
</t>
    </r>
    <r>
      <rPr>
        <sz val="11"/>
        <color rgb="FF000000"/>
        <rFont val="Arial"/>
      </rPr>
      <t xml:space="preserve">Durante el primer trimestre de la vigencia 2026 se ejecutaron catorce (13) actividades programadas en el Plan de Trabajo en Seguridad y Salud en el Trabajo, reportándose un cumplimiento del 100 % de las actividades previstas para el periodo evaluado.
</t>
    </r>
    <r>
      <rPr>
        <b/>
        <sz val="11"/>
        <color rgb="FF000000"/>
        <rFont val="Arial"/>
      </rPr>
      <t xml:space="preserve">
Resultado cualitativo acumulado:
</t>
    </r>
    <r>
      <rPr>
        <sz val="11"/>
        <color rgb="FF000000"/>
        <rFont val="Arial"/>
      </rPr>
      <t xml:space="preserve">El avance acumulado de la vigencia refleja la realización de uno (1) de los cuatro (4) resultados programados, consistente con el tipo de acumulación por suma definido para el indicador.
</t>
    </r>
    <r>
      <rPr>
        <b/>
        <sz val="11"/>
        <color rgb="FF000000"/>
        <rFont val="Arial"/>
      </rPr>
      <t xml:space="preserve">
Evidencias:
</t>
    </r>
    <r>
      <rPr>
        <sz val="11"/>
        <color rgb="FF000000"/>
        <rFont val="Arial"/>
      </rPr>
      <t>La evidencia aportada corresponde al cronograma del Plan de Trabajo en Seguridad y Salud en el Trabajo vigencia 2026, el cual permite verificar las actividades programadas y ejecutadas durante el periodo de reporte.</t>
    </r>
  </si>
  <si>
    <t>Elaborar un (1) documento que contenga lineamientos basados en las funciones de la Dirección Administrativa y Financiera, en el marco de la estructura organizacional, con respecto a las subdirecciones que dependen de ésta.</t>
  </si>
  <si>
    <t>Documento con lineamientos elaborado sobre funciones de la Dirección Administrativa y Financiera respecto a sus subdirecciones.</t>
  </si>
  <si>
    <t>Documento elaborado / Documento programado</t>
  </si>
  <si>
    <t>Realizar cuatro (4) seguimientos al Plan Anual de Adquisiciones de la Subdirecciónde Servicios Administrativos para garantizar la prestación de los servicios administrativos que requiere la entidad.</t>
  </si>
  <si>
    <t>Seguimientos al Plan Anual de Adquisiciones de la Subdirecciónde Servicios Administrativos realizados para garantizar la prestación de los servicios administrativos que requiere la entidad.</t>
  </si>
  <si>
    <t>Informes de seguimiento</t>
  </si>
  <si>
    <t>Informes de seguimiento al plan anual de adquisiciones de la Subdirecciónde Servicios Administrativos</t>
  </si>
  <si>
    <t>Se consolida el primer informe al seguimiento de la programacion del plan anual de adquisiciones correspondiente al primer trimestre de 2026.  De los procesos contractuales programados para el primer trimestre se encuentran 2 radicados en la direccion contractual y 6 se encuentran en proceso de revisión para el aval del estudio de mercado y analisis de sector por la Subdirección Financiera y Direccion Contractual.
Evidencia: Informe de seguimiento primer trimestre 2026</t>
  </si>
  <si>
    <r>
      <t xml:space="preserve">Fecha: 14 de abril de 2026
</t>
    </r>
    <r>
      <rPr>
        <b/>
        <sz val="11"/>
        <color rgb="FF000000"/>
        <rFont val="Arial"/>
      </rPr>
      <t xml:space="preserve">
Ejecución cuantitativa:
</t>
    </r>
    <r>
      <rPr>
        <sz val="11"/>
        <color rgb="FF000000"/>
        <rFont val="Arial"/>
      </rPr>
      <t xml:space="preserve">Para el periodo evaluado se programó la realización de un (1) seguimiento al Plan Anual de Adquisiciones de la Subdirección de Servicios Administrativos y se ejecutó un (1), evidenciando un avance del 25 % frente a la meta anual establecida de cuatro (4) seguimientos.
</t>
    </r>
    <r>
      <rPr>
        <b/>
        <sz val="11"/>
        <color rgb="FF000000"/>
        <rFont val="Arial"/>
      </rPr>
      <t xml:space="preserve">
Resultado cualitativo para el periodo:
</t>
    </r>
    <r>
      <rPr>
        <sz val="11"/>
        <color rgb="FF000000"/>
        <rFont val="Arial"/>
      </rPr>
      <t xml:space="preserve">Durante el primer trimestre de 2026 se consolidó el primer informe de seguimiento a la programación del Plan Anual de Adquisiciones, reportándose que de los procesos contractuales programados para el periodo, dos (2) se encontraban radicados en la Dirección Contractual y seis (6) en proceso de revisión para el aval del estudio de mercado y análisis del sector por parte de la Subdirección Financiera y la Dirección Contractual.
</t>
    </r>
    <r>
      <rPr>
        <b/>
        <sz val="11"/>
        <color rgb="FF000000"/>
        <rFont val="Arial"/>
      </rPr>
      <t xml:space="preserve">
Resultado cualitativo acumulado:
</t>
    </r>
    <r>
      <rPr>
        <sz val="11"/>
        <color rgb="FF000000"/>
        <rFont val="Arial"/>
      </rPr>
      <t xml:space="preserve">El avance acumulado de la vigencia corresponde a la ejecución de uno (1) de los cuatro (4) seguimientos previstos para el año, de acuerdo con el tipo de acumulación por suma definido para el indicador.
</t>
    </r>
    <r>
      <rPr>
        <b/>
        <sz val="11"/>
        <color rgb="FF000000"/>
        <rFont val="Arial"/>
      </rPr>
      <t xml:space="preserve">
Evidencias:
</t>
    </r>
    <r>
      <rPr>
        <sz val="11"/>
        <color rgb="FF000000"/>
        <rFont val="Arial"/>
      </rPr>
      <t>La evidencia aportada corresponde al informe de seguimiento al Plan Anual de Adquisiciones del primer trimestre de 2026, el cual es coherente con el avance cuantitativo y el resultado cualitativo reportado.</t>
    </r>
  </si>
  <si>
    <t>Implementar el 100% de las actividades del Plan Institucional de Archivos – PINAR, con el fin de garantizar su ejecución conforme a los lineamientos del Modelo de Gestión Documental y Administración de Archivos – MGDA</t>
  </si>
  <si>
    <t>Actividades del Plan Institucional de Archivos – PINAR implementadas, con el fin de garantizar su ejecución conforme a los lineamientos del Modelo de Gestión Documental y Administración de Archivos – MGDA</t>
  </si>
  <si>
    <t>(Número de actividades del PINAR implementadas / Número de actividades programadas en el PINAR) x 100</t>
  </si>
  <si>
    <t>Actividades del PINAR</t>
  </si>
  <si>
    <t>PINAR actualizado
Acta de aprobación del Comité Institucional de Gestión y Desempeño
Resolución de adopción del PINAR
Cronograma de actividades implementación del PINAR para la vigencia
Informe trimestral de implementación y evaluación y soportes de ejecución</t>
  </si>
  <si>
    <t>Durante el primer trimestre de 2026 se adelantó la ejecución de las actividades programadas (17 de 19) alcanzando un 90% de avance técnico aproximado; así, se adelantó la actualización, validación, aprobación, adopción e implementación del Plan Institucional de Archivos – PINAR de acuerdo con el cronograma, así como su publicación en la página web de la entidad, garantizando su formalización, divulgación y disponibilidad para consulta. https://secretariageneral.gov.co/sites/default/files/documentos_ppi/2026-03/Plan%20Institucional%20de%20Archivos%20-%20PINAR%202025%20-%202028.pdf</t>
  </si>
  <si>
    <t>El rezago del 10% se genera por las demoras en los procesos para los trámites de aprobación, adopción y publicación del documento, lo que extendió los tiempos previstos.</t>
  </si>
  <si>
    <t>Como medida de solución, se proyecta su presentación para aprobación ante el Comité Institucional de Gestión y Desempeño en el mes de abril, así como su adopción y publicación, por lo que la ejecución de la actividad se consolidará y reportará en el siguiente corte de seguimiento en junio, permitiendo la recuperación del rezago.</t>
  </si>
  <si>
    <t>Implementar el 100% de la metodología para la implementación de los instrumentos archivísticos definidos en el Decreto 1080 de 2015, conforme a los lineamientos del Archivo General de la Nación y a los requisitos técnicos del MGDA.</t>
  </si>
  <si>
    <t>Metodología para la implementación de los instrumentos archivísticos definidos en el Decreto 1080 de 2015 implementada, conforme a los lineamientos del Archivo General de la Nación y a los requisitos técnicos del MGDA.</t>
  </si>
  <si>
    <t>(Número de actividades de la metodología de implementación de instrumentos archivísticos del Decreto 1080 de 2015 implementadas / Número de actividades programadas en la metodología de implementación de instrumentos archivísticos del Decreto 1080 de 2015) x 100</t>
  </si>
  <si>
    <t>Actividades de la metodología de implementación de instrumentos archivísticos del Decreto 1080 de 2015</t>
  </si>
  <si>
    <t>Metodología de implementación de instrumentos archivísticos del Decreto 1080 de 2015 actualizada.
Acta de aprobación del Comité Institucional de Gestión y Desempeño
Cronograma de actividades de implementación de la metodología
Informe trimestral de implementación y evaluación y soportes de ejecución</t>
  </si>
  <si>
    <t>Durante el primer trimestre de 2026 se adelantó la actualización y validación de la Metodología de implementación de instrumentos archivísticos y cronograma de implementación de la metodología ante la  Mesa Técnica de Apoyo en Archivo y Seguridad de la Información, así como su implementación, se adelantó la ejecución de  llas actividades programadas (13 de 14), alcanzando un avance técnico del 93% en el marco de la metodología de implementación de instrumentos archivísticos</t>
  </si>
  <si>
    <t>El rezago del 7%  se genera por las demoras en los procesos para los trámites de aprobación y publicación del documento, lo que extendió los tiempos previstos.</t>
  </si>
  <si>
    <t>Como medida de solución, se proyecta su presentación para aprobación ante el Comité Institucional de Gestión y Desempeño en el mes de abril, y la ejecución de la actividad se consolidará y reportará en el siguiente corte de seguimiento en junio, permitiendo la recuperación del rezago</t>
  </si>
  <si>
    <t>Implementar el 100% de las actividades del Programa de Gestión Documental – PGD, con el fin de asegurar el cumplimiento de los lineamientos archivísticos de los procesos técnicos de la gestión documental institucional.</t>
  </si>
  <si>
    <t>Actividades del Programa de Gestión Documental – PGD implementadas, con el fin de asegurar el cumplimiento de los lineamientos archivísticos de los procesos técnicos de la gestión documental institucional.</t>
  </si>
  <si>
    <r>
      <t>(Número de actividades del PGD implementadas</t>
    </r>
    <r>
      <rPr>
        <b/>
        <sz val="11"/>
        <rFont val="Arial"/>
        <family val="2"/>
      </rPr>
      <t xml:space="preserve"> </t>
    </r>
    <r>
      <rPr>
        <sz val="11"/>
        <rFont val="Arial"/>
        <family val="2"/>
      </rPr>
      <t>/ Número de actividades programadas en el PGD) x 100</t>
    </r>
  </si>
  <si>
    <t>Actividades del PGD</t>
  </si>
  <si>
    <t>Cronograma de actividades de implementación del PGD para la vigencia
Informe trimestral de implementación y evaluación y soportes de ejecución</t>
  </si>
  <si>
    <t>Durante el primer trimestre de 2026 se adelantó la ejecución de las actividades programadas (9 de 10), de acuerdo con el cronograma, alcanzando un 90% de avance técnico; así, se adelantó la actualización y validación del Programa de Normalización, el Programa de Documentos Especiales, el Plan de transferencias documentales, las Tablas de Valoración Documental, el Programa de Documentos Vitales y Esenciales, el Sistema Integrado de Conservación con sus componentes el Plan de Conservación y el Plan de Preservación a Largo plazo, la Metodología de implementación de instrumentos archivísticos del Decreto 1080 de 2015, así como la implementación de algunos de estos instrumentos; además, se adelantó la gestión de comunicaciones oficiales.</t>
  </si>
  <si>
    <t>El rezago del 10% se genera por las demoras en los procesos para los trámites de aprobación y publicación del documento, lo que extendió los tiempos previstos.</t>
  </si>
  <si>
    <t>Como medida correctiva se adelantará durante el trimestre 2 el trámite de aprobación y/o adopción de los instrumentos archivísticos pendientes de este proceso y la publicación en la página web de la entidad, según corresponda.</t>
  </si>
  <si>
    <t>Implementar el 100% de las actividades del Plan de Conservación Documental, aplicando los lineamientos del Sistema Integrado de Conservación – SIC y garantizando su ejecución conforme a los requisitos técnicos y normativos establecidos.</t>
  </si>
  <si>
    <t>Actividades del Plan de Conservación Documental implementadas, aplicando los lineamientos del Sistema Integrado de Conservación – SIC y garantizando su ejecución conforme a los requisitos técnicos y normativos establecidos.</t>
  </si>
  <si>
    <r>
      <t>(Número de actividades del Plan de Conservación Documental implementadas</t>
    </r>
    <r>
      <rPr>
        <b/>
        <sz val="11"/>
        <rFont val="Arial"/>
        <family val="2"/>
      </rPr>
      <t xml:space="preserve"> </t>
    </r>
    <r>
      <rPr>
        <sz val="11"/>
        <rFont val="Arial"/>
        <family val="2"/>
      </rPr>
      <t>/ Número de actividades programadas en el Plan de Conservación Documental) x 100</t>
    </r>
  </si>
  <si>
    <t>Actividades del Plan de Conservación Documental</t>
  </si>
  <si>
    <t>Plan de Conservación Documental actualizado
Acta de aprobación del Comité Institucional de Gestión y Desempeño
Resolución de adopción del Plan de Conservación Documental
Cronograma de actividades de implementación del Plan de Conservación Documental para la vigencia
Informe trimestral de implementación y evaluación y soportes de ejecución</t>
  </si>
  <si>
    <t>Durante el primer trimestre de 2026 se adelantó la ejecución de las actividades programadas (7 de 10), de acuerdo con el cronograma, alcanzando un 70% de avance técnico; así, se adelantó la actualización y validación del Sistema Integrado de Conservación con sus componentes, el Plan de Conservación y el Plan de Preservación a Largo plazo, el cronograma de implementación de estos instrumentos y el informe de gestión de seguimiento correspondiente.</t>
  </si>
  <si>
    <t>El rezago del 30% se genera por las demoras en los procesos para los trámites de aprobación, adopción  y publicación del documento, lo que extendió los tiempos previstos.</t>
  </si>
  <si>
    <t>Como medida correctiva se adelantará durante el trimestre 2 el ajuste del Plan de Conservación Documental, de acuerdo con las observaciones de los miembros de la Mesa Técnica de Archivo y Seguridad de la Información, así como su presentación ante el Comité Institucional de Gestión y Desempeño para aprobación, el acto administrativo de adopción y la publicación de la página web de la entidad.</t>
  </si>
  <si>
    <t>Implementar el 100% de las actividades del Plan de Preservación Digital, aplicando los lineamientos del MGDA y los estándares de preservación a largo plazo para garantizar la integridad, autenticidad y disponibilidad de los documentos digitales.</t>
  </si>
  <si>
    <t>Actividades del Plan de Preservación Digital implementadas, aplicando los lineamientos del MGDA y los estándares de preservación a largo plazo para garantizar la integridad, autenticidad y disponibilidad de los documentos digitales.</t>
  </si>
  <si>
    <t>(Número de actividades del Plan de Preservación Digital implementadas / Número de actividades programadas en el Plan de Preservación Digital ) x 100</t>
  </si>
  <si>
    <t>Actividades del Plan de Preservación Digital</t>
  </si>
  <si>
    <t>Plan de Preservación Digital actualizado
Acta de aprobación del Comité Institucional de Gestión y Desempeño
Resolución de adopción del Plan de Preservación Digital
Informe trimestral de implementación y evaluación y soportes de ejecución
Evidencias de generación y almacenamiento de documentos electrónicos de archivo en formatos de preservación digital a largo plazo</t>
  </si>
  <si>
    <t>Durante el primer trimestre de 2026 se adelanto la ejecución de las actividades programadas (7 de 10), de acuerdo con el cronograma, alcanzando un 70%; así, se adelantó la actualización, validación e implementación del Plan, la identificación de formatos críticos, la articulación con las TRD, la identificación de documentos y expedientes, y finalmente, el informe de gestión y seguimiento.</t>
  </si>
  <si>
    <t>El rezago del 30% sse genera por las demoras en los procesos para los trámites de aprobación, adopción  y publicación del documento, lo que extendió los tiempos previstos.</t>
  </si>
  <si>
    <t>Como medida correctiva se adelantará durante el trimestre 2 el ajuste del Plan de Preservación Digital a Largo Plazo, de acuerdo con las observaciones de los miembros de la Mesa Técnica de Archivo y Seguridad de la Información, así como su presentación ante el Comité Institucional de Gestión y Desempeño para aprobación, el acto administrativo de adopción y la publicación de la página web de la entidad.</t>
  </si>
  <si>
    <t>Realizar dos (2) mesas de trabajo con los líderes de proceso  para definir la competencia y responsabilidad frente al manejo de la información de los hechos económicos antes de ser enviada a la Subdirección Financiera para su registro, conciliación y pago según corresponda, así como la responsabilidad frente a las partidas conciliatorias.</t>
  </si>
  <si>
    <t>Mesas de trabajo realizadas con los líderes de proceso  para definir la competencia y responsabilidad frente al manejo de la información de los hechos económicos antes de ser enviada a la Subdirección Financiera para su registro, conciliación y pago según corresponda, así como la responsabilidad frente a las partidas conciliatorias.</t>
  </si>
  <si>
    <t>Número de mesas de trabajo realizadas / Número de mesas programadas</t>
  </si>
  <si>
    <t>Mesa de trabajo</t>
  </si>
  <si>
    <t>Informe de mesa de trabajo</t>
  </si>
  <si>
    <t xml:space="preserve">Realizar dos (2) mesas de trabajo con los equipos de la Subdirección Financiera para mejorar y unificar los controles existentes con el fin de simplificar y optimizar las labores realizadas en el proceso de Gestión Financiera. </t>
  </si>
  <si>
    <t xml:space="preserve">Mesas de trabajo realizadas con los equipos de la Subdirección Financiera para mejorar y unificar los controles existentes con el fin de simplificar y optimizar las labores realizadas en el proceso de Gestión Financiera. 
</t>
  </si>
  <si>
    <t xml:space="preserve">Control de cambios ajuste del Plan de Acción Institucional </t>
  </si>
  <si>
    <t xml:space="preserve">Dependencia </t>
  </si>
  <si>
    <t>Número de la actividad</t>
  </si>
  <si>
    <t>Actividad</t>
  </si>
  <si>
    <t xml:space="preserve">Descripción del ajuste </t>
  </si>
  <si>
    <t xml:space="preserve">Fecha de la solicitud </t>
  </si>
  <si>
    <t>Medio por el cual se realiza la solicitud</t>
  </si>
  <si>
    <t>Oficiana Asesora de Planeación</t>
  </si>
  <si>
    <t>La programación inicial presentó un error de digitación. Las reuniones siempre estuvieron previstas para realizarse a partir del segundo trimestre, cuando los proyectos ya cuentan con información de avance físico, presupuestal y de riesgos. Por esta razón, la reunión que quedó registrada en el primer trimestre debe reprogramarse para el cuarto trimestre, de acuerdo con la planeación real de la actividad.</t>
  </si>
  <si>
    <t xml:space="preserve">Reunión de equipo revisando la metodologia </t>
  </si>
  <si>
    <t xml:space="preserve">Ajustar el Tipo de acumulación: a Constante, de manera que el avance trimestral corresponda al 100% de las actividades implementadas en cada periodo de acuerdo con la programación de actividades de los planes de trabajo o cronogramas, en coherencia con la unidad de medición, evitando interpretaciones acumulativas que no reflejan la naturaleza de los procesos de gestión documental. </t>
  </si>
  <si>
    <t>Memorando No. 3-2026-9230</t>
  </si>
  <si>
    <t>La evidencia con la que se verificará el cumplimiento de la actividad propuesta se modifica pasando de presentar el registro en el SID de la Oficina de Control Disciplinario Interno por: Registros en el SID de OCDI o Certificación expedida por la Oficina de Control Disciplinario Interno. Lo anterior teniendo en cuenta que durante la ejecución del seguimiento institucional se evidenció la necesidad de contar con un mecanismo alterno que permita respaldar la información reportada y asegurar la continuidad del seguimiento ante eventuales
contingencias operativas del sistema</t>
  </si>
  <si>
    <t xml:space="preserve">Memorando No. 3-2026-9147 - Soporte de medicióin y evidencia PAI - Primer Trimestre </t>
  </si>
  <si>
    <t>Programado Trimestre</t>
  </si>
  <si>
    <r>
      <t xml:space="preserve">Fecha: 27 de abril de 2026
</t>
    </r>
    <r>
      <rPr>
        <b/>
        <sz val="11"/>
        <color rgb="FF000000"/>
        <rFont val="Arial"/>
      </rPr>
      <t xml:space="preserve">Ejecución cuantitativa:
</t>
    </r>
    <r>
      <rPr>
        <sz val="11"/>
        <color rgb="FF000000"/>
        <rFont val="Arial"/>
      </rPr>
      <t xml:space="preserve">Se evidencia cumplimiento parcial de la programación trimestral, teniendo en cuenta que la meta fue programada al 100% y se reporta un avance del 70%, correspondiente a la ejecución de 7 de las 10 actividades del Plan de Preservación Digital.
</t>
    </r>
    <r>
      <rPr>
        <b/>
        <sz val="11"/>
        <color rgb="FF000000"/>
        <rFont val="Arial"/>
      </rPr>
      <t xml:space="preserve">Resultado cualitativo para el periodo
</t>
    </r>
    <r>
      <rPr>
        <sz val="11"/>
        <color rgb="FF000000"/>
        <rFont val="Arial"/>
      </rPr>
      <t xml:space="preserve">El reporte cualitativo evidencia avances generales en la ejecución del Plan; sin embargo, el informe de seguimiento no presenta el detalle del cumplimiento por cada una de las 10 actividades programadas, lo que dificulta identificar con claridad el estado de ejecución individual (ejecutada, en proceso o pendiente).
</t>
    </r>
    <r>
      <rPr>
        <b/>
        <sz val="11"/>
        <color rgb="FF000000"/>
        <rFont val="Arial"/>
      </rPr>
      <t xml:space="preserve">Resultado cualitativo acumulado:
</t>
    </r>
    <r>
      <rPr>
        <sz val="11"/>
        <color rgb="FF000000"/>
        <rFont val="Arial"/>
      </rPr>
      <t xml:space="preserve">El avance acumulado del 70% presenta oportunidades de mejora en términos de claridad y trazabilidad, en la medida en que, si bien el cronograma define de manera explícita las 10 actividades del Plan de Preservación Digital, el informe no permite establecer de forma precisa la correspondencia entre dichas actividades y el porcentaje de avance reportado. Esta situación limita la validación del nivel de implementación alcanzado conforme al indicador formulado.
</t>
    </r>
    <r>
      <rPr>
        <b/>
        <sz val="11"/>
        <color rgb="FF000000"/>
        <rFont val="Arial"/>
      </rPr>
      <t xml:space="preserve">Evidencias:
</t>
    </r>
    <r>
      <rPr>
        <sz val="11"/>
        <color rgb="FF000000"/>
        <rFont val="Arial"/>
      </rPr>
      <t xml:space="preserve">Las evidencias aportadas incluyen el cronograma y el informe de seguimiento; no obstante, el informe no discrimina el avance por actividad, lo que limita la verificación del indicador y del porcentaje reportado frente a las actividades efectivamente ejecutadas.
</t>
    </r>
    <r>
      <rPr>
        <b/>
        <sz val="11"/>
        <color rgb="FF000000"/>
        <rFont val="Arial"/>
        <family val="2"/>
      </rPr>
      <t xml:space="preserve">Recomendación:
</t>
    </r>
    <r>
      <rPr>
        <sz val="11"/>
        <color rgb="FF000000"/>
        <rFont val="Arial"/>
      </rPr>
      <t>El proceso debe fortalecer la consistencia y el nivel de detalle del reporte del indicador, garantizando la coherencia entre la ejecución cuantitativa y los resultados cualitativos. En particular, se requiere: (i) detallar el estado de cada una de las 10 actividades del Plan de Preservación Digital, indicando de manera explícita cuáles se encuentran ejecutadas, en proceso o pendientes; (ii) sustentar el porcentaje de avance reportado (70%), evidenciando su correspondencia directa con las actividades efectivamente culminadas. Lo anterior, con el fin de garantizar la transparencia del reporte, la adecuada validación del avance y un seguimiento efectivo al cumplimiento del plan.</t>
    </r>
  </si>
  <si>
    <r>
      <rPr>
        <b/>
        <sz val="11"/>
        <color theme="1"/>
        <rFont val="Arial"/>
        <family val="2"/>
      </rPr>
      <t>Versión:</t>
    </r>
    <r>
      <rPr>
        <sz val="11"/>
        <color theme="1"/>
        <rFont val="Arial"/>
        <family val="2"/>
      </rPr>
      <t xml:space="preserve"> 3</t>
    </r>
  </si>
  <si>
    <r>
      <rPr>
        <b/>
        <sz val="11"/>
        <color theme="1"/>
        <rFont val="Arial"/>
        <family val="2"/>
      </rPr>
      <t>Fecha de actualización:</t>
    </r>
    <r>
      <rPr>
        <sz val="11"/>
        <color theme="1"/>
        <rFont val="Arial"/>
        <family val="2"/>
      </rPr>
      <t xml:space="preserve"> 22 de abril de 2026</t>
    </r>
  </si>
  <si>
    <r>
      <t xml:space="preserve">Fecha: 27 de abril de 2026
</t>
    </r>
    <r>
      <rPr>
        <b/>
        <sz val="11"/>
        <color rgb="FF000000"/>
        <rFont val="Arial"/>
        <family val="2"/>
      </rPr>
      <t>Ejecución cuantitativa:</t>
    </r>
    <r>
      <rPr>
        <sz val="11"/>
        <color rgb="FF000000"/>
        <rFont val="Arial"/>
        <family val="2"/>
      </rPr>
      <t xml:space="preserve">
Con corte al primer trimestre de la vigencia 2026, y con base en el Cronograma PINAR 2026 y el Informe de Implementación T1‑2026, se evidencia que las diecinueve (19) actividades del Plan Institucional de Archivos – PINAR presentan algún nivel de ejecución.
Sin embargo, solo catorce (14) actividades cumplieron plenamente la programación establecida para el trimestre, alcanzando el 25% previsto, por lo que son las únicas que pueden considerarse implementadas para el período, conforme a la definición actual del indicador. Las cinco (5) actividades restantes presentan avances parciales (20% y 12,5%) y no cumplen la meta trimestral.
En consecuencia, el avance cuantitativo del indicador para el primer trimestre corresponde al 74% (14 de 19 actividades) y no al 90% reportado, dado que la fórmula vigente no permite incorporar avances parciales.
</t>
    </r>
    <r>
      <rPr>
        <b/>
        <sz val="11"/>
        <color rgb="FF000000"/>
        <rFont val="Arial"/>
        <family val="2"/>
      </rPr>
      <t>Resultado cualitativo para el período</t>
    </r>
    <r>
      <rPr>
        <sz val="11"/>
        <color rgb="FF000000"/>
        <rFont val="Arial"/>
        <family val="2"/>
      </rPr>
      <t xml:space="preserve">
El resultado cualitativo describe adecuadamente los avances técnicos y las causas de los rezagos identificados; no obstante, incorpora avances parciales que no son compatibles con el criterio de “actividad implementada” definido en el indicador, sino con un enfoque de seguimiento a la ejecución progresiva.
</t>
    </r>
    <r>
      <rPr>
        <b/>
        <sz val="11"/>
        <color rgb="FF000000"/>
        <rFont val="Arial"/>
        <family val="2"/>
      </rPr>
      <t>Resultado cualitativo acumulado</t>
    </r>
    <r>
      <rPr>
        <sz val="11"/>
        <color rgb="FF000000"/>
        <rFont val="Arial"/>
        <family val="2"/>
      </rPr>
      <t xml:space="preserve">
El resultado acumulado refleja el avance general en la ejecución del PINAR; sin embargo, no puede interpretarse como un 90 % de implementación, mientras el indicador continúe definido en términos de actividades implementadas y existan actividades que no cumplieron la programación del período.
</t>
    </r>
    <r>
      <rPr>
        <b/>
        <sz val="11"/>
        <color rgb="FF000000"/>
        <rFont val="Arial"/>
        <family val="2"/>
      </rPr>
      <t>Evidencias</t>
    </r>
    <r>
      <rPr>
        <sz val="11"/>
        <color rgb="FF000000"/>
        <rFont val="Arial"/>
        <family val="2"/>
      </rPr>
      <t xml:space="preserve">
Las evidencias aportadas corresponden a las definidas en la etapa de formulación y permiten diferenciar claramente entre actividades que cumplieron la programación trimestral y actividades con avance parcial.
</t>
    </r>
    <r>
      <rPr>
        <b/>
        <sz val="11"/>
        <color rgb="FF000000"/>
        <rFont val="Arial"/>
        <family val="2"/>
      </rPr>
      <t>Recomendación</t>
    </r>
    <r>
      <rPr>
        <sz val="11"/>
        <color rgb="FF000000"/>
        <rFont val="Arial"/>
        <family val="2"/>
      </rPr>
      <t xml:space="preserve">
Se recomienda ajustar el avance cuantitativo reportado al 74 % para el primer trimestre, conforme a la fórmula vigente; o, alternativamente, modificar el nombre y la fórmula del indicador para que mida avance en la implementación, permitiendo incorporar proporcionalmente los avances parciales.</t>
    </r>
  </si>
  <si>
    <r>
      <t xml:space="preserve">Fecha: 27 de abril de 2026
</t>
    </r>
    <r>
      <rPr>
        <b/>
        <sz val="11"/>
        <color rgb="FF000000"/>
        <rFont val="Arial"/>
        <family val="2"/>
      </rPr>
      <t>Ejecución cuantitativa:</t>
    </r>
    <r>
      <rPr>
        <sz val="11"/>
        <color rgb="FF000000"/>
        <rFont val="Arial"/>
        <family val="2"/>
      </rPr>
      <t xml:space="preserve">
Con corte al primer trimestre de la vigencia 2026, y con base en el Cronograma de la Metodología para la Implementación de Instrumentos Archivísticos y el Informe Ejecutivo de Avance T1‑2026, se evidencia que de las catorce (14) actividades programadas para el período, trece (13) fueron implementadas conforme a la programación establecida, mientras que una (1) no fue ejecutada en el trimestre.
En consecuencia, el avance cuantitativo del indicador corresponde al 93 %, resultado que es coherente con la fórmula vigente, al considerar exclusivamente las actividades implementadas en el período evaluado.
</t>
    </r>
    <r>
      <rPr>
        <b/>
        <sz val="11"/>
        <color rgb="FF000000"/>
        <rFont val="Arial"/>
        <family val="2"/>
      </rPr>
      <t>Resultado cualitativo para el período:</t>
    </r>
    <r>
      <rPr>
        <sz val="11"/>
        <color rgb="FF000000"/>
        <rFont val="Arial"/>
        <family val="2"/>
      </rPr>
      <t xml:space="preserve">
El resultado cualitativo describe de manera adecuada los avances alcanzados durante el trimestre, así como la actividad que no fue ejecutada, correspondiente al trámite de aprobación por parte del Comité Institucional de Gestión y Desempeño, y las causas asociadas a dicho rezago.
</t>
    </r>
    <r>
      <rPr>
        <b/>
        <sz val="11"/>
        <color rgb="FF000000"/>
        <rFont val="Arial"/>
        <family val="2"/>
      </rPr>
      <t>Resultado cualitativo acumulado.</t>
    </r>
    <r>
      <rPr>
        <sz val="11"/>
        <color rgb="FF000000"/>
        <rFont val="Arial"/>
        <family val="2"/>
      </rPr>
      <t xml:space="preserve">
El resultado acumulado refleja un avance progresivo en la implementación de la metodología, acorde con la naturaleza anual de la actividad y con el cumplimiento mayoritario de la programación definida para el primer trimestre.
</t>
    </r>
    <r>
      <rPr>
        <b/>
        <sz val="11"/>
        <color rgb="FF000000"/>
        <rFont val="Arial"/>
        <family val="2"/>
      </rPr>
      <t xml:space="preserve">
Evidencias</t>
    </r>
    <r>
      <rPr>
        <sz val="11"/>
        <color rgb="FF000000"/>
        <rFont val="Arial"/>
        <family val="2"/>
      </rPr>
      <t xml:space="preserve">
Las evidencias aportadas corresponden a las definidas en la etapa de formulación y permiten identificar con claridad tanto las actividades implementadas como la actividad no ejecutada en el período.
</t>
    </r>
    <r>
      <rPr>
        <b/>
        <sz val="11"/>
        <color rgb="FF000000"/>
        <rFont val="Arial"/>
        <family val="2"/>
      </rPr>
      <t>Recomendación</t>
    </r>
    <r>
      <rPr>
        <sz val="11"/>
        <color rgb="FF000000"/>
        <rFont val="Arial"/>
        <family val="2"/>
      </rPr>
      <t xml:space="preserve">
Se recomienda continuar con el seguimiento de la actividad pendiente de aprobación, garantizando su ejecución en el siguiente trimestre, y mantener la claridad en la identificación de actividades implementadas y no implementadas en los reportes subsiguientes.</t>
    </r>
  </si>
  <si>
    <r>
      <t xml:space="preserve">Fecha: 27 de abril de 2026
</t>
    </r>
    <r>
      <rPr>
        <b/>
        <sz val="11"/>
        <color rgb="FF000000"/>
        <rFont val="Arial"/>
        <family val="2"/>
      </rPr>
      <t>Ejecución cuantitativa:</t>
    </r>
    <r>
      <rPr>
        <sz val="11"/>
        <color rgb="FF000000"/>
        <rFont val="Arial"/>
        <family val="2"/>
      </rPr>
      <t xml:space="preserve">
Con corte al primer trimestre de la vigencia 2026, y con base en el Cronograma del Programa de Gestión Documental – PGD y el Informe de Implementación T1‑2026, se evidencia que diez (10) actividades fueron programadas para el período.
De estas, siete (7) actividades cumplieron plenamente la programación trimestral establecida (25%), mientras que las restantes presentan avances inferiores a lo programado (20% y 12,5%), por lo cual no pueden considerarse implementadas para el período, conforme a la definición vigente del indicador.
En consecuencia, el avance cuantitativo del indicador para el primer trimestre corresponde al 70%, y no al 90% reportado, dado que la fórmula actual no permite incorporar avances parciales.
</t>
    </r>
    <r>
      <rPr>
        <b/>
        <sz val="11"/>
        <color rgb="FF000000"/>
        <rFont val="Arial"/>
        <family val="2"/>
      </rPr>
      <t>Resultado cualitativo para el período:</t>
    </r>
    <r>
      <rPr>
        <sz val="11"/>
        <color rgb="FF000000"/>
        <rFont val="Arial"/>
        <family val="2"/>
      </rPr>
      <t xml:space="preserve">
El resultado cualitativo describe adecuadamente los avances técnicos alcanzados y las causas de los rezagos; sin embargo, incorpora avances parciales que no son compatibles con el criterio de “actividad implementada” definido en el indicador, sino con un enfoque de seguimiento a la ejecución progresiva.
</t>
    </r>
    <r>
      <rPr>
        <b/>
        <sz val="11"/>
        <color rgb="FF000000"/>
        <rFont val="Arial"/>
        <family val="2"/>
      </rPr>
      <t xml:space="preserve">Resultado cualitativo acumulado:
</t>
    </r>
    <r>
      <rPr>
        <sz val="11"/>
        <color rgb="FF000000"/>
        <rFont val="Arial"/>
        <family val="2"/>
      </rPr>
      <t xml:space="preserve">El resultado acumulado refleja el avance general de la ejecución del PGD; no obstante, no es metodológicamente consistente interpretarlo como un 90% de implementación, mientras el indicador continúe definido en términos de actividades implementadas.
</t>
    </r>
    <r>
      <rPr>
        <b/>
        <sz val="11"/>
        <color rgb="FF000000"/>
        <rFont val="Arial"/>
        <family val="2"/>
      </rPr>
      <t>Evidencias:</t>
    </r>
    <r>
      <rPr>
        <sz val="11"/>
        <color rgb="FF000000"/>
        <rFont val="Arial"/>
        <family val="2"/>
      </rPr>
      <t xml:space="preserve">
Las evidencias aportadas corresponden a las definidas en la etapa de formulación y permiten diferenciar claramente entre actividades que cumplieron la programación trimestral y actividades con avance parcial.
</t>
    </r>
    <r>
      <rPr>
        <b/>
        <sz val="11"/>
        <color rgb="FF000000"/>
        <rFont val="Arial"/>
        <family val="2"/>
      </rPr>
      <t>Recomendación:</t>
    </r>
    <r>
      <rPr>
        <sz val="11"/>
        <color rgb="FF000000"/>
        <rFont val="Arial"/>
        <family val="2"/>
      </rPr>
      <t xml:space="preserve">
Se recomienda ajustar el avance cuantitativo reportado al 70% para el primer trimestre, conforme a la fórmula vigente; o, alternativamente, modificar el nombre y la fórmula del indicador para que mida avance en la implementación, permitiendo incorporar proporcionalmente los avances parciales.</t>
    </r>
  </si>
  <si>
    <r>
      <t xml:space="preserve">Fecha: 27 de abril de 2026
</t>
    </r>
    <r>
      <rPr>
        <b/>
        <sz val="11"/>
        <color rgb="FF000000"/>
        <rFont val="Arial"/>
      </rPr>
      <t xml:space="preserve">Ejecución cuantitativa
</t>
    </r>
    <r>
      <rPr>
        <sz val="11"/>
        <color rgb="FF000000"/>
        <rFont val="Arial"/>
        <family val="2"/>
      </rPr>
      <t xml:space="preserve">Con corte al primer trimestre de la vigencia 2026, se evidencia que la dependencia reporta un avance del 70%, señalando la ejecución de “7 de 10 actividades”. No obstante, al revisar el cronograma y las evidencias aportadas, se identifica que para el período fueron programadas tres (3) actividades, las cuales cuentan con múltiples entregables asociados.
En este sentido, el reporte no presenta claridad sobre cuántas actividades fueron efectivamente implementadas, dado que el porcentaje informado se construye a partir de un conteo de entregables y no de actividades, lo cual no es coherente con la definición del indicador.
</t>
    </r>
    <r>
      <rPr>
        <b/>
        <sz val="11"/>
        <color rgb="FF000000"/>
        <rFont val="Arial"/>
      </rPr>
      <t xml:space="preserve">
Resultado cualitativo para el periodo
</t>
    </r>
    <r>
      <rPr>
        <sz val="11"/>
        <color rgb="FF000000"/>
        <rFont val="Arial"/>
        <family val="2"/>
      </rPr>
      <t>El resultado cualitativo describe diversas acciones y productos desarrollados en el marco del Sistema Integrado de Conservación; sin embargo, no distingue de manera precisa entre actividades implementadas, actividades en proceso y actividades pendientes, lo que dificulta verificar el nivel real de implementación conforme al indicador formulado.</t>
    </r>
    <r>
      <rPr>
        <sz val="11"/>
        <color rgb="FF000000"/>
        <rFont val="Arial"/>
      </rPr>
      <t xml:space="preserve">
</t>
    </r>
    <r>
      <rPr>
        <b/>
        <sz val="11"/>
        <color rgb="FF000000"/>
        <rFont val="Arial"/>
      </rPr>
      <t xml:space="preserve">Resultado cualitativo acumulado:
</t>
    </r>
    <r>
      <rPr>
        <sz val="11"/>
        <color rgb="FF000000"/>
        <rFont val="Arial"/>
      </rPr>
      <t xml:space="preserve">El avance acumulado del 70% presenta oportunidades de mejora en términos de trazabilidad, en la medida en que no se evidencia de forma clara la correspondencia entre las actividades programadas, los entregables definidos y su estado de ejecución, lo cual dificulta validar que dicho porcentaje refleje plenamente actividades implementadas conforme al indicador establecido.
</t>
    </r>
    <r>
      <rPr>
        <b/>
        <sz val="11"/>
        <color rgb="FF000000"/>
        <rFont val="Arial"/>
      </rPr>
      <t xml:space="preserve">Evidencias:
</t>
    </r>
    <r>
      <rPr>
        <sz val="11"/>
        <color rgb="FF000000"/>
        <rFont val="Arial"/>
      </rPr>
      <t xml:space="preserve">Las evidencias aportadas presentan limitaciones para la verificación del indicador, en la medida en que:
- El cronograma incorpora 3 actividades generales con 10 entregables asociados, sin que se evidencie de manera explícita la correspondencia entre cada entregable y el avance porcentual reportado.
- El informe tiene un carácter descriptivo y no discrimina el estado de cumplimiento por entregable, lo cual dificulta identificar con claridad cuáles productos se consideran finalizados, en proceso o pendientes.
</t>
    </r>
    <r>
      <rPr>
        <b/>
        <sz val="11"/>
        <color rgb="FF000000"/>
        <rFont val="Arial"/>
        <family val="2"/>
      </rPr>
      <t xml:space="preserve">Recomendación:
</t>
    </r>
    <r>
      <rPr>
        <sz val="11"/>
        <color rgb="FF000000"/>
        <rFont val="Arial"/>
      </rPr>
      <t>El proceso debe ajustar el reporte del indicador, asegurando la coherencia entre la programación, la ejecución cuantitativa y los resultados cualitativos. En particular, se requiere: (i) sustentar el porcentaje de avance reportado, especificando de manera detallada cuántas actividades y entregables fueron efectivamente culminados frente a los programados; (ii) diferenciar claramente en el informe el estado de cada actividad (implementada, en proceso), de acuerdo con el alcance del indicador; y (iii) fortalecer la trazabilidad del avance acumulado, evidenciando la correspondencia entre las actividades programadas, los entregables definidos y su estado de ejecución.
Lo anterior, con el fin de garantizar que el porcentaje reportado refleje de manera precisa el nivel real de implementación y permita un adecuado seguimiento y toma de decisiones.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</si>
</sst>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4" x14ac:knownFonts="1">
    <font>
      <sz val="11"/>
      <color theme="1"/>
      <name val="Calibri"/>
      <family val="2"/>
      <scheme val="minor"/>
    </font>
    <font>
      <sz val="10"/>
      <name val="Arial"/>
      <family val="2"/>
    </font>
    <font>
      <sz val="11"/>
      <color theme="1"/>
      <name val="Arial"/>
      <family val="2"/>
    </font>
    <font>
      <sz val="8"/>
      <name val="Calibri"/>
      <family val="2"/>
      <scheme val="minor"/>
    </font>
    <font>
      <b/>
      <sz val="11"/>
      <color theme="1"/>
      <name val="Arial"/>
      <family val="2"/>
    </font>
    <font>
      <b/>
      <sz val="11"/>
      <name val="Arial"/>
      <family val="2"/>
    </font>
    <font>
      <sz val="11"/>
      <color rgb="FF000000"/>
      <name val="Arial"/>
      <family val="2"/>
    </font>
    <font>
      <u/>
      <sz val="11"/>
      <color theme="10"/>
      <name val="Calibri"/>
      <family val="2"/>
      <scheme val="minor"/>
    </font>
    <font>
      <sz val="11"/>
      <color theme="1"/>
      <name val="Arial"/>
      <family val="2"/>
    </font>
    <font>
      <b/>
      <sz val="10"/>
      <name val="Arial"/>
      <family val="2"/>
    </font>
    <font>
      <b/>
      <sz val="10"/>
      <color theme="0"/>
      <name val="Arial"/>
      <family val="2"/>
    </font>
    <font>
      <sz val="10"/>
      <color theme="0"/>
      <name val="Arial"/>
      <family val="2"/>
    </font>
    <font>
      <sz val="10"/>
      <color theme="1"/>
      <name val="Calibri"/>
      <family val="2"/>
      <scheme val="minor"/>
    </font>
    <font>
      <b/>
      <sz val="8"/>
      <color theme="1"/>
      <name val="Calibri"/>
      <family val="2"/>
      <scheme val="minor"/>
    </font>
    <font>
      <sz val="8"/>
      <color theme="1"/>
      <name val="Calibri"/>
      <family val="2"/>
      <scheme val="minor"/>
    </font>
    <font>
      <b/>
      <sz val="18"/>
      <color theme="1"/>
      <name val="Arial"/>
      <family val="2"/>
    </font>
    <font>
      <b/>
      <sz val="10"/>
      <color theme="1"/>
      <name val="Calibri"/>
      <family val="2"/>
      <scheme val="minor"/>
    </font>
    <font>
      <i/>
      <sz val="10"/>
      <color theme="1"/>
      <name val="Calibri"/>
      <family val="2"/>
      <scheme val="minor"/>
    </font>
    <font>
      <sz val="11"/>
      <name val="Arial"/>
      <family val="2"/>
    </font>
    <font>
      <b/>
      <sz val="11"/>
      <color rgb="FFFF0000"/>
      <name val="Arial"/>
      <family val="2"/>
    </font>
    <font>
      <b/>
      <sz val="11"/>
      <color theme="8"/>
      <name val="Arial"/>
      <family val="2"/>
    </font>
    <font>
      <b/>
      <sz val="11"/>
      <color theme="9"/>
      <name val="Arial"/>
      <family val="2"/>
    </font>
    <font>
      <b/>
      <sz val="11"/>
      <color theme="5"/>
      <name val="Arial"/>
      <family val="2"/>
    </font>
    <font>
      <b/>
      <sz val="11"/>
      <color rgb="FF00B050"/>
      <name val="Arial"/>
      <family val="2"/>
    </font>
    <font>
      <b/>
      <sz val="10"/>
      <color theme="1"/>
      <name val="Arial"/>
      <family val="2"/>
    </font>
    <font>
      <sz val="11"/>
      <color theme="1"/>
      <name val="Calibri"/>
      <family val="2"/>
      <scheme val="minor"/>
    </font>
    <font>
      <sz val="8"/>
      <color theme="1"/>
      <name val="Arial"/>
      <family val="2"/>
    </font>
    <font>
      <sz val="11"/>
      <color rgb="FF000000"/>
      <name val="Arial"/>
      <charset val="1"/>
    </font>
    <font>
      <sz val="11"/>
      <color rgb="FF000000"/>
      <name val="Calibri"/>
      <family val="2"/>
    </font>
    <font>
      <sz val="11"/>
      <name val="Arial"/>
      <family val="2"/>
      <charset val="1"/>
    </font>
    <font>
      <sz val="11"/>
      <name val="Arial"/>
    </font>
    <font>
      <sz val="11"/>
      <color rgb="FF000000"/>
      <name val="Arial"/>
    </font>
    <font>
      <b/>
      <sz val="11"/>
      <color rgb="FF000000"/>
      <name val="Arial"/>
    </font>
    <font>
      <b/>
      <sz val="11"/>
      <color rgb="FF000000"/>
      <name val="Arial"/>
      <family val="2"/>
    </font>
  </fonts>
  <fills count="13">
    <fill>
      <patternFill patternType="none"/>
    </fill>
    <fill>
      <patternFill patternType="gray125"/>
    </fill>
    <fill>
      <patternFill patternType="solid">
        <fgColor theme="0" tint="-0.14999847407452621"/>
        <bgColor indexed="26"/>
      </patternFill>
    </fill>
    <fill>
      <patternFill patternType="solid">
        <fgColor rgb="FFFFFFFF"/>
        <bgColor rgb="FFCCFFFF"/>
      </patternFill>
    </fill>
    <fill>
      <patternFill patternType="solid">
        <fgColor theme="2"/>
        <bgColor indexed="64"/>
      </patternFill>
    </fill>
    <fill>
      <patternFill patternType="solid">
        <fgColor theme="1" tint="0.499984740745262"/>
        <bgColor indexed="64"/>
      </patternFill>
    </fill>
    <fill>
      <patternFill patternType="solid">
        <fgColor theme="2" tint="-0.49998474074526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79998168889431442"/>
        <bgColor theme="5"/>
      </patternFill>
    </fill>
    <fill>
      <patternFill patternType="solid">
        <fgColor theme="8" tint="0.79998168889431442"/>
        <bgColor indexed="26"/>
      </patternFill>
    </fill>
    <fill>
      <patternFill patternType="solid">
        <fgColor rgb="FFFFFFFF"/>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right/>
      <top style="thin">
        <color indexed="64"/>
      </top>
      <bottom/>
      <diagonal/>
    </border>
  </borders>
  <cellStyleXfs count="10">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applyNumberFormat="0" applyFill="0" applyBorder="0" applyAlignment="0" applyProtection="0"/>
    <xf numFmtId="9"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1">
    <xf numFmtId="0" fontId="0" fillId="0" borderId="0" xfId="0"/>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0" fillId="0" borderId="0" xfId="0" applyAlignment="1">
      <alignment vertical="center"/>
    </xf>
    <xf numFmtId="0" fontId="12" fillId="0" borderId="0" xfId="0" applyFont="1"/>
    <xf numFmtId="0" fontId="13" fillId="8" borderId="0" xfId="0" applyFont="1" applyFill="1" applyAlignment="1">
      <alignment horizontal="center" vertical="center"/>
    </xf>
    <xf numFmtId="0" fontId="14" fillId="0" borderId="0" xfId="0" applyFont="1"/>
    <xf numFmtId="0" fontId="3" fillId="0" borderId="4" xfId="0" applyFont="1" applyBorder="1" applyAlignment="1">
      <alignment vertical="center"/>
    </xf>
    <xf numFmtId="0" fontId="14" fillId="0" borderId="4" xfId="0" applyFont="1" applyBorder="1"/>
    <xf numFmtId="0" fontId="13" fillId="8" borderId="4" xfId="0" applyFont="1" applyFill="1" applyBorder="1" applyAlignment="1">
      <alignment horizontal="center" vertical="center"/>
    </xf>
    <xf numFmtId="0" fontId="2" fillId="0" borderId="0" xfId="0" applyFont="1" applyAlignment="1">
      <alignment vertical="center"/>
    </xf>
    <xf numFmtId="0" fontId="13" fillId="8" borderId="20" xfId="0" applyFont="1" applyFill="1" applyBorder="1" applyAlignment="1">
      <alignment horizontal="center" vertical="center"/>
    </xf>
    <xf numFmtId="0" fontId="13" fillId="9" borderId="4" xfId="0" applyFont="1" applyFill="1" applyBorder="1" applyAlignment="1">
      <alignment horizontal="center" vertical="center"/>
    </xf>
    <xf numFmtId="0" fontId="3" fillId="0" borderId="8" xfId="0" applyFont="1" applyBorder="1" applyAlignment="1">
      <alignment vertical="center"/>
    </xf>
    <xf numFmtId="0" fontId="14" fillId="0" borderId="8" xfId="0" applyFont="1" applyBorder="1" applyAlignment="1">
      <alignment wrapText="1"/>
    </xf>
    <xf numFmtId="0" fontId="14" fillId="0" borderId="8" xfId="0" applyFont="1" applyBorder="1"/>
    <xf numFmtId="0" fontId="14" fillId="0" borderId="8" xfId="0" applyFont="1" applyBorder="1" applyAlignment="1">
      <alignment vertical="top"/>
    </xf>
    <xf numFmtId="0" fontId="11" fillId="6" borderId="19" xfId="0" applyFont="1" applyFill="1" applyBorder="1" applyAlignment="1" applyProtection="1">
      <alignment horizontal="center" vertical="center" wrapText="1"/>
      <protection locked="0"/>
    </xf>
    <xf numFmtId="0" fontId="9" fillId="9" borderId="11" xfId="0" applyFont="1" applyFill="1" applyBorder="1" applyAlignment="1" applyProtection="1">
      <alignment horizontal="center" vertical="center" wrapText="1"/>
      <protection locked="0"/>
    </xf>
    <xf numFmtId="0" fontId="3" fillId="0" borderId="4" xfId="0" applyFont="1" applyBorder="1" applyAlignment="1">
      <alignment horizontal="center" vertical="center"/>
    </xf>
    <xf numFmtId="0" fontId="17" fillId="4" borderId="4" xfId="0" applyFont="1" applyFill="1" applyBorder="1" applyAlignment="1">
      <alignment horizont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7" fillId="4" borderId="16" xfId="0" applyFont="1" applyFill="1" applyBorder="1" applyAlignment="1">
      <alignment horizontal="center" vertical="center"/>
    </xf>
    <xf numFmtId="0" fontId="12" fillId="0" borderId="17" xfId="0" applyFont="1" applyBorder="1" applyAlignment="1">
      <alignment vertical="center"/>
    </xf>
    <xf numFmtId="0" fontId="12" fillId="0" borderId="9" xfId="0" applyFont="1" applyBorder="1" applyAlignment="1">
      <alignment vertical="center"/>
    </xf>
    <xf numFmtId="0" fontId="17" fillId="4" borderId="6" xfId="0" applyFont="1" applyFill="1" applyBorder="1" applyAlignment="1">
      <alignment horizontal="center" vertical="center"/>
    </xf>
    <xf numFmtId="0" fontId="12" fillId="0" borderId="7" xfId="0" applyFont="1" applyBorder="1" applyAlignment="1">
      <alignment vertical="center"/>
    </xf>
    <xf numFmtId="0" fontId="12" fillId="0" borderId="9" xfId="0" applyFont="1" applyBorder="1" applyAlignment="1">
      <alignment horizontal="left" vertical="center"/>
    </xf>
    <xf numFmtId="0" fontId="16" fillId="0" borderId="24" xfId="0" applyFont="1" applyBorder="1" applyAlignment="1">
      <alignment horizontal="center" vertical="center" textRotation="90" wrapText="1"/>
    </xf>
    <xf numFmtId="0" fontId="17" fillId="4" borderId="23" xfId="0" applyFont="1" applyFill="1" applyBorder="1" applyAlignment="1">
      <alignment horizontal="center" vertical="center"/>
    </xf>
    <xf numFmtId="0" fontId="12" fillId="0" borderId="25" xfId="0" applyFont="1" applyBorder="1" applyAlignment="1">
      <alignment vertical="center" wrapText="1"/>
    </xf>
    <xf numFmtId="0" fontId="12" fillId="0" borderId="0" xfId="0" applyFont="1" applyAlignment="1">
      <alignment horizontal="left"/>
    </xf>
    <xf numFmtId="0" fontId="12" fillId="0" borderId="9" xfId="0" applyFont="1" applyBorder="1"/>
    <xf numFmtId="0" fontId="12" fillId="0" borderId="9" xfId="0" applyFont="1" applyBorder="1" applyAlignment="1">
      <alignment horizontal="justify" vertical="center" wrapText="1"/>
    </xf>
    <xf numFmtId="0" fontId="12" fillId="0" borderId="29" xfId="0" applyFont="1" applyBorder="1" applyAlignment="1">
      <alignment horizontal="justify" vertical="center" wrapText="1"/>
    </xf>
    <xf numFmtId="0" fontId="17" fillId="4" borderId="22" xfId="0" applyFont="1" applyFill="1" applyBorder="1" applyAlignment="1">
      <alignment horizontal="center"/>
    </xf>
    <xf numFmtId="0" fontId="12" fillId="0" borderId="30" xfId="0" applyFont="1" applyBorder="1"/>
    <xf numFmtId="0" fontId="16" fillId="4" borderId="24"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25" xfId="0" applyFont="1" applyFill="1" applyBorder="1" applyAlignment="1">
      <alignment horizontal="center" vertical="center"/>
    </xf>
    <xf numFmtId="0" fontId="5" fillId="10" borderId="4" xfId="0" applyFont="1" applyFill="1" applyBorder="1" applyAlignment="1" applyProtection="1">
      <alignment horizontal="center" vertical="center" wrapText="1"/>
      <protection locked="0"/>
    </xf>
    <xf numFmtId="14" fontId="5" fillId="10" borderId="4" xfId="0" applyNumberFormat="1" applyFont="1" applyFill="1" applyBorder="1" applyAlignment="1" applyProtection="1">
      <alignment horizontal="center" vertical="center" wrapText="1"/>
      <protection locked="0"/>
    </xf>
    <xf numFmtId="14" fontId="0" fillId="0" borderId="0" xfId="0" applyNumberFormat="1"/>
    <xf numFmtId="0" fontId="24" fillId="0" borderId="4" xfId="0" applyFont="1" applyBorder="1" applyAlignment="1" applyProtection="1">
      <alignment horizontal="center" vertical="center"/>
      <protection hidden="1"/>
    </xf>
    <xf numFmtId="0" fontId="15" fillId="0" borderId="0" xfId="0" applyFont="1" applyAlignment="1" applyProtection="1">
      <alignment vertical="center"/>
      <protection locked="0"/>
    </xf>
    <xf numFmtId="0" fontId="24" fillId="0" borderId="5" xfId="0" applyFont="1" applyBorder="1" applyAlignment="1" applyProtection="1">
      <alignment horizontal="center" vertical="center" wrapText="1"/>
      <protection hidden="1"/>
    </xf>
    <xf numFmtId="0" fontId="24" fillId="0" borderId="5" xfId="0" applyFont="1" applyBorder="1" applyAlignment="1" applyProtection="1">
      <alignment horizontal="center" vertical="center"/>
      <protection hidden="1"/>
    </xf>
    <xf numFmtId="0" fontId="18"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9" fontId="18" fillId="3" borderId="4" xfId="0" applyNumberFormat="1" applyFont="1" applyFill="1" applyBorder="1" applyAlignment="1">
      <alignment horizontal="center" vertical="center" wrapText="1"/>
    </xf>
    <xf numFmtId="0" fontId="2" fillId="0" borderId="0" xfId="0" applyFont="1" applyAlignment="1" applyProtection="1">
      <alignment horizontal="center" vertical="center"/>
      <protection locked="0"/>
    </xf>
    <xf numFmtId="1" fontId="18" fillId="3" borderId="4" xfId="0" applyNumberFormat="1" applyFont="1" applyFill="1" applyBorder="1" applyAlignment="1">
      <alignment horizontal="center" vertical="center" wrapText="1"/>
    </xf>
    <xf numFmtId="1" fontId="18" fillId="0" borderId="4" xfId="0" applyNumberFormat="1" applyFont="1" applyBorder="1" applyAlignment="1">
      <alignment horizontal="center" vertical="center" wrapText="1"/>
    </xf>
    <xf numFmtId="0" fontId="18" fillId="12" borderId="4" xfId="0" applyFont="1" applyFill="1" applyBorder="1" applyAlignment="1">
      <alignment horizontal="center" vertical="center" wrapText="1"/>
    </xf>
    <xf numFmtId="9" fontId="18" fillId="0" borderId="4" xfId="0" applyNumberFormat="1" applyFont="1" applyBorder="1" applyAlignment="1">
      <alignment horizontal="center" vertical="center" wrapText="1"/>
    </xf>
    <xf numFmtId="0" fontId="18" fillId="0" borderId="4" xfId="0" applyFont="1" applyBorder="1" applyAlignment="1">
      <alignment horizontal="center" vertical="center"/>
    </xf>
    <xf numFmtId="9" fontId="18" fillId="0" borderId="4" xfId="0" applyNumberFormat="1" applyFont="1" applyBorder="1" applyAlignment="1">
      <alignment horizontal="center" vertical="center"/>
    </xf>
    <xf numFmtId="0" fontId="1" fillId="3" borderId="4" xfId="0" applyFont="1" applyFill="1" applyBorder="1" applyAlignment="1">
      <alignment horizontal="center" vertical="center" wrapText="1"/>
    </xf>
    <xf numFmtId="0" fontId="18" fillId="3" borderId="22" xfId="0" applyFont="1" applyFill="1" applyBorder="1" applyAlignment="1">
      <alignment horizontal="center" vertical="center" wrapText="1"/>
    </xf>
    <xf numFmtId="1" fontId="18" fillId="3" borderId="22" xfId="0" applyNumberFormat="1" applyFont="1" applyFill="1" applyBorder="1" applyAlignment="1">
      <alignment horizontal="center" vertical="center" wrapText="1"/>
    </xf>
    <xf numFmtId="0" fontId="5" fillId="10" borderId="24" xfId="0" applyFont="1" applyFill="1" applyBorder="1" applyAlignment="1" applyProtection="1">
      <alignment horizontal="center" vertical="center" wrapText="1"/>
      <protection locked="0"/>
    </xf>
    <xf numFmtId="0" fontId="5" fillId="10" borderId="23" xfId="0" applyFont="1" applyFill="1" applyBorder="1" applyAlignment="1" applyProtection="1">
      <alignment horizontal="center" vertical="center" wrapText="1"/>
      <protection locked="0"/>
    </xf>
    <xf numFmtId="0" fontId="5" fillId="11" borderId="23" xfId="0" applyFont="1" applyFill="1" applyBorder="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11" borderId="25" xfId="0" applyFont="1" applyFill="1" applyBorder="1" applyAlignment="1" applyProtection="1">
      <alignment horizontal="center" vertical="center" wrapText="1"/>
      <protection locked="0"/>
    </xf>
    <xf numFmtId="1" fontId="5" fillId="10" borderId="33" xfId="0" applyNumberFormat="1" applyFont="1" applyFill="1" applyBorder="1" applyAlignment="1" applyProtection="1">
      <alignment horizontal="center" vertical="center" wrapText="1"/>
      <protection locked="0"/>
    </xf>
    <xf numFmtId="1" fontId="5" fillId="10" borderId="34" xfId="0" applyNumberFormat="1" applyFont="1" applyFill="1" applyBorder="1" applyAlignment="1" applyProtection="1">
      <alignment horizontal="center" vertical="center" wrapText="1"/>
      <protection locked="0"/>
    </xf>
    <xf numFmtId="1" fontId="5" fillId="10" borderId="35" xfId="0" applyNumberFormat="1" applyFont="1" applyFill="1" applyBorder="1" applyAlignment="1" applyProtection="1">
      <alignment horizontal="center" vertical="center" wrapText="1"/>
      <protection locked="0"/>
    </xf>
    <xf numFmtId="1" fontId="5" fillId="10" borderId="24" xfId="0" applyNumberFormat="1" applyFont="1" applyFill="1" applyBorder="1" applyAlignment="1" applyProtection="1">
      <alignment horizontal="center" vertical="center" wrapText="1"/>
      <protection locked="0"/>
    </xf>
    <xf numFmtId="0" fontId="5" fillId="7" borderId="25" xfId="0" applyFont="1" applyFill="1" applyBorder="1" applyAlignment="1" applyProtection="1">
      <alignment horizontal="center" vertical="center" wrapText="1"/>
      <protection locked="0"/>
    </xf>
    <xf numFmtId="1" fontId="18" fillId="0" borderId="4" xfId="0" applyNumberFormat="1" applyFont="1" applyBorder="1" applyAlignment="1">
      <alignment horizontal="center" vertical="center"/>
    </xf>
    <xf numFmtId="0" fontId="18" fillId="0" borderId="0" xfId="0" applyFont="1" applyAlignment="1" applyProtection="1">
      <alignment horizontal="center" vertical="center"/>
      <protection locked="0"/>
    </xf>
    <xf numFmtId="0" fontId="18" fillId="0" borderId="22" xfId="0" applyFont="1" applyBorder="1" applyAlignment="1">
      <alignment horizontal="center" vertical="center"/>
    </xf>
    <xf numFmtId="0" fontId="18" fillId="0" borderId="22" xfId="0" applyFont="1" applyBorder="1" applyAlignment="1">
      <alignment horizontal="center" vertical="center" wrapText="1"/>
    </xf>
    <xf numFmtId="9" fontId="18" fillId="0" borderId="22" xfId="0" applyNumberFormat="1" applyFont="1" applyBorder="1" applyAlignment="1">
      <alignment horizontal="center" vertical="center" wrapText="1"/>
    </xf>
    <xf numFmtId="1" fontId="18" fillId="0" borderId="22" xfId="0" applyNumberFormat="1" applyFont="1" applyBorder="1" applyAlignment="1">
      <alignment horizontal="center" vertical="center"/>
    </xf>
    <xf numFmtId="0" fontId="18" fillId="0" borderId="22"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9" fontId="18" fillId="0" borderId="4" xfId="7" applyFont="1" applyBorder="1" applyAlignment="1">
      <alignment horizontal="center" vertical="center"/>
    </xf>
    <xf numFmtId="0" fontId="18" fillId="12" borderId="4" xfId="0" applyFont="1" applyFill="1" applyBorder="1" applyAlignment="1">
      <alignment horizontal="center" vertical="center"/>
    </xf>
    <xf numFmtId="0" fontId="18" fillId="0" borderId="4" xfId="0" applyFont="1" applyBorder="1" applyAlignment="1">
      <alignment horizontal="justify" vertical="center" wrapText="1"/>
    </xf>
    <xf numFmtId="0" fontId="0" fillId="0" borderId="4" xfId="0" applyBorder="1" applyAlignment="1">
      <alignment vertical="center"/>
    </xf>
    <xf numFmtId="14" fontId="0" fillId="0" borderId="4" xfId="0" applyNumberFormat="1" applyBorder="1" applyAlignment="1">
      <alignment vertical="center"/>
    </xf>
    <xf numFmtId="0" fontId="2" fillId="0" borderId="0" xfId="0" applyFont="1"/>
    <xf numFmtId="0" fontId="26" fillId="0" borderId="4" xfId="0" applyFont="1" applyBorder="1" applyAlignment="1">
      <alignment vertical="center"/>
    </xf>
    <xf numFmtId="0" fontId="26" fillId="0" borderId="4" xfId="0" applyFont="1" applyBorder="1" applyAlignment="1">
      <alignment horizontal="center" vertical="center"/>
    </xf>
    <xf numFmtId="14" fontId="26" fillId="0" borderId="4" xfId="0" applyNumberFormat="1" applyFont="1" applyBorder="1" applyAlignment="1">
      <alignment horizontal="center" vertical="center"/>
    </xf>
    <xf numFmtId="0" fontId="26" fillId="0" borderId="4" xfId="0" applyFont="1" applyBorder="1" applyAlignment="1">
      <alignment horizontal="center" vertical="center" wrapText="1"/>
    </xf>
    <xf numFmtId="9" fontId="18" fillId="0" borderId="4" xfId="0" applyNumberFormat="1" applyFont="1" applyBorder="1" applyAlignment="1" applyProtection="1">
      <alignment horizontal="center" vertical="center"/>
      <protection locked="0"/>
    </xf>
    <xf numFmtId="0" fontId="18" fillId="0" borderId="4"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protection locked="0"/>
    </xf>
    <xf numFmtId="0" fontId="18" fillId="0" borderId="4" xfId="0" applyFont="1" applyBorder="1" applyAlignment="1" applyProtection="1">
      <alignment horizontal="center" vertical="top" wrapText="1"/>
      <protection locked="0"/>
    </xf>
    <xf numFmtId="0" fontId="18" fillId="0" borderId="4" xfId="0" applyFont="1" applyBorder="1" applyAlignment="1" applyProtection="1">
      <alignment horizontal="left" vertical="center" wrapText="1"/>
      <protection locked="0"/>
    </xf>
    <xf numFmtId="0" fontId="18" fillId="0" borderId="22" xfId="0" applyFont="1" applyBorder="1" applyAlignment="1" applyProtection="1">
      <alignment horizontal="center" vertical="center" wrapText="1"/>
      <protection locked="0"/>
    </xf>
    <xf numFmtId="0" fontId="29" fillId="0" borderId="4"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30" fillId="0" borderId="22" xfId="0" applyFont="1" applyBorder="1" applyAlignment="1" applyProtection="1">
      <alignment horizontal="center" vertical="center" wrapText="1"/>
      <protection locked="0"/>
    </xf>
    <xf numFmtId="1" fontId="18" fillId="0" borderId="4" xfId="0" applyNumberFormat="1" applyFont="1" applyBorder="1" applyAlignment="1" applyProtection="1">
      <alignment horizontal="center" vertical="center"/>
      <protection locked="0"/>
    </xf>
    <xf numFmtId="0" fontId="31" fillId="0" borderId="4" xfId="0" applyFont="1" applyBorder="1" applyAlignment="1">
      <alignment vertical="center" wrapText="1"/>
    </xf>
    <xf numFmtId="0" fontId="31" fillId="0" borderId="8" xfId="0" applyFont="1" applyBorder="1" applyAlignment="1">
      <alignment vertical="center" wrapText="1"/>
    </xf>
    <xf numFmtId="0" fontId="18" fillId="0" borderId="4" xfId="0" applyFont="1" applyBorder="1" applyAlignment="1">
      <alignment vertical="center" wrapText="1"/>
    </xf>
    <xf numFmtId="0" fontId="18" fillId="0" borderId="4" xfId="0" applyFont="1" applyBorder="1" applyAlignment="1">
      <alignment horizontal="left" vertical="center" wrapText="1"/>
    </xf>
    <xf numFmtId="0" fontId="31" fillId="0" borderId="4" xfId="0" applyFont="1" applyBorder="1" applyAlignment="1" applyProtection="1">
      <alignment horizontal="left" vertical="center" wrapText="1"/>
      <protection locked="0"/>
    </xf>
    <xf numFmtId="0" fontId="28" fillId="0" borderId="0" xfId="0" applyFont="1" applyAlignment="1" applyProtection="1">
      <alignment horizontal="left" vertical="center" wrapText="1"/>
      <protection locked="0"/>
    </xf>
    <xf numFmtId="0" fontId="29" fillId="0" borderId="4" xfId="0" applyFont="1" applyBorder="1" applyAlignment="1" applyProtection="1">
      <alignment horizontal="left" vertical="center" wrapText="1"/>
      <protection locked="0"/>
    </xf>
    <xf numFmtId="0" fontId="29" fillId="0" borderId="4" xfId="0" applyFont="1" applyBorder="1" applyAlignment="1" applyProtection="1">
      <alignment vertical="center" wrapText="1"/>
      <protection locked="0"/>
    </xf>
    <xf numFmtId="0" fontId="30" fillId="0" borderId="8"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1" fillId="0" borderId="22" xfId="0" applyFont="1" applyBorder="1" applyAlignment="1">
      <alignment vertical="center" wrapText="1"/>
    </xf>
    <xf numFmtId="9" fontId="18" fillId="0" borderId="4" xfId="7" applyFont="1" applyBorder="1" applyAlignment="1" applyProtection="1">
      <alignment horizontal="center" vertical="center"/>
      <protection locked="0"/>
    </xf>
    <xf numFmtId="1" fontId="18" fillId="0" borderId="0" xfId="0" applyNumberFormat="1" applyFont="1" applyAlignment="1" applyProtection="1">
      <alignment horizontal="center" vertical="center"/>
      <protection locked="0"/>
    </xf>
    <xf numFmtId="9" fontId="18" fillId="0" borderId="0" xfId="7" applyFont="1" applyAlignment="1" applyProtection="1">
      <alignment horizontal="center" vertical="center"/>
      <protection locked="0"/>
    </xf>
    <xf numFmtId="9" fontId="18" fillId="0" borderId="22" xfId="7" applyFont="1" applyBorder="1" applyAlignment="1" applyProtection="1">
      <alignment horizontal="center" vertical="center"/>
      <protection locked="0"/>
    </xf>
    <xf numFmtId="9" fontId="2" fillId="0" borderId="0" xfId="0" applyNumberFormat="1" applyFont="1" applyAlignment="1" applyProtection="1">
      <alignment horizontal="center" vertical="center"/>
      <protection locked="0"/>
    </xf>
    <xf numFmtId="0" fontId="6" fillId="0" borderId="4" xfId="0" applyFont="1" applyBorder="1" applyAlignment="1" applyProtection="1">
      <alignment horizontal="left" vertical="center" wrapText="1"/>
      <protection locked="0"/>
    </xf>
    <xf numFmtId="0" fontId="2" fillId="0" borderId="0" xfId="0" applyFont="1" applyAlignment="1">
      <alignment horizontal="center" vertical="center"/>
    </xf>
    <xf numFmtId="0" fontId="6" fillId="0" borderId="0" xfId="0" applyFont="1" applyAlignment="1">
      <alignment horizontal="center" vertical="center" wrapText="1"/>
    </xf>
    <xf numFmtId="0" fontId="2" fillId="0" borderId="0" xfId="0" applyFont="1" applyAlignment="1">
      <alignment horizontal="center" vertical="center" wrapText="1"/>
    </xf>
    <xf numFmtId="0" fontId="1" fillId="3" borderId="0" xfId="0" applyFont="1" applyFill="1" applyAlignment="1">
      <alignment horizontal="center" vertical="center" wrapText="1"/>
    </xf>
    <xf numFmtId="9" fontId="2" fillId="0" borderId="0" xfId="0" applyNumberFormat="1" applyFont="1" applyAlignment="1">
      <alignment horizontal="center" vertical="center" wrapText="1"/>
    </xf>
    <xf numFmtId="9" fontId="2" fillId="0" borderId="0" xfId="0" applyNumberFormat="1" applyFont="1" applyAlignment="1">
      <alignment horizontal="center" vertical="center"/>
    </xf>
    <xf numFmtId="9" fontId="2" fillId="0" borderId="0" xfId="7" applyFont="1" applyBorder="1" applyAlignment="1" applyProtection="1">
      <alignment horizontal="center" vertical="center"/>
      <protection locked="0"/>
    </xf>
    <xf numFmtId="0" fontId="10" fillId="6" borderId="15" xfId="0" applyFont="1" applyFill="1" applyBorder="1" applyAlignment="1" applyProtection="1">
      <alignment horizontal="center" vertical="center" wrapText="1"/>
      <protection locked="0"/>
    </xf>
    <xf numFmtId="0" fontId="10" fillId="6" borderId="16"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2"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0" fontId="2" fillId="0" borderId="36" xfId="0" applyFont="1" applyBorder="1" applyAlignment="1" applyProtection="1">
      <alignment horizontal="left" vertical="center"/>
      <protection locked="0"/>
    </xf>
    <xf numFmtId="49" fontId="2" fillId="0" borderId="4" xfId="0" applyNumberFormat="1"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4" borderId="14" xfId="0" applyFont="1" applyFill="1" applyBorder="1" applyAlignment="1" applyProtection="1">
      <alignment horizontal="center" vertical="center" wrapText="1"/>
      <protection locked="0"/>
    </xf>
    <xf numFmtId="0" fontId="2" fillId="0" borderId="5" xfId="0" applyFont="1" applyBorder="1" applyAlignment="1" applyProtection="1">
      <alignment horizontal="center" vertical="center"/>
      <protection locked="0"/>
    </xf>
    <xf numFmtId="0" fontId="2" fillId="0" borderId="4" xfId="0" applyFont="1" applyBorder="1" applyAlignment="1" applyProtection="1">
      <alignment horizontal="center" vertical="center" wrapText="1"/>
      <protection locked="0"/>
    </xf>
    <xf numFmtId="0" fontId="10" fillId="5" borderId="26"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10" fillId="5" borderId="28" xfId="0" applyFont="1" applyFill="1" applyBorder="1" applyAlignment="1" applyProtection="1">
      <alignment horizontal="center" vertical="center" wrapText="1"/>
      <protection locked="0"/>
    </xf>
    <xf numFmtId="0" fontId="9" fillId="9" borderId="6" xfId="0" applyFont="1" applyFill="1" applyBorder="1" applyAlignment="1" applyProtection="1">
      <alignment horizontal="center" vertical="center" wrapText="1"/>
      <protection locked="0"/>
    </xf>
    <xf numFmtId="0" fontId="10" fillId="5" borderId="15" xfId="0" applyFont="1" applyFill="1" applyBorder="1" applyAlignment="1" applyProtection="1">
      <alignment horizontal="center" vertical="center" wrapText="1"/>
      <protection locked="0"/>
    </xf>
    <xf numFmtId="0" fontId="10" fillId="5" borderId="16" xfId="0" applyFont="1" applyFill="1" applyBorder="1" applyAlignment="1" applyProtection="1">
      <alignment horizontal="center" vertical="center" wrapText="1"/>
      <protection locked="0"/>
    </xf>
    <xf numFmtId="0" fontId="10" fillId="5" borderId="17" xfId="0" applyFont="1" applyFill="1" applyBorder="1" applyAlignment="1" applyProtection="1">
      <alignment horizontal="center" vertical="center" wrapText="1"/>
      <protection locked="0"/>
    </xf>
    <xf numFmtId="0" fontId="16" fillId="0" borderId="15" xfId="0" applyFont="1" applyBorder="1" applyAlignment="1">
      <alignment horizontal="center" vertical="center" textRotation="90" wrapText="1"/>
    </xf>
    <xf numFmtId="0" fontId="16" fillId="0" borderId="10" xfId="0" applyFont="1" applyBorder="1" applyAlignment="1">
      <alignment horizontal="center" vertical="center" textRotation="90" wrapText="1"/>
    </xf>
    <xf numFmtId="0" fontId="16" fillId="0" borderId="11" xfId="0" applyFont="1" applyBorder="1" applyAlignment="1">
      <alignment horizontal="center" vertical="center" textRotation="90" wrapText="1"/>
    </xf>
    <xf numFmtId="0" fontId="16" fillId="0" borderId="21" xfId="0" applyFont="1" applyBorder="1" applyAlignment="1">
      <alignment horizontal="center" vertical="center" textRotation="90"/>
    </xf>
    <xf numFmtId="0" fontId="16" fillId="0" borderId="15" xfId="0" applyFont="1" applyBorder="1" applyAlignment="1">
      <alignment horizontal="center" vertical="center" textRotation="90"/>
    </xf>
    <xf numFmtId="0" fontId="16" fillId="0" borderId="10" xfId="0" applyFont="1" applyBorder="1" applyAlignment="1">
      <alignment horizontal="center" vertical="center" textRotation="90"/>
    </xf>
    <xf numFmtId="0" fontId="16" fillId="0" borderId="11" xfId="0" applyFont="1" applyBorder="1" applyAlignment="1">
      <alignment horizontal="center" vertical="center" textRotation="90"/>
    </xf>
    <xf numFmtId="0" fontId="5" fillId="10" borderId="31" xfId="0" applyFont="1" applyFill="1" applyBorder="1" applyAlignment="1" applyProtection="1">
      <alignment horizontal="center" vertical="center" wrapText="1"/>
      <protection locked="0"/>
    </xf>
    <xf numFmtId="0" fontId="5" fillId="10" borderId="32" xfId="0" applyFont="1" applyFill="1" applyBorder="1" applyAlignment="1" applyProtection="1">
      <alignment horizontal="center" vertical="center" wrapText="1"/>
      <protection locked="0"/>
    </xf>
    <xf numFmtId="0" fontId="5" fillId="10" borderId="8" xfId="0" applyFont="1" applyFill="1" applyBorder="1" applyAlignment="1" applyProtection="1">
      <alignment horizontal="center" vertical="center" wrapText="1"/>
      <protection locked="0"/>
    </xf>
  </cellXfs>
  <cellStyles count="10">
    <cellStyle name="Hyperlink" xfId="6" xr:uid="{00000000-0005-0000-0000-000000000000}"/>
    <cellStyle name="Millares 2" xfId="4" xr:uid="{00000000-0005-0000-0000-000001000000}"/>
    <cellStyle name="Millares 2 2" xfId="5" xr:uid="{00000000-0005-0000-0000-000002000000}"/>
    <cellStyle name="Millares 2 2 2" xfId="9" xr:uid="{20779281-8476-43F6-AC99-C0A9811EE718}"/>
    <cellStyle name="Millares 2 3" xfId="8" xr:uid="{FCE9D142-284F-4C6B-9FC9-F37CEE7FB66B}"/>
    <cellStyle name="Normal" xfId="0" builtinId="0"/>
    <cellStyle name="Normal 3" xfId="1" xr:uid="{00000000-0005-0000-0000-000004000000}"/>
    <cellStyle name="Porcentaje" xfId="7" builtinId="5"/>
    <cellStyle name="Porcentaje 2" xfId="2" xr:uid="{00000000-0005-0000-0000-000006000000}"/>
    <cellStyle name="Porcentaje 3" xfId="3" xr:uid="{00000000-0005-0000-0000-000007000000}"/>
  </cellStyles>
  <dxfs count="0"/>
  <tableStyles count="0" defaultTableStyle="TableStyleMedium2" defaultPivotStyle="PivotStyleLight16"/>
  <colors>
    <mruColors>
      <color rgb="FFE8C1E3"/>
      <color rgb="FFEAA2F5"/>
      <color rgb="FFEDA4F5"/>
      <color rgb="FFF497F7"/>
      <color rgb="FFD1C7D1"/>
      <color rgb="FFF4DFF5"/>
      <color rgb="FF99B08B"/>
      <color rgb="FFE8FCC2"/>
      <color rgb="FF80C488"/>
      <color rgb="FF07F7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0</xdr:row>
      <xdr:rowOff>0</xdr:rowOff>
    </xdr:from>
    <xdr:to>
      <xdr:col>1</xdr:col>
      <xdr:colOff>2365375</xdr:colOff>
      <xdr:row>2</xdr:row>
      <xdr:rowOff>368457</xdr:rowOff>
    </xdr:to>
    <xdr:pic>
      <xdr:nvPicPr>
        <xdr:cNvPr id="2" name="Imagen 1">
          <a:extLst>
            <a:ext uri="{FF2B5EF4-FFF2-40B4-BE49-F238E27FC236}">
              <a16:creationId xmlns:a16="http://schemas.microsoft.com/office/drawing/2014/main" id="{B634DED9-742E-4041-9972-5071C5278C8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0250" y="0"/>
          <a:ext cx="2190750" cy="119395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49049-C210-42D1-AC26-AA15146C10A4}">
  <dimension ref="A1:K34"/>
  <sheetViews>
    <sheetView zoomScale="130" zoomScaleNormal="130" workbookViewId="0">
      <selection activeCell="A7" sqref="A7"/>
    </sheetView>
  </sheetViews>
  <sheetFormatPr baseColWidth="10" defaultColWidth="11.44140625" defaultRowHeight="14.4" x14ac:dyDescent="0.3"/>
  <cols>
    <col min="1" max="1" width="32.88671875" customWidth="1"/>
    <col min="2" max="2" width="49.88671875" style="6" customWidth="1"/>
    <col min="3" max="3" width="38.5546875" customWidth="1"/>
    <col min="4" max="4" width="38" customWidth="1"/>
    <col min="5" max="5" width="24.5546875" customWidth="1"/>
    <col min="6" max="6" width="47" customWidth="1"/>
    <col min="7" max="7" width="49.6640625" customWidth="1"/>
    <col min="8" max="8" width="15.44140625" customWidth="1"/>
    <col min="9" max="9" width="17.33203125" customWidth="1"/>
    <col min="10" max="10" width="21.6640625" customWidth="1"/>
    <col min="11" max="11" width="22.44140625" customWidth="1"/>
  </cols>
  <sheetData>
    <row r="1" spans="1:11" s="6" customFormat="1" ht="24" customHeight="1" x14ac:dyDescent="0.2">
      <c r="A1" s="9" t="s">
        <v>0</v>
      </c>
      <c r="B1" s="5" t="s">
        <v>1</v>
      </c>
      <c r="C1" s="9" t="s">
        <v>2</v>
      </c>
      <c r="D1" s="9" t="s">
        <v>3</v>
      </c>
      <c r="E1" s="12" t="s">
        <v>4</v>
      </c>
      <c r="F1" s="11" t="s">
        <v>5</v>
      </c>
      <c r="G1" s="11" t="s">
        <v>6</v>
      </c>
      <c r="H1" s="11" t="s">
        <v>7</v>
      </c>
      <c r="I1" s="11" t="s">
        <v>8</v>
      </c>
      <c r="J1" s="9" t="s">
        <v>9</v>
      </c>
      <c r="K1" s="9" t="s">
        <v>10</v>
      </c>
    </row>
    <row r="2" spans="1:11" s="4" customFormat="1" ht="12.75" customHeight="1" x14ac:dyDescent="0.3">
      <c r="A2" s="7" t="s">
        <v>11</v>
      </c>
      <c r="B2" s="13" t="s">
        <v>12</v>
      </c>
      <c r="C2" s="7" t="s">
        <v>13</v>
      </c>
      <c r="D2" s="7" t="s">
        <v>14</v>
      </c>
      <c r="E2" s="7" t="s">
        <v>15</v>
      </c>
      <c r="F2" s="7" t="s">
        <v>16</v>
      </c>
      <c r="G2" s="7" t="s">
        <v>17</v>
      </c>
      <c r="H2" s="19" t="s">
        <v>18</v>
      </c>
      <c r="I2" s="19" t="s">
        <v>19</v>
      </c>
      <c r="J2" s="19" t="s">
        <v>20</v>
      </c>
      <c r="K2" s="19" t="s">
        <v>21</v>
      </c>
    </row>
    <row r="3" spans="1:11" s="4" customFormat="1" ht="12.75" customHeight="1" x14ac:dyDescent="0.3">
      <c r="A3" s="7" t="s">
        <v>22</v>
      </c>
      <c r="B3" s="14" t="s">
        <v>23</v>
      </c>
      <c r="C3" s="7" t="s">
        <v>24</v>
      </c>
      <c r="D3" s="7" t="s">
        <v>25</v>
      </c>
      <c r="E3" s="7" t="s">
        <v>15</v>
      </c>
      <c r="F3" s="7" t="s">
        <v>26</v>
      </c>
      <c r="G3" s="7" t="s">
        <v>27</v>
      </c>
      <c r="H3" s="19" t="s">
        <v>28</v>
      </c>
      <c r="I3" s="19" t="s">
        <v>29</v>
      </c>
      <c r="J3" s="19" t="s">
        <v>30</v>
      </c>
      <c r="K3" s="19" t="s">
        <v>31</v>
      </c>
    </row>
    <row r="4" spans="1:11" s="4" customFormat="1" ht="12.75" customHeight="1" x14ac:dyDescent="0.3">
      <c r="A4" s="7" t="s">
        <v>32</v>
      </c>
      <c r="B4" s="15" t="s">
        <v>33</v>
      </c>
      <c r="C4" s="7" t="s">
        <v>34</v>
      </c>
      <c r="D4" s="7" t="s">
        <v>35</v>
      </c>
      <c r="E4" s="7" t="s">
        <v>15</v>
      </c>
      <c r="F4" s="7" t="s">
        <v>36</v>
      </c>
      <c r="G4" s="7" t="s">
        <v>37</v>
      </c>
      <c r="I4" s="19" t="s">
        <v>38</v>
      </c>
      <c r="J4" s="19" t="s">
        <v>39</v>
      </c>
      <c r="K4" s="19" t="s">
        <v>40</v>
      </c>
    </row>
    <row r="5" spans="1:11" s="4" customFormat="1" ht="12.75" customHeight="1" x14ac:dyDescent="0.3">
      <c r="A5" s="7" t="s">
        <v>41</v>
      </c>
      <c r="B5" s="14" t="s">
        <v>42</v>
      </c>
      <c r="C5" s="7" t="s">
        <v>43</v>
      </c>
      <c r="D5" s="7" t="s">
        <v>44</v>
      </c>
      <c r="E5" s="7" t="s">
        <v>15</v>
      </c>
      <c r="F5" s="7" t="s">
        <v>45</v>
      </c>
      <c r="G5" s="7" t="s">
        <v>46</v>
      </c>
      <c r="I5" s="19" t="s">
        <v>47</v>
      </c>
      <c r="J5" s="19" t="s">
        <v>48</v>
      </c>
      <c r="K5" s="19" t="s">
        <v>49</v>
      </c>
    </row>
    <row r="6" spans="1:11" s="4" customFormat="1" ht="12.75" customHeight="1" x14ac:dyDescent="0.3">
      <c r="A6" s="7" t="s">
        <v>50</v>
      </c>
      <c r="B6" s="13" t="s">
        <v>51</v>
      </c>
      <c r="C6" s="7" t="s">
        <v>52</v>
      </c>
      <c r="D6" s="7" t="s">
        <v>53</v>
      </c>
      <c r="E6" s="7" t="s">
        <v>15</v>
      </c>
      <c r="F6" s="7" t="s">
        <v>54</v>
      </c>
      <c r="G6" s="7" t="s">
        <v>55</v>
      </c>
      <c r="J6" s="19" t="s">
        <v>56</v>
      </c>
      <c r="K6" s="19" t="s">
        <v>57</v>
      </c>
    </row>
    <row r="7" spans="1:11" s="4" customFormat="1" ht="12.75" customHeight="1" x14ac:dyDescent="0.3">
      <c r="A7" s="7" t="s">
        <v>58</v>
      </c>
      <c r="B7" s="14" t="s">
        <v>59</v>
      </c>
      <c r="C7" s="7" t="s">
        <v>60</v>
      </c>
      <c r="D7" s="7" t="s">
        <v>61</v>
      </c>
      <c r="E7" s="7" t="s">
        <v>15</v>
      </c>
      <c r="F7" s="7" t="s">
        <v>62</v>
      </c>
      <c r="G7" s="7" t="s">
        <v>63</v>
      </c>
    </row>
    <row r="8" spans="1:11" s="4" customFormat="1" ht="12.75" customHeight="1" x14ac:dyDescent="0.3">
      <c r="A8" s="7" t="s">
        <v>64</v>
      </c>
      <c r="B8" s="16" t="s">
        <v>65</v>
      </c>
      <c r="C8" s="7" t="s">
        <v>66</v>
      </c>
      <c r="D8" s="7" t="s">
        <v>67</v>
      </c>
      <c r="E8" s="7" t="s">
        <v>68</v>
      </c>
      <c r="F8" s="7" t="s">
        <v>69</v>
      </c>
      <c r="G8" s="7" t="s">
        <v>70</v>
      </c>
    </row>
    <row r="9" spans="1:11" s="4" customFormat="1" ht="12.75" customHeight="1" x14ac:dyDescent="0.3">
      <c r="A9" s="7" t="s">
        <v>71</v>
      </c>
      <c r="B9" s="15" t="s">
        <v>72</v>
      </c>
      <c r="C9" s="7" t="s">
        <v>73</v>
      </c>
      <c r="D9" s="7" t="s">
        <v>74</v>
      </c>
      <c r="E9" s="7" t="s">
        <v>75</v>
      </c>
      <c r="F9" s="7" t="s">
        <v>76</v>
      </c>
      <c r="G9" s="7" t="s">
        <v>77</v>
      </c>
    </row>
    <row r="10" spans="1:11" s="4" customFormat="1" ht="12.75" customHeight="1" x14ac:dyDescent="0.3">
      <c r="A10" s="7" t="s">
        <v>78</v>
      </c>
      <c r="B10" s="15" t="s">
        <v>79</v>
      </c>
      <c r="C10" s="7" t="s">
        <v>80</v>
      </c>
      <c r="D10" s="7" t="s">
        <v>81</v>
      </c>
      <c r="E10" s="7" t="s">
        <v>82</v>
      </c>
      <c r="F10" s="7" t="s">
        <v>83</v>
      </c>
      <c r="G10" s="7" t="s">
        <v>84</v>
      </c>
    </row>
    <row r="11" spans="1:11" s="4" customFormat="1" ht="12.75" customHeight="1" x14ac:dyDescent="0.3">
      <c r="A11" s="7" t="s">
        <v>85</v>
      </c>
      <c r="B11" s="15" t="s">
        <v>86</v>
      </c>
      <c r="C11" s="7" t="s">
        <v>87</v>
      </c>
      <c r="D11" s="7" t="s">
        <v>88</v>
      </c>
      <c r="E11" s="7" t="s">
        <v>82</v>
      </c>
      <c r="F11" s="7" t="s">
        <v>89</v>
      </c>
      <c r="G11" s="7" t="s">
        <v>90</v>
      </c>
    </row>
    <row r="12" spans="1:11" s="4" customFormat="1" ht="12.75" customHeight="1" x14ac:dyDescent="0.3">
      <c r="B12" s="7" t="s">
        <v>91</v>
      </c>
      <c r="C12" s="7" t="s">
        <v>92</v>
      </c>
      <c r="D12" s="7" t="s">
        <v>93</v>
      </c>
      <c r="E12" s="7" t="s">
        <v>82</v>
      </c>
      <c r="F12" s="7" t="s">
        <v>82</v>
      </c>
      <c r="G12" s="7" t="s">
        <v>94</v>
      </c>
    </row>
    <row r="13" spans="1:11" s="4" customFormat="1" ht="12.75" customHeight="1" x14ac:dyDescent="0.3">
      <c r="B13" s="8" t="s">
        <v>95</v>
      </c>
      <c r="C13" s="7" t="s">
        <v>56</v>
      </c>
      <c r="D13" s="7" t="s">
        <v>96</v>
      </c>
      <c r="E13" s="7" t="s">
        <v>97</v>
      </c>
      <c r="F13" s="7" t="s">
        <v>98</v>
      </c>
      <c r="G13" s="7" t="s">
        <v>99</v>
      </c>
    </row>
    <row r="14" spans="1:11" s="4" customFormat="1" ht="12.75" customHeight="1" x14ac:dyDescent="0.3">
      <c r="B14" s="8" t="s">
        <v>100</v>
      </c>
      <c r="D14" s="7" t="s">
        <v>101</v>
      </c>
      <c r="E14" s="7" t="s">
        <v>83</v>
      </c>
      <c r="F14" s="7" t="s">
        <v>102</v>
      </c>
      <c r="G14" s="7" t="s">
        <v>103</v>
      </c>
    </row>
    <row r="15" spans="1:11" s="4" customFormat="1" ht="12.75" customHeight="1" x14ac:dyDescent="0.3">
      <c r="B15" s="8" t="s">
        <v>104</v>
      </c>
      <c r="D15" s="7" t="s">
        <v>105</v>
      </c>
      <c r="E15" s="7" t="s">
        <v>83</v>
      </c>
      <c r="F15" s="7" t="s">
        <v>106</v>
      </c>
      <c r="G15" s="7" t="s">
        <v>107</v>
      </c>
    </row>
    <row r="16" spans="1:11" s="4" customFormat="1" ht="12.75" customHeight="1" x14ac:dyDescent="0.3">
      <c r="B16" s="8" t="s">
        <v>108</v>
      </c>
      <c r="D16" s="7" t="s">
        <v>109</v>
      </c>
      <c r="F16" s="7" t="s">
        <v>110</v>
      </c>
      <c r="G16" s="7" t="s">
        <v>111</v>
      </c>
    </row>
    <row r="17" spans="2:7" s="4" customFormat="1" ht="12.75" customHeight="1" x14ac:dyDescent="0.3">
      <c r="B17" s="8" t="s">
        <v>112</v>
      </c>
      <c r="F17" s="7" t="s">
        <v>113</v>
      </c>
      <c r="G17" s="7" t="s">
        <v>114</v>
      </c>
    </row>
    <row r="18" spans="2:7" s="4" customFormat="1" ht="12.75" customHeight="1" x14ac:dyDescent="0.3">
      <c r="B18" s="8" t="s">
        <v>115</v>
      </c>
      <c r="F18" s="7" t="s">
        <v>116</v>
      </c>
    </row>
    <row r="19" spans="2:7" s="4" customFormat="1" ht="12.75" customHeight="1" x14ac:dyDescent="0.3">
      <c r="B19" s="8" t="s">
        <v>117</v>
      </c>
      <c r="F19" s="7" t="s">
        <v>118</v>
      </c>
    </row>
    <row r="20" spans="2:7" s="4" customFormat="1" ht="12.75" customHeight="1" x14ac:dyDescent="0.3">
      <c r="B20" s="8" t="s">
        <v>119</v>
      </c>
      <c r="F20" s="7" t="s">
        <v>120</v>
      </c>
    </row>
    <row r="21" spans="2:7" x14ac:dyDescent="0.3">
      <c r="B21" s="7" t="s">
        <v>121</v>
      </c>
      <c r="F21" s="7" t="s">
        <v>122</v>
      </c>
    </row>
    <row r="22" spans="2:7" x14ac:dyDescent="0.3">
      <c r="F22" s="7" t="s">
        <v>123</v>
      </c>
    </row>
    <row r="23" spans="2:7" x14ac:dyDescent="0.3">
      <c r="F23" s="7" t="s">
        <v>124</v>
      </c>
    </row>
    <row r="24" spans="2:7" x14ac:dyDescent="0.3">
      <c r="F24" s="7" t="s">
        <v>125</v>
      </c>
    </row>
    <row r="25" spans="2:7" x14ac:dyDescent="0.3">
      <c r="F25" s="7" t="s">
        <v>126</v>
      </c>
    </row>
    <row r="26" spans="2:7" x14ac:dyDescent="0.3">
      <c r="F26" s="7" t="s">
        <v>75</v>
      </c>
    </row>
    <row r="27" spans="2:7" x14ac:dyDescent="0.3">
      <c r="F27" s="7" t="s">
        <v>68</v>
      </c>
    </row>
    <row r="28" spans="2:7" x14ac:dyDescent="0.3">
      <c r="F28" s="7" t="s">
        <v>15</v>
      </c>
    </row>
    <row r="29" spans="2:7" x14ac:dyDescent="0.3">
      <c r="F29" s="7" t="s">
        <v>127</v>
      </c>
    </row>
    <row r="30" spans="2:7" x14ac:dyDescent="0.3">
      <c r="D30" s="10"/>
      <c r="F30" s="7" t="s">
        <v>128</v>
      </c>
    </row>
    <row r="31" spans="2:7" x14ac:dyDescent="0.3">
      <c r="D31" s="10"/>
      <c r="F31" s="7" t="s">
        <v>129</v>
      </c>
    </row>
    <row r="32" spans="2:7" x14ac:dyDescent="0.3">
      <c r="F32" s="7" t="s">
        <v>97</v>
      </c>
    </row>
    <row r="33" spans="4:4" x14ac:dyDescent="0.3">
      <c r="D33" s="10"/>
    </row>
    <row r="34" spans="4:4" x14ac:dyDescent="0.3">
      <c r="D34"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509D4-B0AE-4B33-9670-638E2CA08B81}">
  <sheetPr>
    <pageSetUpPr fitToPage="1"/>
  </sheetPr>
  <dimension ref="A1:C32"/>
  <sheetViews>
    <sheetView topLeftCell="A18" workbookViewId="0">
      <selection sqref="A1:C32"/>
    </sheetView>
  </sheetViews>
  <sheetFormatPr baseColWidth="10" defaultColWidth="11.44140625" defaultRowHeight="14.4" x14ac:dyDescent="0.3"/>
  <cols>
    <col min="1" max="1" width="11.44140625" style="4"/>
    <col min="2" max="2" width="28.109375" style="4" customWidth="1"/>
    <col min="3" max="3" width="118.88671875" style="32" customWidth="1"/>
  </cols>
  <sheetData>
    <row r="1" spans="1:3" ht="27" customHeight="1" thickBot="1" x14ac:dyDescent="0.35">
      <c r="A1" s="38" t="s">
        <v>130</v>
      </c>
      <c r="B1" s="39" t="s">
        <v>131</v>
      </c>
      <c r="C1" s="40" t="s">
        <v>132</v>
      </c>
    </row>
    <row r="2" spans="1:3" x14ac:dyDescent="0.3">
      <c r="A2" s="154" t="s">
        <v>133</v>
      </c>
      <c r="B2" s="36" t="s">
        <v>134</v>
      </c>
      <c r="C2" s="37" t="s">
        <v>135</v>
      </c>
    </row>
    <row r="3" spans="1:3" x14ac:dyDescent="0.3">
      <c r="A3" s="154"/>
      <c r="B3" s="20" t="s">
        <v>136</v>
      </c>
      <c r="C3" s="33" t="s">
        <v>137</v>
      </c>
    </row>
    <row r="4" spans="1:3" x14ac:dyDescent="0.3">
      <c r="A4" s="154"/>
      <c r="B4" s="20" t="s">
        <v>138</v>
      </c>
      <c r="C4" s="33" t="s">
        <v>139</v>
      </c>
    </row>
    <row r="5" spans="1:3" x14ac:dyDescent="0.3">
      <c r="A5" s="154"/>
      <c r="B5" s="20" t="s">
        <v>140</v>
      </c>
      <c r="C5" s="33" t="s">
        <v>141</v>
      </c>
    </row>
    <row r="6" spans="1:3" x14ac:dyDescent="0.3">
      <c r="A6" s="154"/>
      <c r="B6" s="20" t="s">
        <v>142</v>
      </c>
      <c r="C6" s="33" t="s">
        <v>143</v>
      </c>
    </row>
    <row r="7" spans="1:3" x14ac:dyDescent="0.3">
      <c r="A7" s="154"/>
      <c r="B7" s="20" t="s">
        <v>144</v>
      </c>
      <c r="C7" s="33" t="s">
        <v>145</v>
      </c>
    </row>
    <row r="8" spans="1:3" ht="45.75" customHeight="1" x14ac:dyDescent="0.3">
      <c r="A8" s="154"/>
      <c r="B8" s="21" t="s">
        <v>146</v>
      </c>
      <c r="C8" s="34" t="s">
        <v>147</v>
      </c>
    </row>
    <row r="9" spans="1:3" ht="60.75" customHeight="1" x14ac:dyDescent="0.3">
      <c r="A9" s="154"/>
      <c r="B9" s="21" t="s">
        <v>148</v>
      </c>
      <c r="C9" s="34" t="s">
        <v>149</v>
      </c>
    </row>
    <row r="10" spans="1:3" ht="95.25" customHeight="1" x14ac:dyDescent="0.3">
      <c r="A10" s="154"/>
      <c r="B10" s="21" t="s">
        <v>150</v>
      </c>
      <c r="C10" s="34" t="s">
        <v>151</v>
      </c>
    </row>
    <row r="11" spans="1:3" ht="80.25" customHeight="1" x14ac:dyDescent="0.3">
      <c r="A11" s="154"/>
      <c r="B11" s="21" t="s">
        <v>152</v>
      </c>
      <c r="C11" s="34" t="s">
        <v>153</v>
      </c>
    </row>
    <row r="12" spans="1:3" ht="41.25" customHeight="1" x14ac:dyDescent="0.3">
      <c r="A12" s="154"/>
      <c r="B12" s="21" t="s">
        <v>154</v>
      </c>
      <c r="C12" s="34" t="s">
        <v>155</v>
      </c>
    </row>
    <row r="13" spans="1:3" ht="22.5" customHeight="1" x14ac:dyDescent="0.3">
      <c r="A13" s="154"/>
      <c r="B13" s="21" t="s">
        <v>156</v>
      </c>
      <c r="C13" s="25" t="s">
        <v>157</v>
      </c>
    </row>
    <row r="14" spans="1:3" ht="22.5" customHeight="1" x14ac:dyDescent="0.3">
      <c r="A14" s="154"/>
      <c r="B14" s="21" t="s">
        <v>158</v>
      </c>
      <c r="C14" s="25" t="s">
        <v>159</v>
      </c>
    </row>
    <row r="15" spans="1:3" ht="22.5" customHeight="1" x14ac:dyDescent="0.3">
      <c r="A15" s="154"/>
      <c r="B15" s="21" t="s">
        <v>160</v>
      </c>
      <c r="C15" s="25" t="s">
        <v>161</v>
      </c>
    </row>
    <row r="16" spans="1:3" ht="23.25" customHeight="1" x14ac:dyDescent="0.3">
      <c r="A16" s="154"/>
      <c r="B16" s="21" t="s">
        <v>162</v>
      </c>
      <c r="C16" s="25" t="s">
        <v>163</v>
      </c>
    </row>
    <row r="17" spans="1:3" ht="27.6" x14ac:dyDescent="0.3">
      <c r="A17" s="154"/>
      <c r="B17" s="21" t="s">
        <v>164</v>
      </c>
      <c r="C17" s="34" t="s">
        <v>165</v>
      </c>
    </row>
    <row r="18" spans="1:3" ht="46.5" customHeight="1" x14ac:dyDescent="0.3">
      <c r="A18" s="154"/>
      <c r="B18" s="21" t="s">
        <v>166</v>
      </c>
      <c r="C18" s="34" t="s">
        <v>167</v>
      </c>
    </row>
    <row r="19" spans="1:3" ht="45" customHeight="1" thickBot="1" x14ac:dyDescent="0.35">
      <c r="A19" s="154"/>
      <c r="B19" s="22" t="s">
        <v>168</v>
      </c>
      <c r="C19" s="35" t="s">
        <v>169</v>
      </c>
    </row>
    <row r="20" spans="1:3" ht="25.5" customHeight="1" x14ac:dyDescent="0.3">
      <c r="A20" s="151" t="s">
        <v>170</v>
      </c>
      <c r="B20" s="23" t="s">
        <v>171</v>
      </c>
      <c r="C20" s="24" t="s">
        <v>172</v>
      </c>
    </row>
    <row r="21" spans="1:3" ht="25.5" customHeight="1" x14ac:dyDescent="0.3">
      <c r="A21" s="152"/>
      <c r="B21" s="21" t="s">
        <v>173</v>
      </c>
      <c r="C21" s="25" t="s">
        <v>172</v>
      </c>
    </row>
    <row r="22" spans="1:3" ht="25.5" customHeight="1" x14ac:dyDescent="0.3">
      <c r="A22" s="152"/>
      <c r="B22" s="21" t="s">
        <v>174</v>
      </c>
      <c r="C22" s="25" t="s">
        <v>172</v>
      </c>
    </row>
    <row r="23" spans="1:3" ht="25.5" customHeight="1" thickBot="1" x14ac:dyDescent="0.35">
      <c r="A23" s="153"/>
      <c r="B23" s="26" t="s">
        <v>175</v>
      </c>
      <c r="C23" s="27" t="s">
        <v>172</v>
      </c>
    </row>
    <row r="24" spans="1:3" ht="25.5" customHeight="1" x14ac:dyDescent="0.3">
      <c r="A24" s="155" t="s">
        <v>176</v>
      </c>
      <c r="B24" s="23" t="s">
        <v>171</v>
      </c>
      <c r="C24" s="24" t="s">
        <v>177</v>
      </c>
    </row>
    <row r="25" spans="1:3" ht="25.5" customHeight="1" x14ac:dyDescent="0.3">
      <c r="A25" s="156"/>
      <c r="B25" s="21" t="s">
        <v>173</v>
      </c>
      <c r="C25" s="28" t="s">
        <v>177</v>
      </c>
    </row>
    <row r="26" spans="1:3" ht="25.5" customHeight="1" x14ac:dyDescent="0.3">
      <c r="A26" s="156"/>
      <c r="B26" s="21" t="s">
        <v>174</v>
      </c>
      <c r="C26" s="28" t="s">
        <v>177</v>
      </c>
    </row>
    <row r="27" spans="1:3" ht="25.5" customHeight="1" x14ac:dyDescent="0.3">
      <c r="A27" s="156"/>
      <c r="B27" s="21" t="s">
        <v>175</v>
      </c>
      <c r="C27" s="28" t="s">
        <v>177</v>
      </c>
    </row>
    <row r="28" spans="1:3" ht="25.5" customHeight="1" x14ac:dyDescent="0.3">
      <c r="A28" s="156"/>
      <c r="B28" s="21" t="s">
        <v>178</v>
      </c>
      <c r="C28" s="25" t="s">
        <v>179</v>
      </c>
    </row>
    <row r="29" spans="1:3" ht="25.5" customHeight="1" x14ac:dyDescent="0.3">
      <c r="A29" s="156"/>
      <c r="B29" s="21" t="s">
        <v>180</v>
      </c>
      <c r="C29" s="25" t="s">
        <v>181</v>
      </c>
    </row>
    <row r="30" spans="1:3" ht="25.5" customHeight="1" x14ac:dyDescent="0.3">
      <c r="A30" s="156"/>
      <c r="B30" s="21" t="s">
        <v>182</v>
      </c>
      <c r="C30" s="25" t="s">
        <v>183</v>
      </c>
    </row>
    <row r="31" spans="1:3" ht="25.5" customHeight="1" thickBot="1" x14ac:dyDescent="0.35">
      <c r="A31" s="157"/>
      <c r="B31" s="26" t="s">
        <v>184</v>
      </c>
      <c r="C31" s="27" t="s">
        <v>185</v>
      </c>
    </row>
    <row r="32" spans="1:3" s="3" customFormat="1" ht="120.75" customHeight="1" thickBot="1" x14ac:dyDescent="0.35">
      <c r="A32" s="29" t="s">
        <v>186</v>
      </c>
      <c r="B32" s="30" t="s">
        <v>187</v>
      </c>
      <c r="C32" s="31" t="s">
        <v>188</v>
      </c>
    </row>
  </sheetData>
  <mergeCells count="3">
    <mergeCell ref="A20:A23"/>
    <mergeCell ref="A2:A19"/>
    <mergeCell ref="A24:A31"/>
  </mergeCells>
  <pageMargins left="0.70866141732283472" right="0.70866141732283472" top="0.74803149606299213" bottom="0.74803149606299213" header="0.31496062992125984" footer="0.31496062992125984"/>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0066"/>
  </sheetPr>
  <dimension ref="A1:AV59"/>
  <sheetViews>
    <sheetView showGridLines="0" tabSelected="1" view="pageBreakPreview" zoomScale="80" zoomScaleNormal="55" zoomScaleSheetLayoutView="80" workbookViewId="0">
      <pane ySplit="6" topLeftCell="A30" activePane="bottomLeft" state="frozen"/>
      <selection pane="bottomLeft" activeCell="AB20" sqref="AB20"/>
    </sheetView>
  </sheetViews>
  <sheetFormatPr baseColWidth="10" defaultColWidth="10.6640625" defaultRowHeight="13.8" x14ac:dyDescent="0.3"/>
  <cols>
    <col min="1" max="1" width="10" style="1" customWidth="1"/>
    <col min="2" max="2" width="46" style="1" customWidth="1"/>
    <col min="3" max="3" width="48" style="2" customWidth="1"/>
    <col min="4" max="4" width="45.88671875" style="2" customWidth="1"/>
    <col min="5" max="5" width="44.44140625" style="2" customWidth="1"/>
    <col min="6" max="6" width="50.5546875" style="2" customWidth="1"/>
    <col min="7" max="7" width="28.5546875" style="2" customWidth="1"/>
    <col min="8" max="8" width="65.5546875" style="1" customWidth="1"/>
    <col min="9" max="10" width="29.88671875" style="1" customWidth="1"/>
    <col min="11" max="11" width="50.88671875" style="1" customWidth="1"/>
    <col min="12" max="12" width="44" style="1" customWidth="1"/>
    <col min="13" max="13" width="28" style="1" customWidth="1"/>
    <col min="14" max="14" width="30.44140625" style="1" customWidth="1"/>
    <col min="15" max="15" width="21.5546875" style="1" customWidth="1"/>
    <col min="16" max="16" width="20.88671875" style="1" customWidth="1"/>
    <col min="17" max="17" width="27.88671875" style="1" customWidth="1"/>
    <col min="18" max="18" width="23.44140625" style="1" customWidth="1"/>
    <col min="19" max="19" width="23.6640625" style="1" customWidth="1"/>
    <col min="20" max="23" width="20.5546875" style="1" customWidth="1"/>
    <col min="24" max="24" width="20" style="1" customWidth="1"/>
    <col min="25" max="25" width="130.5546875" style="1" customWidth="1"/>
    <col min="26" max="26" width="66.33203125" style="1" customWidth="1"/>
    <col min="27" max="27" width="61.33203125" style="1" customWidth="1"/>
    <col min="28" max="28" width="116.109375" style="1" customWidth="1"/>
    <col min="29" max="32" width="20.6640625" style="1" customWidth="1"/>
    <col min="33" max="33" width="46.6640625" style="1" customWidth="1"/>
    <col min="34" max="37" width="22.33203125" style="1" customWidth="1"/>
    <col min="38" max="38" width="49.5546875" style="1" customWidth="1"/>
    <col min="39" max="42" width="22.88671875" style="1" customWidth="1"/>
    <col min="43" max="43" width="45.109375" style="1" customWidth="1"/>
    <col min="44" max="45" width="20" style="1" customWidth="1"/>
    <col min="46" max="46" width="20.44140625" style="1" hidden="1" customWidth="1"/>
    <col min="47" max="47" width="19.33203125" style="1" hidden="1" customWidth="1"/>
    <col min="48" max="16384" width="10.6640625" style="1"/>
  </cols>
  <sheetData>
    <row r="1" spans="1:47" ht="33" customHeight="1" x14ac:dyDescent="0.3">
      <c r="A1" s="132"/>
      <c r="B1" s="132"/>
      <c r="C1" s="44" t="s">
        <v>138</v>
      </c>
      <c r="D1" s="143" t="s">
        <v>189</v>
      </c>
      <c r="E1" s="143"/>
      <c r="F1" s="143"/>
      <c r="G1" s="143"/>
      <c r="H1" s="143"/>
      <c r="I1" s="44" t="s">
        <v>190</v>
      </c>
      <c r="J1" s="132" t="s">
        <v>191</v>
      </c>
      <c r="K1" s="132"/>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51"/>
      <c r="AP1" s="51"/>
      <c r="AQ1" s="51"/>
      <c r="AR1" s="51"/>
      <c r="AS1" s="51"/>
    </row>
    <row r="2" spans="1:47" ht="33" customHeight="1" x14ac:dyDescent="0.3">
      <c r="A2" s="132"/>
      <c r="B2" s="132"/>
      <c r="C2" s="44" t="s">
        <v>192</v>
      </c>
      <c r="D2" s="143" t="s">
        <v>193</v>
      </c>
      <c r="E2" s="143"/>
      <c r="F2" s="143"/>
      <c r="G2" s="143"/>
      <c r="H2" s="143"/>
      <c r="I2" s="44" t="s">
        <v>194</v>
      </c>
      <c r="J2" s="135" t="s">
        <v>195</v>
      </c>
      <c r="K2" s="135"/>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row>
    <row r="3" spans="1:47" ht="33" customHeight="1" thickBot="1" x14ac:dyDescent="0.35">
      <c r="A3" s="142"/>
      <c r="B3" s="142"/>
      <c r="C3" s="46" t="s">
        <v>196</v>
      </c>
      <c r="D3" s="125" t="s">
        <v>197</v>
      </c>
      <c r="E3" s="125"/>
      <c r="F3" s="125"/>
      <c r="G3" s="125"/>
      <c r="H3" s="125"/>
      <c r="I3" s="47" t="s">
        <v>198</v>
      </c>
      <c r="J3" s="136" t="s">
        <v>199</v>
      </c>
      <c r="K3" s="137"/>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row>
    <row r="4" spans="1:47" ht="26.25" customHeight="1" x14ac:dyDescent="0.3">
      <c r="A4" s="126" t="s">
        <v>133</v>
      </c>
      <c r="B4" s="127"/>
      <c r="C4" s="127"/>
      <c r="D4" s="127"/>
      <c r="E4" s="127"/>
      <c r="F4" s="127"/>
      <c r="G4" s="127"/>
      <c r="H4" s="127"/>
      <c r="I4" s="127"/>
      <c r="J4" s="127"/>
      <c r="K4" s="127"/>
      <c r="L4" s="127"/>
      <c r="M4" s="127"/>
      <c r="N4" s="127"/>
      <c r="O4" s="127"/>
      <c r="P4" s="127"/>
      <c r="Q4" s="127"/>
      <c r="R4" s="127"/>
      <c r="S4" s="128"/>
      <c r="T4" s="126" t="s">
        <v>200</v>
      </c>
      <c r="U4" s="127"/>
      <c r="V4" s="127"/>
      <c r="W4" s="128"/>
      <c r="X4" s="148" t="s">
        <v>171</v>
      </c>
      <c r="Y4" s="149"/>
      <c r="Z4" s="149"/>
      <c r="AA4" s="149"/>
      <c r="AB4" s="150"/>
      <c r="AC4" s="144" t="s">
        <v>173</v>
      </c>
      <c r="AD4" s="145"/>
      <c r="AE4" s="145"/>
      <c r="AF4" s="145"/>
      <c r="AG4" s="146"/>
      <c r="AH4" s="123" t="s">
        <v>174</v>
      </c>
      <c r="AI4" s="124"/>
      <c r="AJ4" s="124"/>
      <c r="AK4" s="124"/>
      <c r="AL4" s="124"/>
      <c r="AM4" s="123" t="s">
        <v>175</v>
      </c>
      <c r="AN4" s="124"/>
      <c r="AO4" s="124"/>
      <c r="AP4" s="124"/>
      <c r="AQ4" s="124"/>
      <c r="AR4" s="138" t="s">
        <v>201</v>
      </c>
      <c r="AS4" s="139"/>
    </row>
    <row r="5" spans="1:47" ht="26.25" customHeight="1" thickBot="1" x14ac:dyDescent="0.35">
      <c r="A5" s="129"/>
      <c r="B5" s="130"/>
      <c r="C5" s="130"/>
      <c r="D5" s="130"/>
      <c r="E5" s="130"/>
      <c r="F5" s="130"/>
      <c r="G5" s="130"/>
      <c r="H5" s="130"/>
      <c r="I5" s="130"/>
      <c r="J5" s="130"/>
      <c r="K5" s="130"/>
      <c r="L5" s="130"/>
      <c r="M5" s="130"/>
      <c r="N5" s="130"/>
      <c r="O5" s="130"/>
      <c r="P5" s="130"/>
      <c r="Q5" s="130"/>
      <c r="R5" s="130"/>
      <c r="S5" s="131"/>
      <c r="T5" s="129"/>
      <c r="U5" s="130"/>
      <c r="V5" s="130"/>
      <c r="W5" s="131"/>
      <c r="X5" s="18" t="s">
        <v>176</v>
      </c>
      <c r="Y5" s="147" t="s">
        <v>202</v>
      </c>
      <c r="Z5" s="147"/>
      <c r="AA5" s="147"/>
      <c r="AB5" s="17" t="s">
        <v>203</v>
      </c>
      <c r="AC5" s="18" t="s">
        <v>176</v>
      </c>
      <c r="AD5" s="147" t="s">
        <v>204</v>
      </c>
      <c r="AE5" s="147"/>
      <c r="AF5" s="147"/>
      <c r="AG5" s="17" t="s">
        <v>203</v>
      </c>
      <c r="AH5" s="18" t="s">
        <v>176</v>
      </c>
      <c r="AI5" s="147" t="s">
        <v>205</v>
      </c>
      <c r="AJ5" s="147"/>
      <c r="AK5" s="147"/>
      <c r="AL5" s="17" t="s">
        <v>203</v>
      </c>
      <c r="AM5" s="18" t="s">
        <v>176</v>
      </c>
      <c r="AN5" s="147" t="s">
        <v>205</v>
      </c>
      <c r="AO5" s="147"/>
      <c r="AP5" s="147"/>
      <c r="AQ5" s="17" t="s">
        <v>203</v>
      </c>
      <c r="AR5" s="140"/>
      <c r="AS5" s="141"/>
    </row>
    <row r="6" spans="1:47" ht="98.25" customHeight="1" thickBot="1" x14ac:dyDescent="0.35">
      <c r="A6" s="61" t="s">
        <v>206</v>
      </c>
      <c r="B6" s="62" t="s">
        <v>134</v>
      </c>
      <c r="C6" s="62" t="s">
        <v>136</v>
      </c>
      <c r="D6" s="62" t="s">
        <v>138</v>
      </c>
      <c r="E6" s="62" t="s">
        <v>140</v>
      </c>
      <c r="F6" s="62" t="s">
        <v>207</v>
      </c>
      <c r="G6" s="62" t="s">
        <v>144</v>
      </c>
      <c r="H6" s="63" t="s">
        <v>208</v>
      </c>
      <c r="I6" s="63" t="s">
        <v>209</v>
      </c>
      <c r="J6" s="62" t="s">
        <v>150</v>
      </c>
      <c r="K6" s="63" t="s">
        <v>210</v>
      </c>
      <c r="L6" s="63" t="s">
        <v>211</v>
      </c>
      <c r="M6" s="63" t="s">
        <v>156</v>
      </c>
      <c r="N6" s="63" t="s">
        <v>158</v>
      </c>
      <c r="O6" s="63" t="s">
        <v>160</v>
      </c>
      <c r="P6" s="63" t="s">
        <v>162</v>
      </c>
      <c r="Q6" s="64" t="s">
        <v>164</v>
      </c>
      <c r="R6" s="64" t="s">
        <v>166</v>
      </c>
      <c r="S6" s="65" t="s">
        <v>212</v>
      </c>
      <c r="T6" s="66" t="s">
        <v>171</v>
      </c>
      <c r="U6" s="67" t="s">
        <v>173</v>
      </c>
      <c r="V6" s="67" t="s">
        <v>174</v>
      </c>
      <c r="W6" s="68" t="s">
        <v>175</v>
      </c>
      <c r="X6" s="69" t="s">
        <v>213</v>
      </c>
      <c r="Y6" s="64" t="s">
        <v>180</v>
      </c>
      <c r="Z6" s="64" t="s">
        <v>182</v>
      </c>
      <c r="AA6" s="64" t="s">
        <v>184</v>
      </c>
      <c r="AB6" s="70" t="s">
        <v>214</v>
      </c>
      <c r="AC6" s="69" t="s">
        <v>213</v>
      </c>
      <c r="AD6" s="64" t="s">
        <v>180</v>
      </c>
      <c r="AE6" s="64" t="s">
        <v>182</v>
      </c>
      <c r="AF6" s="64" t="s">
        <v>184</v>
      </c>
      <c r="AG6" s="70" t="s">
        <v>214</v>
      </c>
      <c r="AH6" s="69" t="s">
        <v>213</v>
      </c>
      <c r="AI6" s="64" t="s">
        <v>180</v>
      </c>
      <c r="AJ6" s="64" t="s">
        <v>182</v>
      </c>
      <c r="AK6" s="64" t="s">
        <v>184</v>
      </c>
      <c r="AL6" s="70" t="s">
        <v>214</v>
      </c>
      <c r="AM6" s="69" t="s">
        <v>213</v>
      </c>
      <c r="AN6" s="64" t="s">
        <v>180</v>
      </c>
      <c r="AO6" s="64" t="s">
        <v>182</v>
      </c>
      <c r="AP6" s="64" t="s">
        <v>184</v>
      </c>
      <c r="AQ6" s="70" t="s">
        <v>214</v>
      </c>
      <c r="AR6" s="70" t="s">
        <v>215</v>
      </c>
      <c r="AS6" s="70" t="s">
        <v>216</v>
      </c>
      <c r="AT6" s="70" t="s">
        <v>508</v>
      </c>
      <c r="AU6" s="70" t="s">
        <v>508</v>
      </c>
    </row>
    <row r="7" spans="1:47" s="72" customFormat="1" ht="144" customHeight="1" x14ac:dyDescent="0.3">
      <c r="A7" s="73">
        <v>1</v>
      </c>
      <c r="B7" s="74" t="s">
        <v>11</v>
      </c>
      <c r="C7" s="74" t="s">
        <v>16</v>
      </c>
      <c r="D7" s="74" t="s">
        <v>63</v>
      </c>
      <c r="E7" s="74" t="s">
        <v>13</v>
      </c>
      <c r="F7" s="74" t="s">
        <v>42</v>
      </c>
      <c r="G7" s="74" t="s">
        <v>109</v>
      </c>
      <c r="H7" s="74" t="s">
        <v>217</v>
      </c>
      <c r="I7" s="74" t="s">
        <v>39</v>
      </c>
      <c r="J7" s="74" t="s">
        <v>57</v>
      </c>
      <c r="K7" s="74" t="s">
        <v>218</v>
      </c>
      <c r="L7" s="74" t="s">
        <v>219</v>
      </c>
      <c r="M7" s="74">
        <v>1</v>
      </c>
      <c r="N7" s="74" t="s">
        <v>220</v>
      </c>
      <c r="O7" s="74" t="s">
        <v>18</v>
      </c>
      <c r="P7" s="74" t="s">
        <v>29</v>
      </c>
      <c r="Q7" s="59" t="s">
        <v>221</v>
      </c>
      <c r="R7" s="60">
        <v>1</v>
      </c>
      <c r="S7" s="75">
        <v>1</v>
      </c>
      <c r="T7" s="76"/>
      <c r="U7" s="76">
        <v>1</v>
      </c>
      <c r="V7" s="76"/>
      <c r="W7" s="76"/>
      <c r="X7" s="77"/>
      <c r="Y7" s="94"/>
      <c r="Z7" s="77"/>
      <c r="AA7" s="77"/>
      <c r="AB7" s="77"/>
      <c r="AC7" s="77"/>
      <c r="AD7" s="77"/>
      <c r="AE7" s="77"/>
      <c r="AF7" s="77"/>
      <c r="AG7" s="77"/>
      <c r="AH7" s="77"/>
      <c r="AI7" s="77"/>
      <c r="AJ7" s="77"/>
      <c r="AK7" s="77"/>
      <c r="AL7" s="77"/>
      <c r="AM7" s="77"/>
      <c r="AN7" s="77"/>
      <c r="AO7" s="77"/>
      <c r="AP7" s="77"/>
      <c r="AQ7" s="77"/>
      <c r="AR7" s="77">
        <f>+X7</f>
        <v>0</v>
      </c>
      <c r="AS7" s="113">
        <f>(AR7*S7%)/M7</f>
        <v>0</v>
      </c>
      <c r="AT7" s="111">
        <f>+T7</f>
        <v>0</v>
      </c>
      <c r="AU7" s="112">
        <f>+(AT7*100%)/M7</f>
        <v>0</v>
      </c>
    </row>
    <row r="8" spans="1:47" s="72" customFormat="1" ht="144" customHeight="1" x14ac:dyDescent="0.3">
      <c r="A8" s="56">
        <v>2</v>
      </c>
      <c r="B8" s="48" t="s">
        <v>11</v>
      </c>
      <c r="C8" s="48" t="s">
        <v>26</v>
      </c>
      <c r="D8" s="48" t="s">
        <v>63</v>
      </c>
      <c r="E8" s="48" t="s">
        <v>13</v>
      </c>
      <c r="F8" s="48" t="s">
        <v>117</v>
      </c>
      <c r="G8" s="48" t="s">
        <v>109</v>
      </c>
      <c r="H8" s="48" t="s">
        <v>222</v>
      </c>
      <c r="I8" s="48" t="s">
        <v>39</v>
      </c>
      <c r="J8" s="48" t="s">
        <v>57</v>
      </c>
      <c r="K8" s="48" t="s">
        <v>223</v>
      </c>
      <c r="L8" s="48" t="s">
        <v>224</v>
      </c>
      <c r="M8" s="48">
        <v>1</v>
      </c>
      <c r="N8" s="48" t="s">
        <v>225</v>
      </c>
      <c r="O8" s="48" t="s">
        <v>18</v>
      </c>
      <c r="P8" s="48" t="s">
        <v>29</v>
      </c>
      <c r="Q8" s="49" t="s">
        <v>226</v>
      </c>
      <c r="R8" s="52">
        <v>1</v>
      </c>
      <c r="S8" s="55">
        <v>1</v>
      </c>
      <c r="T8" s="71"/>
      <c r="U8" s="71"/>
      <c r="V8" s="71"/>
      <c r="W8" s="71">
        <v>1</v>
      </c>
      <c r="X8" s="78"/>
      <c r="Y8" s="90"/>
      <c r="Z8" s="78"/>
      <c r="AA8" s="78"/>
      <c r="AB8" s="78"/>
      <c r="AC8" s="78"/>
      <c r="AD8" s="78"/>
      <c r="AE8" s="78"/>
      <c r="AF8" s="78"/>
      <c r="AG8" s="78"/>
      <c r="AH8" s="78"/>
      <c r="AI8" s="78"/>
      <c r="AJ8" s="78"/>
      <c r="AK8" s="78"/>
      <c r="AL8" s="78"/>
      <c r="AM8" s="78"/>
      <c r="AN8" s="78"/>
      <c r="AO8" s="78"/>
      <c r="AP8" s="78"/>
      <c r="AQ8" s="78"/>
      <c r="AR8" s="78">
        <f t="shared" ref="AR8:AR56" si="0">+X8</f>
        <v>0</v>
      </c>
      <c r="AS8" s="113">
        <f t="shared" ref="AS8:AS56" si="1">(AR8*100%)/M8</f>
        <v>0</v>
      </c>
      <c r="AT8" s="111">
        <f t="shared" ref="AT8:AT56" si="2">+T8</f>
        <v>0</v>
      </c>
      <c r="AU8" s="112">
        <f t="shared" ref="AU8:AU56" si="3">+(AT8*100%)/M8</f>
        <v>0</v>
      </c>
    </row>
    <row r="9" spans="1:47" s="72" customFormat="1" ht="144" customHeight="1" x14ac:dyDescent="0.3">
      <c r="A9" s="56">
        <v>3</v>
      </c>
      <c r="B9" s="48" t="s">
        <v>11</v>
      </c>
      <c r="C9" s="48" t="s">
        <v>36</v>
      </c>
      <c r="D9" s="48" t="s">
        <v>63</v>
      </c>
      <c r="E9" s="48" t="s">
        <v>13</v>
      </c>
      <c r="F9" s="48" t="s">
        <v>117</v>
      </c>
      <c r="G9" s="48" t="s">
        <v>109</v>
      </c>
      <c r="H9" s="48" t="s">
        <v>227</v>
      </c>
      <c r="I9" s="48" t="s">
        <v>39</v>
      </c>
      <c r="J9" s="48" t="s">
        <v>57</v>
      </c>
      <c r="K9" s="48" t="s">
        <v>228</v>
      </c>
      <c r="L9" s="48" t="s">
        <v>229</v>
      </c>
      <c r="M9" s="48">
        <v>1</v>
      </c>
      <c r="N9" s="48" t="s">
        <v>230</v>
      </c>
      <c r="O9" s="48" t="s">
        <v>18</v>
      </c>
      <c r="P9" s="48" t="s">
        <v>29</v>
      </c>
      <c r="Q9" s="49" t="s">
        <v>231</v>
      </c>
      <c r="R9" s="52">
        <v>1</v>
      </c>
      <c r="S9" s="55">
        <v>1</v>
      </c>
      <c r="T9" s="71"/>
      <c r="U9" s="71"/>
      <c r="V9" s="71"/>
      <c r="W9" s="71">
        <v>1</v>
      </c>
      <c r="X9" s="78"/>
      <c r="Y9" s="90"/>
      <c r="Z9" s="78"/>
      <c r="AA9" s="78"/>
      <c r="AB9" s="78"/>
      <c r="AC9" s="78"/>
      <c r="AD9" s="78"/>
      <c r="AE9" s="78"/>
      <c r="AF9" s="78"/>
      <c r="AG9" s="78"/>
      <c r="AH9" s="78"/>
      <c r="AI9" s="78"/>
      <c r="AJ9" s="78"/>
      <c r="AK9" s="78"/>
      <c r="AL9" s="78"/>
      <c r="AM9" s="78"/>
      <c r="AN9" s="78"/>
      <c r="AO9" s="78"/>
      <c r="AP9" s="78"/>
      <c r="AQ9" s="78"/>
      <c r="AR9" s="78">
        <f t="shared" si="0"/>
        <v>0</v>
      </c>
      <c r="AS9" s="113">
        <f t="shared" si="1"/>
        <v>0</v>
      </c>
      <c r="AT9" s="111">
        <f t="shared" si="2"/>
        <v>0</v>
      </c>
      <c r="AU9" s="112">
        <f t="shared" si="3"/>
        <v>0</v>
      </c>
    </row>
    <row r="10" spans="1:47" s="72" customFormat="1" ht="210.75" customHeight="1" x14ac:dyDescent="0.3">
      <c r="A10" s="56">
        <v>4</v>
      </c>
      <c r="B10" s="48" t="s">
        <v>11</v>
      </c>
      <c r="C10" s="48" t="s">
        <v>45</v>
      </c>
      <c r="D10" s="48" t="s">
        <v>63</v>
      </c>
      <c r="E10" s="48" t="s">
        <v>13</v>
      </c>
      <c r="F10" s="48" t="s">
        <v>91</v>
      </c>
      <c r="G10" s="48" t="s">
        <v>109</v>
      </c>
      <c r="H10" s="48" t="s">
        <v>232</v>
      </c>
      <c r="I10" s="48" t="s">
        <v>39</v>
      </c>
      <c r="J10" s="48" t="s">
        <v>57</v>
      </c>
      <c r="K10" s="48" t="s">
        <v>233</v>
      </c>
      <c r="L10" s="48" t="s">
        <v>234</v>
      </c>
      <c r="M10" s="48">
        <v>1</v>
      </c>
      <c r="N10" s="48" t="s">
        <v>220</v>
      </c>
      <c r="O10" s="48" t="s">
        <v>18</v>
      </c>
      <c r="P10" s="48" t="s">
        <v>29</v>
      </c>
      <c r="Q10" s="49" t="s">
        <v>235</v>
      </c>
      <c r="R10" s="52">
        <v>0</v>
      </c>
      <c r="S10" s="55">
        <v>1</v>
      </c>
      <c r="T10" s="71">
        <v>1</v>
      </c>
      <c r="U10" s="71"/>
      <c r="V10" s="71"/>
      <c r="W10" s="71"/>
      <c r="X10" s="98">
        <v>1</v>
      </c>
      <c r="Y10" s="93" t="s">
        <v>236</v>
      </c>
      <c r="Z10" s="91" t="s">
        <v>56</v>
      </c>
      <c r="AA10" s="91" t="s">
        <v>56</v>
      </c>
      <c r="AB10" s="99" t="s">
        <v>237</v>
      </c>
      <c r="AC10" s="78"/>
      <c r="AD10" s="78"/>
      <c r="AE10" s="78"/>
      <c r="AF10" s="78"/>
      <c r="AG10" s="78"/>
      <c r="AH10" s="78"/>
      <c r="AI10" s="78"/>
      <c r="AJ10" s="78"/>
      <c r="AK10" s="78"/>
      <c r="AL10" s="78"/>
      <c r="AM10" s="78"/>
      <c r="AN10" s="78"/>
      <c r="AO10" s="78"/>
      <c r="AP10" s="78"/>
      <c r="AQ10" s="78"/>
      <c r="AR10" s="89">
        <f t="shared" si="0"/>
        <v>1</v>
      </c>
      <c r="AS10" s="113">
        <f t="shared" si="1"/>
        <v>1</v>
      </c>
      <c r="AT10" s="112">
        <f t="shared" si="2"/>
        <v>1</v>
      </c>
      <c r="AU10" s="112">
        <f t="shared" si="3"/>
        <v>1</v>
      </c>
    </row>
    <row r="11" spans="1:47" s="72" customFormat="1" ht="350.25" customHeight="1" x14ac:dyDescent="0.3">
      <c r="A11" s="56">
        <v>5</v>
      </c>
      <c r="B11" s="48" t="s">
        <v>22</v>
      </c>
      <c r="C11" s="48" t="s">
        <v>54</v>
      </c>
      <c r="D11" s="48" t="s">
        <v>70</v>
      </c>
      <c r="E11" s="48" t="s">
        <v>24</v>
      </c>
      <c r="F11" s="48" t="s">
        <v>65</v>
      </c>
      <c r="G11" s="48" t="s">
        <v>81</v>
      </c>
      <c r="H11" s="48" t="s">
        <v>238</v>
      </c>
      <c r="I11" s="48" t="s">
        <v>39</v>
      </c>
      <c r="J11" s="48" t="s">
        <v>21</v>
      </c>
      <c r="K11" s="48" t="s">
        <v>239</v>
      </c>
      <c r="L11" s="48" t="s">
        <v>240</v>
      </c>
      <c r="M11" s="48">
        <v>11</v>
      </c>
      <c r="N11" s="48" t="s">
        <v>241</v>
      </c>
      <c r="O11" s="48" t="s">
        <v>18</v>
      </c>
      <c r="P11" s="48" t="s">
        <v>19</v>
      </c>
      <c r="Q11" s="49" t="s">
        <v>242</v>
      </c>
      <c r="R11" s="52">
        <v>0</v>
      </c>
      <c r="S11" s="55">
        <v>1</v>
      </c>
      <c r="T11" s="71">
        <v>3</v>
      </c>
      <c r="U11" s="71">
        <v>3</v>
      </c>
      <c r="V11" s="71">
        <v>3</v>
      </c>
      <c r="W11" s="71">
        <v>2</v>
      </c>
      <c r="X11" s="78">
        <v>8</v>
      </c>
      <c r="Y11" s="93" t="s">
        <v>243</v>
      </c>
      <c r="Z11" s="91" t="s">
        <v>56</v>
      </c>
      <c r="AA11" s="91" t="s">
        <v>56</v>
      </c>
      <c r="AB11" s="100" t="s">
        <v>244</v>
      </c>
      <c r="AC11" s="78"/>
      <c r="AD11" s="78"/>
      <c r="AE11" s="78"/>
      <c r="AF11" s="78"/>
      <c r="AG11" s="78"/>
      <c r="AH11" s="78"/>
      <c r="AI11" s="78"/>
      <c r="AJ11" s="78"/>
      <c r="AK11" s="78"/>
      <c r="AL11" s="78"/>
      <c r="AM11" s="78"/>
      <c r="AN11" s="78"/>
      <c r="AO11" s="78"/>
      <c r="AP11" s="78"/>
      <c r="AQ11" s="78"/>
      <c r="AR11" s="78">
        <f t="shared" si="0"/>
        <v>8</v>
      </c>
      <c r="AS11" s="113">
        <f t="shared" si="1"/>
        <v>0.72727272727272729</v>
      </c>
      <c r="AT11" s="111">
        <f t="shared" si="2"/>
        <v>3</v>
      </c>
      <c r="AU11" s="112">
        <f t="shared" si="3"/>
        <v>0.27272727272727271</v>
      </c>
    </row>
    <row r="12" spans="1:47" s="72" customFormat="1" ht="144" customHeight="1" x14ac:dyDescent="0.3">
      <c r="A12" s="56">
        <v>6</v>
      </c>
      <c r="B12" s="48" t="s">
        <v>32</v>
      </c>
      <c r="C12" s="48" t="s">
        <v>62</v>
      </c>
      <c r="D12" s="48" t="s">
        <v>37</v>
      </c>
      <c r="E12" s="48" t="s">
        <v>52</v>
      </c>
      <c r="F12" s="48" t="s">
        <v>108</v>
      </c>
      <c r="G12" s="48" t="s">
        <v>109</v>
      </c>
      <c r="H12" s="48" t="s">
        <v>245</v>
      </c>
      <c r="I12" s="48" t="s">
        <v>39</v>
      </c>
      <c r="J12" s="48" t="s">
        <v>57</v>
      </c>
      <c r="K12" s="48" t="s">
        <v>246</v>
      </c>
      <c r="L12" s="48" t="s">
        <v>247</v>
      </c>
      <c r="M12" s="48">
        <v>1</v>
      </c>
      <c r="N12" s="48" t="s">
        <v>248</v>
      </c>
      <c r="O12" s="48" t="s">
        <v>18</v>
      </c>
      <c r="P12" s="48" t="s">
        <v>29</v>
      </c>
      <c r="Q12" s="49" t="s">
        <v>249</v>
      </c>
      <c r="R12" s="52">
        <v>1</v>
      </c>
      <c r="S12" s="55">
        <v>1</v>
      </c>
      <c r="T12" s="71"/>
      <c r="U12" s="71"/>
      <c r="V12" s="71"/>
      <c r="W12" s="71">
        <v>1</v>
      </c>
      <c r="X12" s="78"/>
      <c r="Y12" s="90"/>
      <c r="Z12" s="78"/>
      <c r="AA12" s="78"/>
      <c r="AB12" s="78"/>
      <c r="AC12" s="78"/>
      <c r="AD12" s="78"/>
      <c r="AE12" s="78"/>
      <c r="AF12" s="78"/>
      <c r="AG12" s="78"/>
      <c r="AH12" s="78"/>
      <c r="AI12" s="78"/>
      <c r="AJ12" s="78"/>
      <c r="AK12" s="78"/>
      <c r="AL12" s="78"/>
      <c r="AM12" s="78"/>
      <c r="AN12" s="78"/>
      <c r="AO12" s="78"/>
      <c r="AP12" s="78"/>
      <c r="AQ12" s="78"/>
      <c r="AR12" s="78">
        <f t="shared" si="0"/>
        <v>0</v>
      </c>
      <c r="AS12" s="113">
        <f t="shared" si="1"/>
        <v>0</v>
      </c>
      <c r="AT12" s="111">
        <f t="shared" si="2"/>
        <v>0</v>
      </c>
      <c r="AU12" s="112">
        <f t="shared" si="3"/>
        <v>0</v>
      </c>
    </row>
    <row r="13" spans="1:47" s="72" customFormat="1" ht="144" customHeight="1" x14ac:dyDescent="0.3">
      <c r="A13" s="56">
        <v>7</v>
      </c>
      <c r="B13" s="48" t="s">
        <v>41</v>
      </c>
      <c r="C13" s="48" t="s">
        <v>69</v>
      </c>
      <c r="D13" s="48" t="s">
        <v>46</v>
      </c>
      <c r="E13" s="48" t="s">
        <v>43</v>
      </c>
      <c r="F13" s="48" t="s">
        <v>91</v>
      </c>
      <c r="G13" s="48" t="s">
        <v>109</v>
      </c>
      <c r="H13" s="48" t="s">
        <v>250</v>
      </c>
      <c r="I13" s="48" t="s">
        <v>20</v>
      </c>
      <c r="J13" s="48" t="s">
        <v>57</v>
      </c>
      <c r="K13" s="48" t="s">
        <v>251</v>
      </c>
      <c r="L13" s="48" t="s">
        <v>252</v>
      </c>
      <c r="M13" s="53">
        <v>1</v>
      </c>
      <c r="N13" s="48" t="s">
        <v>253</v>
      </c>
      <c r="O13" s="48" t="s">
        <v>28</v>
      </c>
      <c r="P13" s="48" t="s">
        <v>29</v>
      </c>
      <c r="Q13" s="48" t="s">
        <v>254</v>
      </c>
      <c r="R13" s="53" t="s">
        <v>255</v>
      </c>
      <c r="S13" s="55">
        <v>1</v>
      </c>
      <c r="T13" s="57"/>
      <c r="U13" s="57"/>
      <c r="V13" s="57"/>
      <c r="W13" s="71">
        <v>1</v>
      </c>
      <c r="X13" s="78"/>
      <c r="Y13" s="92"/>
      <c r="Z13" s="78"/>
      <c r="AA13" s="78"/>
      <c r="AB13" s="90"/>
      <c r="AC13" s="78"/>
      <c r="AD13" s="78"/>
      <c r="AE13" s="78"/>
      <c r="AF13" s="78"/>
      <c r="AG13" s="78"/>
      <c r="AH13" s="78"/>
      <c r="AI13" s="78"/>
      <c r="AJ13" s="78"/>
      <c r="AK13" s="78"/>
      <c r="AL13" s="78"/>
      <c r="AM13" s="78"/>
      <c r="AN13" s="78"/>
      <c r="AO13" s="78"/>
      <c r="AP13" s="78"/>
      <c r="AQ13" s="78"/>
      <c r="AR13" s="78">
        <f t="shared" si="0"/>
        <v>0</v>
      </c>
      <c r="AS13" s="113">
        <f t="shared" si="1"/>
        <v>0</v>
      </c>
      <c r="AT13" s="111">
        <f t="shared" si="2"/>
        <v>0</v>
      </c>
      <c r="AU13" s="112">
        <f t="shared" si="3"/>
        <v>0</v>
      </c>
    </row>
    <row r="14" spans="1:47" s="72" customFormat="1" ht="407.25" customHeight="1" x14ac:dyDescent="0.3">
      <c r="A14" s="56">
        <v>8</v>
      </c>
      <c r="B14" s="48" t="s">
        <v>41</v>
      </c>
      <c r="C14" s="48" t="s">
        <v>76</v>
      </c>
      <c r="D14" s="48" t="s">
        <v>46</v>
      </c>
      <c r="E14" s="48" t="s">
        <v>43</v>
      </c>
      <c r="F14" s="48" t="s">
        <v>91</v>
      </c>
      <c r="G14" s="48" t="s">
        <v>109</v>
      </c>
      <c r="H14" s="48" t="s">
        <v>256</v>
      </c>
      <c r="I14" s="48" t="s">
        <v>39</v>
      </c>
      <c r="J14" s="48" t="s">
        <v>57</v>
      </c>
      <c r="K14" s="48" t="s">
        <v>257</v>
      </c>
      <c r="L14" s="48" t="s">
        <v>258</v>
      </c>
      <c r="M14" s="53">
        <v>17</v>
      </c>
      <c r="N14" s="48" t="s">
        <v>259</v>
      </c>
      <c r="O14" s="48" t="s">
        <v>18</v>
      </c>
      <c r="P14" s="48" t="s">
        <v>19</v>
      </c>
      <c r="Q14" s="49" t="s">
        <v>254</v>
      </c>
      <c r="R14" s="52" t="s">
        <v>260</v>
      </c>
      <c r="S14" s="55">
        <v>1</v>
      </c>
      <c r="T14" s="71">
        <v>3</v>
      </c>
      <c r="U14" s="71">
        <v>5</v>
      </c>
      <c r="V14" s="71">
        <v>5</v>
      </c>
      <c r="W14" s="71">
        <v>4</v>
      </c>
      <c r="X14" s="78">
        <v>8</v>
      </c>
      <c r="Y14" s="102" t="s">
        <v>261</v>
      </c>
      <c r="Z14" s="91" t="s">
        <v>56</v>
      </c>
      <c r="AA14" s="91" t="s">
        <v>56</v>
      </c>
      <c r="AB14" s="99" t="s">
        <v>262</v>
      </c>
      <c r="AC14" s="78"/>
      <c r="AD14" s="78"/>
      <c r="AE14" s="78"/>
      <c r="AF14" s="78"/>
      <c r="AG14" s="78"/>
      <c r="AH14" s="78"/>
      <c r="AI14" s="78"/>
      <c r="AJ14" s="78"/>
      <c r="AK14" s="78"/>
      <c r="AL14" s="78"/>
      <c r="AM14" s="78"/>
      <c r="AN14" s="78"/>
      <c r="AO14" s="78"/>
      <c r="AP14" s="78"/>
      <c r="AQ14" s="78"/>
      <c r="AR14" s="78">
        <f t="shared" si="0"/>
        <v>8</v>
      </c>
      <c r="AS14" s="113">
        <f t="shared" si="1"/>
        <v>0.47058823529411764</v>
      </c>
      <c r="AT14" s="111">
        <f t="shared" si="2"/>
        <v>3</v>
      </c>
      <c r="AU14" s="112">
        <f t="shared" si="3"/>
        <v>0.17647058823529413</v>
      </c>
    </row>
    <row r="15" spans="1:47" s="72" customFormat="1" ht="144" customHeight="1" x14ac:dyDescent="0.3">
      <c r="A15" s="56">
        <v>9</v>
      </c>
      <c r="B15" s="48" t="s">
        <v>32</v>
      </c>
      <c r="C15" s="48" t="s">
        <v>102</v>
      </c>
      <c r="D15" s="48" t="s">
        <v>84</v>
      </c>
      <c r="E15" s="48" t="s">
        <v>56</v>
      </c>
      <c r="F15" s="48" t="s">
        <v>86</v>
      </c>
      <c r="G15" s="48" t="s">
        <v>109</v>
      </c>
      <c r="H15" s="48" t="s">
        <v>263</v>
      </c>
      <c r="I15" s="48" t="s">
        <v>20</v>
      </c>
      <c r="J15" s="48" t="s">
        <v>57</v>
      </c>
      <c r="K15" s="48" t="s">
        <v>264</v>
      </c>
      <c r="L15" s="48" t="s">
        <v>265</v>
      </c>
      <c r="M15" s="48">
        <v>2</v>
      </c>
      <c r="N15" s="48" t="s">
        <v>266</v>
      </c>
      <c r="O15" s="48" t="s">
        <v>18</v>
      </c>
      <c r="P15" s="48" t="s">
        <v>19</v>
      </c>
      <c r="Q15" s="49" t="s">
        <v>267</v>
      </c>
      <c r="R15" s="52">
        <v>0</v>
      </c>
      <c r="S15" s="55">
        <v>1</v>
      </c>
      <c r="T15" s="71"/>
      <c r="U15" s="71">
        <v>1</v>
      </c>
      <c r="V15" s="71"/>
      <c r="W15" s="71">
        <v>1</v>
      </c>
      <c r="X15" s="78"/>
      <c r="Y15" s="90"/>
      <c r="Z15" s="78"/>
      <c r="AA15" s="78"/>
      <c r="AB15" s="78"/>
      <c r="AC15" s="78"/>
      <c r="AD15" s="78"/>
      <c r="AE15" s="78"/>
      <c r="AF15" s="78"/>
      <c r="AG15" s="78"/>
      <c r="AH15" s="78"/>
      <c r="AI15" s="78"/>
      <c r="AJ15" s="78"/>
      <c r="AK15" s="78"/>
      <c r="AL15" s="78"/>
      <c r="AM15" s="78"/>
      <c r="AN15" s="78"/>
      <c r="AO15" s="78"/>
      <c r="AP15" s="78"/>
      <c r="AQ15" s="78"/>
      <c r="AR15" s="78">
        <f t="shared" si="0"/>
        <v>0</v>
      </c>
      <c r="AS15" s="113">
        <f t="shared" si="1"/>
        <v>0</v>
      </c>
      <c r="AT15" s="111">
        <f t="shared" si="2"/>
        <v>0</v>
      </c>
      <c r="AU15" s="112">
        <f t="shared" si="3"/>
        <v>0</v>
      </c>
    </row>
    <row r="16" spans="1:47" s="72" customFormat="1" ht="144" customHeight="1" x14ac:dyDescent="0.3">
      <c r="A16" s="56">
        <v>10</v>
      </c>
      <c r="B16" s="48" t="s">
        <v>64</v>
      </c>
      <c r="C16" s="48" t="s">
        <v>89</v>
      </c>
      <c r="D16" s="48" t="s">
        <v>111</v>
      </c>
      <c r="E16" s="48" t="s">
        <v>56</v>
      </c>
      <c r="F16" s="48" t="s">
        <v>119</v>
      </c>
      <c r="G16" s="48" t="s">
        <v>109</v>
      </c>
      <c r="H16" s="48" t="s">
        <v>268</v>
      </c>
      <c r="I16" s="48" t="s">
        <v>20</v>
      </c>
      <c r="J16" s="48" t="s">
        <v>57</v>
      </c>
      <c r="K16" s="48" t="s">
        <v>269</v>
      </c>
      <c r="L16" s="48" t="s">
        <v>270</v>
      </c>
      <c r="M16" s="48">
        <v>1</v>
      </c>
      <c r="N16" s="48" t="s">
        <v>271</v>
      </c>
      <c r="O16" s="48" t="s">
        <v>18</v>
      </c>
      <c r="P16" s="48" t="s">
        <v>29</v>
      </c>
      <c r="Q16" s="49" t="s">
        <v>272</v>
      </c>
      <c r="R16" s="52">
        <v>1</v>
      </c>
      <c r="S16" s="55">
        <v>1</v>
      </c>
      <c r="T16" s="71"/>
      <c r="U16" s="71"/>
      <c r="V16" s="71"/>
      <c r="W16" s="71">
        <v>1</v>
      </c>
      <c r="X16" s="78"/>
      <c r="Y16" s="90"/>
      <c r="Z16" s="78"/>
      <c r="AA16" s="78"/>
      <c r="AB16" s="78"/>
      <c r="AC16" s="78"/>
      <c r="AD16" s="78"/>
      <c r="AE16" s="78"/>
      <c r="AF16" s="78"/>
      <c r="AG16" s="78"/>
      <c r="AH16" s="78"/>
      <c r="AI16" s="78"/>
      <c r="AJ16" s="78"/>
      <c r="AK16" s="78"/>
      <c r="AL16" s="78"/>
      <c r="AM16" s="78"/>
      <c r="AN16" s="78"/>
      <c r="AO16" s="78"/>
      <c r="AP16" s="78"/>
      <c r="AQ16" s="78"/>
      <c r="AR16" s="78">
        <f t="shared" si="0"/>
        <v>0</v>
      </c>
      <c r="AS16" s="113">
        <f t="shared" si="1"/>
        <v>0</v>
      </c>
      <c r="AT16" s="111">
        <f t="shared" si="2"/>
        <v>0</v>
      </c>
      <c r="AU16" s="112">
        <f t="shared" si="3"/>
        <v>0</v>
      </c>
    </row>
    <row r="17" spans="1:47" s="72" customFormat="1" ht="144" customHeight="1" x14ac:dyDescent="0.3">
      <c r="A17" s="56">
        <v>11</v>
      </c>
      <c r="B17" s="48" t="s">
        <v>22</v>
      </c>
      <c r="C17" s="48" t="s">
        <v>82</v>
      </c>
      <c r="D17" s="48" t="s">
        <v>27</v>
      </c>
      <c r="E17" s="48" t="s">
        <v>92</v>
      </c>
      <c r="F17" s="48" t="s">
        <v>72</v>
      </c>
      <c r="G17" s="48" t="s">
        <v>88</v>
      </c>
      <c r="H17" s="48" t="s">
        <v>273</v>
      </c>
      <c r="I17" s="48" t="s">
        <v>20</v>
      </c>
      <c r="J17" s="48" t="s">
        <v>31</v>
      </c>
      <c r="K17" s="48" t="s">
        <v>274</v>
      </c>
      <c r="L17" s="48" t="s">
        <v>275</v>
      </c>
      <c r="M17" s="48">
        <v>3</v>
      </c>
      <c r="N17" s="48" t="s">
        <v>266</v>
      </c>
      <c r="O17" s="48" t="s">
        <v>18</v>
      </c>
      <c r="P17" s="48" t="s">
        <v>19</v>
      </c>
      <c r="Q17" s="49" t="s">
        <v>276</v>
      </c>
      <c r="R17" s="52">
        <v>3</v>
      </c>
      <c r="S17" s="55">
        <v>0.33</v>
      </c>
      <c r="T17" s="71"/>
      <c r="U17" s="71">
        <v>1</v>
      </c>
      <c r="V17" s="71">
        <v>1</v>
      </c>
      <c r="W17" s="71">
        <v>1</v>
      </c>
      <c r="X17" s="78"/>
      <c r="Y17" s="90"/>
      <c r="Z17" s="78"/>
      <c r="AA17" s="78"/>
      <c r="AB17" s="78"/>
      <c r="AC17" s="78"/>
      <c r="AD17" s="78"/>
      <c r="AE17" s="78"/>
      <c r="AF17" s="78"/>
      <c r="AG17" s="78"/>
      <c r="AH17" s="78"/>
      <c r="AI17" s="78"/>
      <c r="AJ17" s="78"/>
      <c r="AK17" s="78"/>
      <c r="AL17" s="78"/>
      <c r="AM17" s="78"/>
      <c r="AN17" s="78"/>
      <c r="AO17" s="78"/>
      <c r="AP17" s="78"/>
      <c r="AQ17" s="78"/>
      <c r="AR17" s="78">
        <f t="shared" si="0"/>
        <v>0</v>
      </c>
      <c r="AS17" s="113">
        <f t="shared" si="1"/>
        <v>0</v>
      </c>
      <c r="AT17" s="111">
        <f t="shared" si="2"/>
        <v>0</v>
      </c>
      <c r="AU17" s="112">
        <f t="shared" si="3"/>
        <v>0</v>
      </c>
    </row>
    <row r="18" spans="1:47" s="72" customFormat="1" ht="317.25" customHeight="1" x14ac:dyDescent="0.3">
      <c r="A18" s="56">
        <v>12</v>
      </c>
      <c r="B18" s="48" t="s">
        <v>22</v>
      </c>
      <c r="C18" s="48" t="s">
        <v>82</v>
      </c>
      <c r="D18" s="48" t="s">
        <v>27</v>
      </c>
      <c r="E18" s="48" t="s">
        <v>92</v>
      </c>
      <c r="F18" s="48" t="s">
        <v>72</v>
      </c>
      <c r="G18" s="48" t="s">
        <v>93</v>
      </c>
      <c r="H18" s="48" t="s">
        <v>277</v>
      </c>
      <c r="I18" s="48" t="s">
        <v>20</v>
      </c>
      <c r="J18" s="48" t="s">
        <v>31</v>
      </c>
      <c r="K18" s="48" t="s">
        <v>278</v>
      </c>
      <c r="L18" s="48" t="s">
        <v>275</v>
      </c>
      <c r="M18" s="48">
        <v>4</v>
      </c>
      <c r="N18" s="48" t="s">
        <v>266</v>
      </c>
      <c r="O18" s="48" t="s">
        <v>18</v>
      </c>
      <c r="P18" s="48" t="s">
        <v>19</v>
      </c>
      <c r="Q18" s="49" t="s">
        <v>279</v>
      </c>
      <c r="R18" s="52">
        <v>4</v>
      </c>
      <c r="S18" s="55">
        <v>0.33</v>
      </c>
      <c r="T18" s="71">
        <v>1</v>
      </c>
      <c r="U18" s="71">
        <v>1</v>
      </c>
      <c r="V18" s="71">
        <v>1</v>
      </c>
      <c r="W18" s="71">
        <v>1</v>
      </c>
      <c r="X18" s="78">
        <v>1</v>
      </c>
      <c r="Y18" s="102" t="s">
        <v>280</v>
      </c>
      <c r="Z18" s="78" t="s">
        <v>56</v>
      </c>
      <c r="AA18" s="78" t="s">
        <v>56</v>
      </c>
      <c r="AB18" s="99" t="s">
        <v>281</v>
      </c>
      <c r="AC18" s="78"/>
      <c r="AD18" s="78"/>
      <c r="AE18" s="78"/>
      <c r="AF18" s="78"/>
      <c r="AG18" s="78"/>
      <c r="AH18" s="78"/>
      <c r="AI18" s="78"/>
      <c r="AJ18" s="78"/>
      <c r="AK18" s="78"/>
      <c r="AL18" s="78"/>
      <c r="AM18" s="78"/>
      <c r="AN18" s="78"/>
      <c r="AO18" s="78"/>
      <c r="AP18" s="78"/>
      <c r="AQ18" s="78"/>
      <c r="AR18" s="78">
        <f t="shared" si="0"/>
        <v>1</v>
      </c>
      <c r="AS18" s="113">
        <f t="shared" si="1"/>
        <v>0.25</v>
      </c>
      <c r="AT18" s="111">
        <f t="shared" si="2"/>
        <v>1</v>
      </c>
      <c r="AU18" s="112">
        <f t="shared" si="3"/>
        <v>0.25</v>
      </c>
    </row>
    <row r="19" spans="1:47" s="72" customFormat="1" ht="144" customHeight="1" x14ac:dyDescent="0.3">
      <c r="A19" s="56">
        <v>13</v>
      </c>
      <c r="B19" s="48" t="s">
        <v>41</v>
      </c>
      <c r="C19" s="48" t="s">
        <v>82</v>
      </c>
      <c r="D19" s="48" t="s">
        <v>17</v>
      </c>
      <c r="E19" s="48" t="s">
        <v>92</v>
      </c>
      <c r="F19" s="48" t="s">
        <v>65</v>
      </c>
      <c r="G19" s="48" t="s">
        <v>81</v>
      </c>
      <c r="H19" s="48" t="s">
        <v>282</v>
      </c>
      <c r="I19" s="48" t="s">
        <v>20</v>
      </c>
      <c r="J19" s="48" t="s">
        <v>31</v>
      </c>
      <c r="K19" s="48" t="s">
        <v>283</v>
      </c>
      <c r="L19" s="48" t="s">
        <v>275</v>
      </c>
      <c r="M19" s="48">
        <v>3</v>
      </c>
      <c r="N19" s="48" t="s">
        <v>266</v>
      </c>
      <c r="O19" s="48" t="s">
        <v>18</v>
      </c>
      <c r="P19" s="48" t="s">
        <v>19</v>
      </c>
      <c r="Q19" s="49" t="s">
        <v>284</v>
      </c>
      <c r="R19" s="52">
        <v>3</v>
      </c>
      <c r="S19" s="55">
        <v>0.34</v>
      </c>
      <c r="T19" s="71"/>
      <c r="U19" s="71">
        <v>1</v>
      </c>
      <c r="V19" s="71">
        <v>1</v>
      </c>
      <c r="W19" s="71">
        <v>1</v>
      </c>
      <c r="X19" s="78"/>
      <c r="Y19" s="90"/>
      <c r="Z19" s="78"/>
      <c r="AA19" s="78"/>
      <c r="AB19" s="78"/>
      <c r="AC19" s="78"/>
      <c r="AD19" s="78"/>
      <c r="AE19" s="78"/>
      <c r="AF19" s="78"/>
      <c r="AG19" s="78"/>
      <c r="AH19" s="78"/>
      <c r="AI19" s="78"/>
      <c r="AJ19" s="78"/>
      <c r="AK19" s="78"/>
      <c r="AL19" s="78"/>
      <c r="AM19" s="78"/>
      <c r="AN19" s="78"/>
      <c r="AO19" s="78"/>
      <c r="AP19" s="78"/>
      <c r="AQ19" s="78"/>
      <c r="AR19" s="78">
        <f t="shared" si="0"/>
        <v>0</v>
      </c>
      <c r="AS19" s="113">
        <f t="shared" si="1"/>
        <v>0</v>
      </c>
      <c r="AT19" s="111">
        <f t="shared" si="2"/>
        <v>0</v>
      </c>
      <c r="AU19" s="112">
        <f t="shared" si="3"/>
        <v>0</v>
      </c>
    </row>
    <row r="20" spans="1:47" s="72" customFormat="1" ht="350.25" customHeight="1" x14ac:dyDescent="0.3">
      <c r="A20" s="56">
        <v>14</v>
      </c>
      <c r="B20" s="48" t="s">
        <v>64</v>
      </c>
      <c r="C20" s="48" t="s">
        <v>98</v>
      </c>
      <c r="D20" s="48" t="s">
        <v>114</v>
      </c>
      <c r="E20" s="48" t="s">
        <v>56</v>
      </c>
      <c r="F20" s="48" t="s">
        <v>112</v>
      </c>
      <c r="G20" s="48" t="s">
        <v>109</v>
      </c>
      <c r="H20" s="48" t="s">
        <v>285</v>
      </c>
      <c r="I20" s="48" t="s">
        <v>39</v>
      </c>
      <c r="J20" s="48" t="s">
        <v>57</v>
      </c>
      <c r="K20" s="48" t="s">
        <v>286</v>
      </c>
      <c r="L20" s="48" t="s">
        <v>287</v>
      </c>
      <c r="M20" s="55">
        <v>1</v>
      </c>
      <c r="N20" s="48" t="s">
        <v>288</v>
      </c>
      <c r="O20" s="48" t="s">
        <v>28</v>
      </c>
      <c r="P20" s="48" t="s">
        <v>29</v>
      </c>
      <c r="Q20" s="49" t="s">
        <v>289</v>
      </c>
      <c r="R20" s="52" t="s">
        <v>290</v>
      </c>
      <c r="S20" s="55">
        <v>1</v>
      </c>
      <c r="T20" s="79">
        <v>1</v>
      </c>
      <c r="U20" s="79">
        <v>1</v>
      </c>
      <c r="V20" s="79">
        <v>1</v>
      </c>
      <c r="W20" s="79">
        <v>1</v>
      </c>
      <c r="X20" s="89">
        <v>0.7</v>
      </c>
      <c r="Y20" s="93" t="s">
        <v>291</v>
      </c>
      <c r="Z20" s="90" t="s">
        <v>292</v>
      </c>
      <c r="AA20" s="90" t="s">
        <v>293</v>
      </c>
      <c r="AB20" s="99" t="s">
        <v>294</v>
      </c>
      <c r="AC20" s="78"/>
      <c r="AD20" s="78"/>
      <c r="AE20" s="78"/>
      <c r="AF20" s="78"/>
      <c r="AG20" s="78"/>
      <c r="AH20" s="78"/>
      <c r="AI20" s="78"/>
      <c r="AJ20" s="78"/>
      <c r="AK20" s="78"/>
      <c r="AL20" s="78"/>
      <c r="AM20" s="78"/>
      <c r="AN20" s="78"/>
      <c r="AO20" s="78"/>
      <c r="AP20" s="78"/>
      <c r="AQ20" s="78"/>
      <c r="AR20" s="110">
        <f t="shared" si="0"/>
        <v>0.7</v>
      </c>
      <c r="AS20" s="113">
        <f t="shared" si="1"/>
        <v>0.7</v>
      </c>
      <c r="AT20" s="112">
        <f t="shared" si="2"/>
        <v>1</v>
      </c>
      <c r="AU20" s="112">
        <f t="shared" si="3"/>
        <v>1</v>
      </c>
    </row>
    <row r="21" spans="1:47" s="72" customFormat="1" ht="318.75" customHeight="1" x14ac:dyDescent="0.3">
      <c r="A21" s="56">
        <v>15</v>
      </c>
      <c r="B21" s="48" t="s">
        <v>64</v>
      </c>
      <c r="C21" s="48" t="s">
        <v>83</v>
      </c>
      <c r="D21" s="48" t="s">
        <v>27</v>
      </c>
      <c r="E21" s="48" t="s">
        <v>87</v>
      </c>
      <c r="F21" s="48" t="s">
        <v>119</v>
      </c>
      <c r="G21" s="48" t="s">
        <v>109</v>
      </c>
      <c r="H21" s="48" t="s">
        <v>295</v>
      </c>
      <c r="I21" s="48" t="s">
        <v>56</v>
      </c>
      <c r="J21" s="48" t="s">
        <v>57</v>
      </c>
      <c r="K21" s="48" t="s">
        <v>296</v>
      </c>
      <c r="L21" s="48" t="s">
        <v>275</v>
      </c>
      <c r="M21" s="48">
        <v>3</v>
      </c>
      <c r="N21" s="48" t="s">
        <v>297</v>
      </c>
      <c r="O21" s="48" t="s">
        <v>18</v>
      </c>
      <c r="P21" s="48" t="s">
        <v>19</v>
      </c>
      <c r="Q21" s="48" t="s">
        <v>297</v>
      </c>
      <c r="R21" s="49">
        <v>3</v>
      </c>
      <c r="S21" s="55">
        <v>0.15</v>
      </c>
      <c r="T21" s="56">
        <v>1</v>
      </c>
      <c r="U21" s="56">
        <v>1</v>
      </c>
      <c r="V21" s="56">
        <v>1</v>
      </c>
      <c r="W21" s="56"/>
      <c r="X21" s="78">
        <v>1</v>
      </c>
      <c r="Y21" s="93" t="s">
        <v>298</v>
      </c>
      <c r="Z21" s="78" t="s">
        <v>56</v>
      </c>
      <c r="AA21" s="78" t="s">
        <v>56</v>
      </c>
      <c r="AB21" s="99" t="s">
        <v>299</v>
      </c>
      <c r="AC21" s="78"/>
      <c r="AD21" s="78"/>
      <c r="AE21" s="78"/>
      <c r="AF21" s="78"/>
      <c r="AG21" s="78"/>
      <c r="AH21" s="78"/>
      <c r="AI21" s="78"/>
      <c r="AJ21" s="78"/>
      <c r="AK21" s="78"/>
      <c r="AL21" s="78"/>
      <c r="AM21" s="78"/>
      <c r="AN21" s="78"/>
      <c r="AO21" s="78"/>
      <c r="AP21" s="78"/>
      <c r="AQ21" s="78"/>
      <c r="AR21" s="78">
        <f t="shared" si="0"/>
        <v>1</v>
      </c>
      <c r="AS21" s="113">
        <f t="shared" si="1"/>
        <v>0.33333333333333331</v>
      </c>
      <c r="AT21" s="111">
        <f t="shared" si="2"/>
        <v>1</v>
      </c>
      <c r="AU21" s="112">
        <f t="shared" si="3"/>
        <v>0.33333333333333331</v>
      </c>
    </row>
    <row r="22" spans="1:47" s="72" customFormat="1" ht="308.25" customHeight="1" x14ac:dyDescent="0.3">
      <c r="A22" s="56">
        <v>16</v>
      </c>
      <c r="B22" s="48" t="s">
        <v>64</v>
      </c>
      <c r="C22" s="48" t="s">
        <v>83</v>
      </c>
      <c r="D22" s="48" t="s">
        <v>27</v>
      </c>
      <c r="E22" s="48" t="s">
        <v>87</v>
      </c>
      <c r="F22" s="48" t="s">
        <v>104</v>
      </c>
      <c r="G22" s="48" t="s">
        <v>109</v>
      </c>
      <c r="H22" s="48" t="s">
        <v>300</v>
      </c>
      <c r="I22" s="48" t="s">
        <v>56</v>
      </c>
      <c r="J22" s="48" t="s">
        <v>57</v>
      </c>
      <c r="K22" s="48" t="s">
        <v>301</v>
      </c>
      <c r="L22" s="48" t="s">
        <v>302</v>
      </c>
      <c r="M22" s="48">
        <v>4</v>
      </c>
      <c r="N22" s="48" t="s">
        <v>303</v>
      </c>
      <c r="O22" s="48" t="s">
        <v>18</v>
      </c>
      <c r="P22" s="48" t="s">
        <v>19</v>
      </c>
      <c r="Q22" s="48" t="s">
        <v>303</v>
      </c>
      <c r="R22" s="49">
        <v>4</v>
      </c>
      <c r="S22" s="55">
        <v>0.15</v>
      </c>
      <c r="T22" s="56">
        <v>1</v>
      </c>
      <c r="U22" s="56">
        <v>1</v>
      </c>
      <c r="V22" s="56">
        <v>1</v>
      </c>
      <c r="W22" s="56">
        <v>1</v>
      </c>
      <c r="X22" s="78">
        <v>1</v>
      </c>
      <c r="Y22" s="101" t="s">
        <v>304</v>
      </c>
      <c r="Z22" s="78" t="s">
        <v>56</v>
      </c>
      <c r="AA22" s="78" t="s">
        <v>56</v>
      </c>
      <c r="AB22" s="99" t="s">
        <v>305</v>
      </c>
      <c r="AC22" s="78"/>
      <c r="AD22" s="78"/>
      <c r="AE22" s="78"/>
      <c r="AF22" s="78"/>
      <c r="AG22" s="78"/>
      <c r="AH22" s="78"/>
      <c r="AI22" s="78"/>
      <c r="AJ22" s="78"/>
      <c r="AK22" s="78"/>
      <c r="AL22" s="78"/>
      <c r="AM22" s="78"/>
      <c r="AN22" s="78"/>
      <c r="AO22" s="78"/>
      <c r="AP22" s="78"/>
      <c r="AQ22" s="78"/>
      <c r="AR22" s="78">
        <f t="shared" si="0"/>
        <v>1</v>
      </c>
      <c r="AS22" s="113">
        <f t="shared" si="1"/>
        <v>0.25</v>
      </c>
      <c r="AT22" s="111">
        <f t="shared" si="2"/>
        <v>1</v>
      </c>
      <c r="AU22" s="112">
        <f t="shared" si="3"/>
        <v>0.25</v>
      </c>
    </row>
    <row r="23" spans="1:47" s="72" customFormat="1" ht="318" customHeight="1" x14ac:dyDescent="0.3">
      <c r="A23" s="56">
        <v>17</v>
      </c>
      <c r="B23" s="48" t="s">
        <v>71</v>
      </c>
      <c r="C23" s="48" t="s">
        <v>83</v>
      </c>
      <c r="D23" s="48" t="s">
        <v>17</v>
      </c>
      <c r="E23" s="48" t="s">
        <v>87</v>
      </c>
      <c r="F23" s="48" t="s">
        <v>108</v>
      </c>
      <c r="G23" s="48" t="s">
        <v>101</v>
      </c>
      <c r="H23" s="48" t="s">
        <v>306</v>
      </c>
      <c r="I23" s="48" t="s">
        <v>39</v>
      </c>
      <c r="J23" s="48" t="s">
        <v>31</v>
      </c>
      <c r="K23" s="48" t="s">
        <v>307</v>
      </c>
      <c r="L23" s="48" t="s">
        <v>275</v>
      </c>
      <c r="M23" s="48">
        <v>4</v>
      </c>
      <c r="N23" s="48" t="s">
        <v>308</v>
      </c>
      <c r="O23" s="48" t="s">
        <v>18</v>
      </c>
      <c r="P23" s="48" t="s">
        <v>19</v>
      </c>
      <c r="Q23" s="49" t="s">
        <v>309</v>
      </c>
      <c r="R23" s="49">
        <v>4</v>
      </c>
      <c r="S23" s="55">
        <v>0.15</v>
      </c>
      <c r="T23" s="56">
        <v>1</v>
      </c>
      <c r="U23" s="56">
        <v>1</v>
      </c>
      <c r="V23" s="56">
        <v>1</v>
      </c>
      <c r="W23" s="56">
        <v>1</v>
      </c>
      <c r="X23" s="78">
        <v>1</v>
      </c>
      <c r="Y23" s="101" t="s">
        <v>310</v>
      </c>
      <c r="Z23" s="78" t="s">
        <v>56</v>
      </c>
      <c r="AA23" s="78" t="s">
        <v>56</v>
      </c>
      <c r="AB23" s="99" t="s">
        <v>311</v>
      </c>
      <c r="AC23" s="78"/>
      <c r="AD23" s="78"/>
      <c r="AE23" s="78"/>
      <c r="AF23" s="78"/>
      <c r="AG23" s="78"/>
      <c r="AH23" s="78"/>
      <c r="AI23" s="78"/>
      <c r="AJ23" s="78"/>
      <c r="AK23" s="78"/>
      <c r="AL23" s="78"/>
      <c r="AM23" s="78"/>
      <c r="AN23" s="78"/>
      <c r="AO23" s="78"/>
      <c r="AP23" s="78"/>
      <c r="AQ23" s="78"/>
      <c r="AR23" s="78">
        <f t="shared" si="0"/>
        <v>1</v>
      </c>
      <c r="AS23" s="113">
        <f t="shared" si="1"/>
        <v>0.25</v>
      </c>
      <c r="AT23" s="111">
        <f t="shared" si="2"/>
        <v>1</v>
      </c>
      <c r="AU23" s="112">
        <f t="shared" si="3"/>
        <v>0.25</v>
      </c>
    </row>
    <row r="24" spans="1:47" s="72" customFormat="1" ht="315.75" customHeight="1" x14ac:dyDescent="0.3">
      <c r="A24" s="56">
        <v>18</v>
      </c>
      <c r="B24" s="48" t="s">
        <v>71</v>
      </c>
      <c r="C24" s="48" t="s">
        <v>83</v>
      </c>
      <c r="D24" s="48" t="s">
        <v>17</v>
      </c>
      <c r="E24" s="48" t="s">
        <v>87</v>
      </c>
      <c r="F24" s="48" t="s">
        <v>100</v>
      </c>
      <c r="G24" s="48" t="s">
        <v>105</v>
      </c>
      <c r="H24" s="48" t="s">
        <v>312</v>
      </c>
      <c r="I24" s="48" t="s">
        <v>39</v>
      </c>
      <c r="J24" s="48" t="s">
        <v>31</v>
      </c>
      <c r="K24" s="48" t="s">
        <v>313</v>
      </c>
      <c r="L24" s="48" t="s">
        <v>275</v>
      </c>
      <c r="M24" s="48">
        <v>4</v>
      </c>
      <c r="N24" s="48" t="s">
        <v>314</v>
      </c>
      <c r="O24" s="48" t="s">
        <v>18</v>
      </c>
      <c r="P24" s="48" t="s">
        <v>19</v>
      </c>
      <c r="Q24" s="49" t="s">
        <v>315</v>
      </c>
      <c r="R24" s="49">
        <v>4</v>
      </c>
      <c r="S24" s="55">
        <v>0.15</v>
      </c>
      <c r="T24" s="56">
        <v>1</v>
      </c>
      <c r="U24" s="56">
        <v>1</v>
      </c>
      <c r="V24" s="56">
        <v>1</v>
      </c>
      <c r="W24" s="56">
        <v>1</v>
      </c>
      <c r="X24" s="78">
        <v>1</v>
      </c>
      <c r="Y24" s="93" t="s">
        <v>316</v>
      </c>
      <c r="Z24" s="78" t="s">
        <v>56</v>
      </c>
      <c r="AA24" s="78" t="s">
        <v>56</v>
      </c>
      <c r="AB24" s="103" t="s">
        <v>317</v>
      </c>
      <c r="AC24" s="78"/>
      <c r="AD24" s="78"/>
      <c r="AE24" s="78"/>
      <c r="AF24" s="78"/>
      <c r="AG24" s="78"/>
      <c r="AH24" s="78"/>
      <c r="AI24" s="78"/>
      <c r="AJ24" s="78"/>
      <c r="AK24" s="78"/>
      <c r="AL24" s="78"/>
      <c r="AM24" s="78"/>
      <c r="AN24" s="78"/>
      <c r="AO24" s="78"/>
      <c r="AP24" s="78"/>
      <c r="AQ24" s="78"/>
      <c r="AR24" s="78">
        <f t="shared" si="0"/>
        <v>1</v>
      </c>
      <c r="AS24" s="113">
        <f t="shared" si="1"/>
        <v>0.25</v>
      </c>
      <c r="AT24" s="111">
        <f t="shared" si="2"/>
        <v>1</v>
      </c>
      <c r="AU24" s="112">
        <f t="shared" si="3"/>
        <v>0.25</v>
      </c>
    </row>
    <row r="25" spans="1:47" s="72" customFormat="1" ht="144" customHeight="1" x14ac:dyDescent="0.3">
      <c r="A25" s="56">
        <v>19</v>
      </c>
      <c r="B25" s="48" t="s">
        <v>64</v>
      </c>
      <c r="C25" s="48" t="s">
        <v>83</v>
      </c>
      <c r="D25" s="48" t="s">
        <v>17</v>
      </c>
      <c r="E25" s="48" t="s">
        <v>87</v>
      </c>
      <c r="F25" s="48" t="s">
        <v>33</v>
      </c>
      <c r="G25" s="48" t="s">
        <v>109</v>
      </c>
      <c r="H25" s="48" t="s">
        <v>318</v>
      </c>
      <c r="I25" s="48" t="s">
        <v>39</v>
      </c>
      <c r="J25" s="48" t="s">
        <v>57</v>
      </c>
      <c r="K25" s="48" t="s">
        <v>319</v>
      </c>
      <c r="L25" s="48" t="s">
        <v>320</v>
      </c>
      <c r="M25" s="48">
        <v>3</v>
      </c>
      <c r="N25" s="48" t="s">
        <v>321</v>
      </c>
      <c r="O25" s="48" t="s">
        <v>18</v>
      </c>
      <c r="P25" s="48" t="s">
        <v>19</v>
      </c>
      <c r="Q25" s="48" t="s">
        <v>322</v>
      </c>
      <c r="R25" s="49">
        <v>0</v>
      </c>
      <c r="S25" s="55">
        <v>0.15</v>
      </c>
      <c r="T25" s="56"/>
      <c r="U25" s="56">
        <v>1</v>
      </c>
      <c r="V25" s="56">
        <v>1</v>
      </c>
      <c r="W25" s="56">
        <v>1</v>
      </c>
      <c r="X25" s="78"/>
      <c r="Y25" s="90"/>
      <c r="Z25" s="78"/>
      <c r="AA25" s="78"/>
      <c r="AB25" s="78"/>
      <c r="AC25" s="78"/>
      <c r="AD25" s="78"/>
      <c r="AE25" s="78"/>
      <c r="AF25" s="78"/>
      <c r="AG25" s="78"/>
      <c r="AH25" s="78"/>
      <c r="AI25" s="78"/>
      <c r="AJ25" s="78"/>
      <c r="AK25" s="78"/>
      <c r="AL25" s="78"/>
      <c r="AM25" s="78"/>
      <c r="AN25" s="78"/>
      <c r="AO25" s="78"/>
      <c r="AP25" s="78"/>
      <c r="AQ25" s="78"/>
      <c r="AR25" s="78">
        <f t="shared" si="0"/>
        <v>0</v>
      </c>
      <c r="AS25" s="113">
        <f t="shared" si="1"/>
        <v>0</v>
      </c>
      <c r="AT25" s="111">
        <f t="shared" si="2"/>
        <v>0</v>
      </c>
      <c r="AU25" s="112">
        <f t="shared" si="3"/>
        <v>0</v>
      </c>
    </row>
    <row r="26" spans="1:47" s="72" customFormat="1" ht="144" customHeight="1" x14ac:dyDescent="0.3">
      <c r="A26" s="56">
        <v>20</v>
      </c>
      <c r="B26" s="48" t="s">
        <v>64</v>
      </c>
      <c r="C26" s="48" t="s">
        <v>83</v>
      </c>
      <c r="D26" s="48" t="s">
        <v>17</v>
      </c>
      <c r="E26" s="48" t="s">
        <v>87</v>
      </c>
      <c r="F26" s="48" t="s">
        <v>42</v>
      </c>
      <c r="G26" s="48" t="s">
        <v>109</v>
      </c>
      <c r="H26" s="48" t="s">
        <v>323</v>
      </c>
      <c r="I26" s="48" t="s">
        <v>39</v>
      </c>
      <c r="J26" s="48" t="s">
        <v>57</v>
      </c>
      <c r="K26" s="48" t="s">
        <v>324</v>
      </c>
      <c r="L26" s="48" t="s">
        <v>325</v>
      </c>
      <c r="M26" s="48">
        <v>1</v>
      </c>
      <c r="N26" s="48" t="s">
        <v>321</v>
      </c>
      <c r="O26" s="48" t="s">
        <v>18</v>
      </c>
      <c r="P26" s="48" t="s">
        <v>29</v>
      </c>
      <c r="Q26" s="48" t="s">
        <v>326</v>
      </c>
      <c r="R26" s="49">
        <v>1</v>
      </c>
      <c r="S26" s="55">
        <v>0.25</v>
      </c>
      <c r="T26" s="56"/>
      <c r="U26" s="56"/>
      <c r="V26" s="56"/>
      <c r="W26" s="56">
        <v>1</v>
      </c>
      <c r="X26" s="78"/>
      <c r="Y26" s="90"/>
      <c r="Z26" s="78"/>
      <c r="AA26" s="78"/>
      <c r="AB26" s="78"/>
      <c r="AC26" s="78"/>
      <c r="AD26" s="78"/>
      <c r="AE26" s="78"/>
      <c r="AF26" s="78"/>
      <c r="AG26" s="78"/>
      <c r="AH26" s="78"/>
      <c r="AI26" s="78"/>
      <c r="AJ26" s="78"/>
      <c r="AK26" s="78"/>
      <c r="AL26" s="78"/>
      <c r="AM26" s="78"/>
      <c r="AN26" s="78"/>
      <c r="AO26" s="78"/>
      <c r="AP26" s="78"/>
      <c r="AQ26" s="78"/>
      <c r="AR26" s="78">
        <f t="shared" si="0"/>
        <v>0</v>
      </c>
      <c r="AS26" s="113">
        <f t="shared" si="1"/>
        <v>0</v>
      </c>
      <c r="AT26" s="111">
        <f t="shared" si="2"/>
        <v>0</v>
      </c>
      <c r="AU26" s="112">
        <f t="shared" si="3"/>
        <v>0</v>
      </c>
    </row>
    <row r="27" spans="1:47" s="72" customFormat="1" ht="144" customHeight="1" x14ac:dyDescent="0.3">
      <c r="A27" s="56">
        <v>21</v>
      </c>
      <c r="B27" s="48" t="s">
        <v>64</v>
      </c>
      <c r="C27" s="48" t="s">
        <v>106</v>
      </c>
      <c r="D27" s="48" t="s">
        <v>77</v>
      </c>
      <c r="E27" s="48" t="s">
        <v>66</v>
      </c>
      <c r="F27" s="48" t="s">
        <v>59</v>
      </c>
      <c r="G27" s="48" t="s">
        <v>109</v>
      </c>
      <c r="H27" s="48" t="s">
        <v>327</v>
      </c>
      <c r="I27" s="48" t="s">
        <v>30</v>
      </c>
      <c r="J27" s="48" t="s">
        <v>57</v>
      </c>
      <c r="K27" s="48" t="s">
        <v>328</v>
      </c>
      <c r="L27" s="48" t="s">
        <v>247</v>
      </c>
      <c r="M27" s="48">
        <v>1</v>
      </c>
      <c r="N27" s="48" t="s">
        <v>220</v>
      </c>
      <c r="O27" s="48" t="s">
        <v>18</v>
      </c>
      <c r="P27" s="48" t="s">
        <v>29</v>
      </c>
      <c r="Q27" s="49" t="s">
        <v>329</v>
      </c>
      <c r="R27" s="48">
        <v>1</v>
      </c>
      <c r="S27" s="55">
        <v>1</v>
      </c>
      <c r="T27" s="48"/>
      <c r="U27" s="48"/>
      <c r="V27" s="48"/>
      <c r="W27" s="48">
        <v>1</v>
      </c>
      <c r="X27" s="78"/>
      <c r="Y27" s="90"/>
      <c r="Z27" s="78"/>
      <c r="AA27" s="78"/>
      <c r="AB27" s="78"/>
      <c r="AC27" s="78"/>
      <c r="AD27" s="78"/>
      <c r="AE27" s="78"/>
      <c r="AF27" s="78"/>
      <c r="AG27" s="78"/>
      <c r="AH27" s="78"/>
      <c r="AI27" s="78"/>
      <c r="AJ27" s="78"/>
      <c r="AK27" s="78"/>
      <c r="AL27" s="78"/>
      <c r="AM27" s="78"/>
      <c r="AN27" s="78"/>
      <c r="AO27" s="78"/>
      <c r="AP27" s="78"/>
      <c r="AQ27" s="78"/>
      <c r="AR27" s="78">
        <f t="shared" si="0"/>
        <v>0</v>
      </c>
      <c r="AS27" s="113">
        <f t="shared" si="1"/>
        <v>0</v>
      </c>
      <c r="AT27" s="111">
        <f t="shared" si="2"/>
        <v>0</v>
      </c>
      <c r="AU27" s="112">
        <f t="shared" si="3"/>
        <v>0</v>
      </c>
    </row>
    <row r="28" spans="1:47" s="72" customFormat="1" ht="325.5" customHeight="1" x14ac:dyDescent="0.3">
      <c r="A28" s="56">
        <v>22</v>
      </c>
      <c r="B28" s="48" t="s">
        <v>64</v>
      </c>
      <c r="C28" s="48" t="s">
        <v>110</v>
      </c>
      <c r="D28" s="48" t="s">
        <v>77</v>
      </c>
      <c r="E28" s="48" t="s">
        <v>56</v>
      </c>
      <c r="F28" s="48" t="s">
        <v>59</v>
      </c>
      <c r="G28" s="48" t="s">
        <v>109</v>
      </c>
      <c r="H28" s="48" t="s">
        <v>330</v>
      </c>
      <c r="I28" s="48" t="s">
        <v>20</v>
      </c>
      <c r="J28" s="48" t="s">
        <v>57</v>
      </c>
      <c r="K28" s="48" t="s">
        <v>331</v>
      </c>
      <c r="L28" s="48" t="s">
        <v>332</v>
      </c>
      <c r="M28" s="48">
        <v>1</v>
      </c>
      <c r="N28" s="48" t="s">
        <v>248</v>
      </c>
      <c r="O28" s="48" t="s">
        <v>18</v>
      </c>
      <c r="P28" s="48" t="s">
        <v>29</v>
      </c>
      <c r="Q28" s="49" t="s">
        <v>333</v>
      </c>
      <c r="R28" s="52">
        <v>1</v>
      </c>
      <c r="S28" s="55">
        <v>0.2</v>
      </c>
      <c r="T28" s="71">
        <v>1</v>
      </c>
      <c r="U28" s="71"/>
      <c r="V28" s="71"/>
      <c r="W28" s="71"/>
      <c r="X28" s="78">
        <v>1</v>
      </c>
      <c r="Y28" s="93" t="s">
        <v>334</v>
      </c>
      <c r="Z28" s="78" t="s">
        <v>109</v>
      </c>
      <c r="AA28" s="78" t="s">
        <v>109</v>
      </c>
      <c r="AB28" s="99" t="s">
        <v>335</v>
      </c>
      <c r="AC28" s="78"/>
      <c r="AD28" s="78"/>
      <c r="AE28" s="78"/>
      <c r="AF28" s="78"/>
      <c r="AG28" s="78"/>
      <c r="AH28" s="78"/>
      <c r="AI28" s="78"/>
      <c r="AJ28" s="78"/>
      <c r="AK28" s="78"/>
      <c r="AL28" s="78"/>
      <c r="AM28" s="78"/>
      <c r="AN28" s="78"/>
      <c r="AO28" s="78"/>
      <c r="AP28" s="78"/>
      <c r="AQ28" s="78"/>
      <c r="AR28" s="78">
        <f t="shared" si="0"/>
        <v>1</v>
      </c>
      <c r="AS28" s="113">
        <f t="shared" si="1"/>
        <v>1</v>
      </c>
      <c r="AT28" s="111">
        <f t="shared" si="2"/>
        <v>1</v>
      </c>
      <c r="AU28" s="112">
        <f t="shared" si="3"/>
        <v>1</v>
      </c>
    </row>
    <row r="29" spans="1:47" s="72" customFormat="1" ht="144" customHeight="1" x14ac:dyDescent="0.3">
      <c r="A29" s="56">
        <v>23</v>
      </c>
      <c r="B29" s="48" t="s">
        <v>64</v>
      </c>
      <c r="C29" s="48" t="s">
        <v>110</v>
      </c>
      <c r="D29" s="48" t="s">
        <v>77</v>
      </c>
      <c r="E29" s="48" t="s">
        <v>56</v>
      </c>
      <c r="F29" s="48" t="s">
        <v>59</v>
      </c>
      <c r="G29" s="48" t="s">
        <v>109</v>
      </c>
      <c r="H29" s="48" t="s">
        <v>336</v>
      </c>
      <c r="I29" s="48" t="s">
        <v>39</v>
      </c>
      <c r="J29" s="48" t="s">
        <v>57</v>
      </c>
      <c r="K29" s="48" t="s">
        <v>337</v>
      </c>
      <c r="L29" s="48" t="s">
        <v>275</v>
      </c>
      <c r="M29" s="48">
        <v>2</v>
      </c>
      <c r="N29" s="48" t="s">
        <v>248</v>
      </c>
      <c r="O29" s="48" t="s">
        <v>18</v>
      </c>
      <c r="P29" s="48" t="s">
        <v>19</v>
      </c>
      <c r="Q29" s="49" t="s">
        <v>338</v>
      </c>
      <c r="R29" s="52">
        <v>2</v>
      </c>
      <c r="S29" s="55">
        <v>0.8</v>
      </c>
      <c r="T29" s="71"/>
      <c r="U29" s="71">
        <v>1</v>
      </c>
      <c r="V29" s="71"/>
      <c r="W29" s="71">
        <v>1</v>
      </c>
      <c r="X29" s="78"/>
      <c r="Y29" s="90"/>
      <c r="Z29" s="78"/>
      <c r="AA29" s="78"/>
      <c r="AB29" s="78"/>
      <c r="AC29" s="78"/>
      <c r="AD29" s="78"/>
      <c r="AE29" s="78"/>
      <c r="AF29" s="78"/>
      <c r="AG29" s="78"/>
      <c r="AH29" s="78"/>
      <c r="AI29" s="78"/>
      <c r="AJ29" s="78"/>
      <c r="AK29" s="78"/>
      <c r="AL29" s="78"/>
      <c r="AM29" s="78"/>
      <c r="AN29" s="78"/>
      <c r="AO29" s="78"/>
      <c r="AP29" s="78"/>
      <c r="AQ29" s="78"/>
      <c r="AR29" s="78">
        <f t="shared" si="0"/>
        <v>0</v>
      </c>
      <c r="AS29" s="113">
        <f t="shared" si="1"/>
        <v>0</v>
      </c>
      <c r="AT29" s="111">
        <f t="shared" si="2"/>
        <v>0</v>
      </c>
      <c r="AU29" s="112">
        <f t="shared" si="3"/>
        <v>0</v>
      </c>
    </row>
    <row r="30" spans="1:47" s="72" customFormat="1" ht="342.75" customHeight="1" x14ac:dyDescent="0.3">
      <c r="A30" s="56">
        <v>24</v>
      </c>
      <c r="B30" s="48" t="s">
        <v>64</v>
      </c>
      <c r="C30" s="54" t="s">
        <v>113</v>
      </c>
      <c r="D30" s="48" t="s">
        <v>77</v>
      </c>
      <c r="E30" s="48" t="s">
        <v>56</v>
      </c>
      <c r="F30" s="48" t="s">
        <v>23</v>
      </c>
      <c r="G30" s="48" t="s">
        <v>109</v>
      </c>
      <c r="H30" s="48" t="s">
        <v>339</v>
      </c>
      <c r="I30" s="48" t="s">
        <v>20</v>
      </c>
      <c r="J30" s="54" t="s">
        <v>57</v>
      </c>
      <c r="K30" s="54" t="s">
        <v>340</v>
      </c>
      <c r="L30" s="48" t="s">
        <v>332</v>
      </c>
      <c r="M30" s="48">
        <v>1</v>
      </c>
      <c r="N30" s="48" t="s">
        <v>248</v>
      </c>
      <c r="O30" s="48" t="s">
        <v>18</v>
      </c>
      <c r="P30" s="48" t="s">
        <v>29</v>
      </c>
      <c r="Q30" s="49" t="s">
        <v>341</v>
      </c>
      <c r="R30" s="48">
        <v>1</v>
      </c>
      <c r="S30" s="55">
        <v>0.2</v>
      </c>
      <c r="T30" s="56">
        <v>1</v>
      </c>
      <c r="U30" s="56"/>
      <c r="V30" s="56"/>
      <c r="W30" s="56"/>
      <c r="X30" s="78">
        <v>1</v>
      </c>
      <c r="Y30" s="93" t="s">
        <v>342</v>
      </c>
      <c r="Z30" s="78" t="s">
        <v>109</v>
      </c>
      <c r="AA30" s="78" t="s">
        <v>109</v>
      </c>
      <c r="AB30" s="99" t="s">
        <v>343</v>
      </c>
      <c r="AC30" s="78"/>
      <c r="AD30" s="78"/>
      <c r="AE30" s="78"/>
      <c r="AF30" s="78"/>
      <c r="AG30" s="78"/>
      <c r="AH30" s="78"/>
      <c r="AI30" s="78"/>
      <c r="AJ30" s="78"/>
      <c r="AK30" s="78"/>
      <c r="AL30" s="78"/>
      <c r="AM30" s="78"/>
      <c r="AN30" s="78"/>
      <c r="AO30" s="78"/>
      <c r="AP30" s="78"/>
      <c r="AQ30" s="78"/>
      <c r="AR30" s="78">
        <f t="shared" si="0"/>
        <v>1</v>
      </c>
      <c r="AS30" s="113">
        <f t="shared" si="1"/>
        <v>1</v>
      </c>
      <c r="AT30" s="111">
        <f t="shared" si="2"/>
        <v>1</v>
      </c>
      <c r="AU30" s="112">
        <f t="shared" si="3"/>
        <v>1</v>
      </c>
    </row>
    <row r="31" spans="1:47" s="72" customFormat="1" ht="144" customHeight="1" x14ac:dyDescent="0.3">
      <c r="A31" s="56">
        <v>25</v>
      </c>
      <c r="B31" s="48" t="s">
        <v>64</v>
      </c>
      <c r="C31" s="54" t="s">
        <v>113</v>
      </c>
      <c r="D31" s="48" t="s">
        <v>77</v>
      </c>
      <c r="E31" s="48" t="s">
        <v>56</v>
      </c>
      <c r="F31" s="48" t="s">
        <v>108</v>
      </c>
      <c r="G31" s="48" t="s">
        <v>109</v>
      </c>
      <c r="H31" s="54" t="s">
        <v>344</v>
      </c>
      <c r="I31" s="48" t="s">
        <v>39</v>
      </c>
      <c r="J31" s="54" t="s">
        <v>57</v>
      </c>
      <c r="K31" s="54" t="s">
        <v>345</v>
      </c>
      <c r="L31" s="48" t="s">
        <v>275</v>
      </c>
      <c r="M31" s="54">
        <v>2</v>
      </c>
      <c r="N31" s="54" t="s">
        <v>248</v>
      </c>
      <c r="O31" s="54" t="s">
        <v>18</v>
      </c>
      <c r="P31" s="54" t="s">
        <v>19</v>
      </c>
      <c r="Q31" s="49" t="s">
        <v>338</v>
      </c>
      <c r="R31" s="54">
        <v>2</v>
      </c>
      <c r="S31" s="55">
        <v>0.8</v>
      </c>
      <c r="T31" s="80"/>
      <c r="U31" s="80">
        <v>1</v>
      </c>
      <c r="V31" s="80"/>
      <c r="W31" s="80">
        <v>1</v>
      </c>
      <c r="X31" s="78"/>
      <c r="Y31" s="90"/>
      <c r="Z31" s="78"/>
      <c r="AA31" s="78"/>
      <c r="AB31" s="78"/>
      <c r="AC31" s="78"/>
      <c r="AD31" s="78"/>
      <c r="AE31" s="78"/>
      <c r="AF31" s="78"/>
      <c r="AG31" s="78"/>
      <c r="AH31" s="78"/>
      <c r="AI31" s="78"/>
      <c r="AJ31" s="78"/>
      <c r="AK31" s="78"/>
      <c r="AL31" s="78"/>
      <c r="AM31" s="78"/>
      <c r="AN31" s="78"/>
      <c r="AO31" s="78"/>
      <c r="AP31" s="78"/>
      <c r="AQ31" s="78"/>
      <c r="AR31" s="78">
        <f t="shared" si="0"/>
        <v>0</v>
      </c>
      <c r="AS31" s="113">
        <f t="shared" si="1"/>
        <v>0</v>
      </c>
      <c r="AT31" s="111">
        <f t="shared" si="2"/>
        <v>0</v>
      </c>
      <c r="AU31" s="112">
        <f t="shared" si="3"/>
        <v>0</v>
      </c>
    </row>
    <row r="32" spans="1:47" s="72" customFormat="1" ht="144" customHeight="1" x14ac:dyDescent="0.3">
      <c r="A32" s="56">
        <v>26</v>
      </c>
      <c r="B32" s="48" t="s">
        <v>85</v>
      </c>
      <c r="C32" s="48" t="s">
        <v>116</v>
      </c>
      <c r="D32" s="48" t="s">
        <v>77</v>
      </c>
      <c r="E32" s="48" t="s">
        <v>80</v>
      </c>
      <c r="F32" s="48" t="s">
        <v>59</v>
      </c>
      <c r="G32" s="48" t="s">
        <v>109</v>
      </c>
      <c r="H32" s="48" t="s">
        <v>346</v>
      </c>
      <c r="I32" s="48" t="s">
        <v>30</v>
      </c>
      <c r="J32" s="48" t="s">
        <v>57</v>
      </c>
      <c r="K32" s="48" t="s">
        <v>347</v>
      </c>
      <c r="L32" s="48" t="s">
        <v>348</v>
      </c>
      <c r="M32" s="48">
        <v>1</v>
      </c>
      <c r="N32" s="48" t="s">
        <v>220</v>
      </c>
      <c r="O32" s="48" t="s">
        <v>18</v>
      </c>
      <c r="P32" s="48" t="s">
        <v>29</v>
      </c>
      <c r="Q32" s="49" t="s">
        <v>349</v>
      </c>
      <c r="R32" s="49">
        <v>1</v>
      </c>
      <c r="S32" s="55">
        <v>1</v>
      </c>
      <c r="T32" s="56"/>
      <c r="U32" s="56"/>
      <c r="V32" s="56"/>
      <c r="W32" s="56">
        <v>1</v>
      </c>
      <c r="X32" s="78"/>
      <c r="Y32" s="90"/>
      <c r="Z32" s="78"/>
      <c r="AA32" s="78"/>
      <c r="AB32" s="78"/>
      <c r="AC32" s="78"/>
      <c r="AD32" s="78"/>
      <c r="AE32" s="78"/>
      <c r="AF32" s="78"/>
      <c r="AG32" s="78"/>
      <c r="AH32" s="78"/>
      <c r="AI32" s="78"/>
      <c r="AJ32" s="78"/>
      <c r="AK32" s="78"/>
      <c r="AL32" s="78"/>
      <c r="AM32" s="78"/>
      <c r="AN32" s="78"/>
      <c r="AO32" s="78"/>
      <c r="AP32" s="78"/>
      <c r="AQ32" s="78"/>
      <c r="AR32" s="78">
        <f t="shared" si="0"/>
        <v>0</v>
      </c>
      <c r="AS32" s="113">
        <f t="shared" si="1"/>
        <v>0</v>
      </c>
      <c r="AT32" s="111">
        <f t="shared" si="2"/>
        <v>0</v>
      </c>
      <c r="AU32" s="112">
        <f t="shared" si="3"/>
        <v>0</v>
      </c>
    </row>
    <row r="33" spans="1:47" s="72" customFormat="1" ht="144" customHeight="1" x14ac:dyDescent="0.3">
      <c r="A33" s="56">
        <v>27</v>
      </c>
      <c r="B33" s="48" t="s">
        <v>78</v>
      </c>
      <c r="C33" s="48" t="s">
        <v>118</v>
      </c>
      <c r="D33" s="48" t="s">
        <v>77</v>
      </c>
      <c r="E33" s="48" t="s">
        <v>80</v>
      </c>
      <c r="F33" s="48" t="s">
        <v>59</v>
      </c>
      <c r="G33" s="48" t="s">
        <v>109</v>
      </c>
      <c r="H33" s="48" t="s">
        <v>350</v>
      </c>
      <c r="I33" s="48" t="s">
        <v>30</v>
      </c>
      <c r="J33" s="48" t="s">
        <v>57</v>
      </c>
      <c r="K33" s="48" t="s">
        <v>351</v>
      </c>
      <c r="L33" s="48" t="s">
        <v>352</v>
      </c>
      <c r="M33" s="48">
        <v>1</v>
      </c>
      <c r="N33" s="48" t="s">
        <v>220</v>
      </c>
      <c r="O33" s="48" t="s">
        <v>18</v>
      </c>
      <c r="P33" s="48" t="s">
        <v>29</v>
      </c>
      <c r="Q33" s="48" t="s">
        <v>353</v>
      </c>
      <c r="R33" s="48" t="s">
        <v>56</v>
      </c>
      <c r="S33" s="55">
        <v>1</v>
      </c>
      <c r="T33" s="56"/>
      <c r="U33" s="56"/>
      <c r="V33" s="56"/>
      <c r="W33" s="56">
        <v>1</v>
      </c>
      <c r="X33" s="78"/>
      <c r="Y33" s="90"/>
      <c r="Z33" s="78"/>
      <c r="AA33" s="78"/>
      <c r="AB33" s="78"/>
      <c r="AC33" s="78"/>
      <c r="AD33" s="78"/>
      <c r="AE33" s="78"/>
      <c r="AF33" s="78"/>
      <c r="AG33" s="78"/>
      <c r="AH33" s="78"/>
      <c r="AI33" s="78"/>
      <c r="AJ33" s="78"/>
      <c r="AK33" s="78"/>
      <c r="AL33" s="78"/>
      <c r="AM33" s="78"/>
      <c r="AN33" s="78"/>
      <c r="AO33" s="78"/>
      <c r="AP33" s="78"/>
      <c r="AQ33" s="78"/>
      <c r="AR33" s="78">
        <f t="shared" si="0"/>
        <v>0</v>
      </c>
      <c r="AS33" s="113">
        <f t="shared" si="1"/>
        <v>0</v>
      </c>
      <c r="AT33" s="111">
        <f t="shared" si="2"/>
        <v>0</v>
      </c>
      <c r="AU33" s="112">
        <f t="shared" si="3"/>
        <v>0</v>
      </c>
    </row>
    <row r="34" spans="1:47" s="72" customFormat="1" ht="321" customHeight="1" x14ac:dyDescent="0.3">
      <c r="A34" s="56">
        <v>28</v>
      </c>
      <c r="B34" s="48" t="s">
        <v>50</v>
      </c>
      <c r="C34" s="48" t="s">
        <v>123</v>
      </c>
      <c r="D34" s="48" t="s">
        <v>70</v>
      </c>
      <c r="E34" s="48" t="s">
        <v>60</v>
      </c>
      <c r="F34" s="48" t="s">
        <v>91</v>
      </c>
      <c r="G34" s="48" t="s">
        <v>109</v>
      </c>
      <c r="H34" s="48" t="s">
        <v>354</v>
      </c>
      <c r="I34" s="48" t="s">
        <v>56</v>
      </c>
      <c r="J34" s="48" t="s">
        <v>57</v>
      </c>
      <c r="K34" s="48" t="s">
        <v>355</v>
      </c>
      <c r="L34" s="48" t="s">
        <v>356</v>
      </c>
      <c r="M34" s="55">
        <v>1</v>
      </c>
      <c r="N34" s="48" t="s">
        <v>288</v>
      </c>
      <c r="O34" s="48" t="s">
        <v>28</v>
      </c>
      <c r="P34" s="48" t="s">
        <v>29</v>
      </c>
      <c r="Q34" s="49" t="s">
        <v>357</v>
      </c>
      <c r="R34" s="52" t="s">
        <v>358</v>
      </c>
      <c r="S34" s="55">
        <v>1</v>
      </c>
      <c r="T34" s="79">
        <v>1</v>
      </c>
      <c r="U34" s="79">
        <v>1</v>
      </c>
      <c r="V34" s="79">
        <v>1</v>
      </c>
      <c r="W34" s="79">
        <v>1</v>
      </c>
      <c r="X34" s="89">
        <f>(36/36)</f>
        <v>1</v>
      </c>
      <c r="Y34" s="93" t="s">
        <v>359</v>
      </c>
      <c r="Z34" s="78" t="s">
        <v>56</v>
      </c>
      <c r="AA34" s="78" t="s">
        <v>56</v>
      </c>
      <c r="AB34" s="99" t="s">
        <v>360</v>
      </c>
      <c r="AC34" s="78"/>
      <c r="AD34" s="78"/>
      <c r="AE34" s="78"/>
      <c r="AF34" s="78"/>
      <c r="AG34" s="78"/>
      <c r="AH34" s="78"/>
      <c r="AI34" s="78"/>
      <c r="AJ34" s="78"/>
      <c r="AK34" s="78"/>
      <c r="AL34" s="78"/>
      <c r="AM34" s="78"/>
      <c r="AN34" s="78"/>
      <c r="AO34" s="78"/>
      <c r="AP34" s="78"/>
      <c r="AQ34" s="78"/>
      <c r="AR34" s="110">
        <f t="shared" si="0"/>
        <v>1</v>
      </c>
      <c r="AS34" s="113">
        <f t="shared" si="1"/>
        <v>1</v>
      </c>
      <c r="AT34" s="112">
        <f t="shared" si="2"/>
        <v>1</v>
      </c>
      <c r="AU34" s="112">
        <f t="shared" si="3"/>
        <v>1</v>
      </c>
    </row>
    <row r="35" spans="1:47" s="72" customFormat="1" ht="292.5" customHeight="1" x14ac:dyDescent="0.3">
      <c r="A35" s="56">
        <v>29</v>
      </c>
      <c r="B35" s="48" t="s">
        <v>50</v>
      </c>
      <c r="C35" s="48" t="s">
        <v>124</v>
      </c>
      <c r="D35" s="48" t="s">
        <v>70</v>
      </c>
      <c r="E35" s="48" t="s">
        <v>60</v>
      </c>
      <c r="F35" s="48" t="s">
        <v>91</v>
      </c>
      <c r="G35" s="48" t="s">
        <v>109</v>
      </c>
      <c r="H35" s="48" t="s">
        <v>361</v>
      </c>
      <c r="I35" s="48" t="s">
        <v>56</v>
      </c>
      <c r="J35" s="48" t="s">
        <v>57</v>
      </c>
      <c r="K35" s="48" t="s">
        <v>362</v>
      </c>
      <c r="L35" s="48" t="s">
        <v>363</v>
      </c>
      <c r="M35" s="55">
        <v>1</v>
      </c>
      <c r="N35" s="48" t="s">
        <v>364</v>
      </c>
      <c r="O35" s="48" t="s">
        <v>28</v>
      </c>
      <c r="P35" s="48" t="s">
        <v>29</v>
      </c>
      <c r="Q35" s="48" t="s">
        <v>365</v>
      </c>
      <c r="R35" s="50">
        <v>1</v>
      </c>
      <c r="S35" s="55">
        <v>1</v>
      </c>
      <c r="T35" s="57">
        <v>1</v>
      </c>
      <c r="U35" s="57">
        <v>1</v>
      </c>
      <c r="V35" s="57">
        <v>1</v>
      </c>
      <c r="W35" s="57">
        <v>1</v>
      </c>
      <c r="X35" s="89">
        <v>1</v>
      </c>
      <c r="Y35" s="104" t="s">
        <v>366</v>
      </c>
      <c r="Z35" s="78" t="s">
        <v>56</v>
      </c>
      <c r="AA35" s="78" t="s">
        <v>56</v>
      </c>
      <c r="AB35" s="99" t="s">
        <v>367</v>
      </c>
      <c r="AC35" s="78"/>
      <c r="AD35" s="78"/>
      <c r="AE35" s="78"/>
      <c r="AF35" s="78"/>
      <c r="AG35" s="78"/>
      <c r="AH35" s="78"/>
      <c r="AI35" s="78"/>
      <c r="AJ35" s="78"/>
      <c r="AK35" s="78"/>
      <c r="AL35" s="78"/>
      <c r="AM35" s="78"/>
      <c r="AN35" s="78"/>
      <c r="AO35" s="78"/>
      <c r="AP35" s="78"/>
      <c r="AQ35" s="78"/>
      <c r="AR35" s="110">
        <f t="shared" si="0"/>
        <v>1</v>
      </c>
      <c r="AS35" s="113">
        <f t="shared" si="1"/>
        <v>1</v>
      </c>
      <c r="AT35" s="112">
        <f t="shared" si="2"/>
        <v>1</v>
      </c>
      <c r="AU35" s="112">
        <f t="shared" si="3"/>
        <v>1</v>
      </c>
    </row>
    <row r="36" spans="1:47" s="72" customFormat="1" ht="311.25" customHeight="1" x14ac:dyDescent="0.3">
      <c r="A36" s="56">
        <v>30</v>
      </c>
      <c r="B36" s="48" t="s">
        <v>50</v>
      </c>
      <c r="C36" s="48" t="s">
        <v>125</v>
      </c>
      <c r="D36" s="48" t="s">
        <v>70</v>
      </c>
      <c r="E36" s="48" t="s">
        <v>60</v>
      </c>
      <c r="F36" s="48" t="s">
        <v>91</v>
      </c>
      <c r="G36" s="48" t="s">
        <v>109</v>
      </c>
      <c r="H36" s="48" t="s">
        <v>368</v>
      </c>
      <c r="I36" s="48" t="s">
        <v>56</v>
      </c>
      <c r="J36" s="48" t="s">
        <v>57</v>
      </c>
      <c r="K36" s="48" t="s">
        <v>369</v>
      </c>
      <c r="L36" s="48" t="s">
        <v>370</v>
      </c>
      <c r="M36" s="55">
        <v>1</v>
      </c>
      <c r="N36" s="48" t="s">
        <v>288</v>
      </c>
      <c r="O36" s="48" t="s">
        <v>28</v>
      </c>
      <c r="P36" s="48" t="s">
        <v>29</v>
      </c>
      <c r="Q36" s="48" t="s">
        <v>371</v>
      </c>
      <c r="R36" s="49" t="s">
        <v>372</v>
      </c>
      <c r="S36" s="55">
        <v>0.5</v>
      </c>
      <c r="T36" s="57">
        <v>1</v>
      </c>
      <c r="U36" s="57">
        <v>1</v>
      </c>
      <c r="V36" s="57">
        <v>1</v>
      </c>
      <c r="W36" s="57">
        <v>1</v>
      </c>
      <c r="X36" s="89">
        <f>(4/4)</f>
        <v>1</v>
      </c>
      <c r="Y36" s="105" t="s">
        <v>373</v>
      </c>
      <c r="Z36" s="78" t="s">
        <v>56</v>
      </c>
      <c r="AA36" s="78" t="s">
        <v>56</v>
      </c>
      <c r="AB36" s="99" t="s">
        <v>374</v>
      </c>
      <c r="AC36" s="78"/>
      <c r="AD36" s="78"/>
      <c r="AE36" s="78"/>
      <c r="AF36" s="78"/>
      <c r="AG36" s="78"/>
      <c r="AH36" s="78"/>
      <c r="AI36" s="78"/>
      <c r="AJ36" s="78"/>
      <c r="AK36" s="78"/>
      <c r="AL36" s="78"/>
      <c r="AM36" s="78"/>
      <c r="AN36" s="78"/>
      <c r="AO36" s="78"/>
      <c r="AP36" s="78"/>
      <c r="AQ36" s="78"/>
      <c r="AR36" s="110">
        <f t="shared" si="0"/>
        <v>1</v>
      </c>
      <c r="AS36" s="113">
        <f t="shared" si="1"/>
        <v>1</v>
      </c>
      <c r="AT36" s="112">
        <f t="shared" si="2"/>
        <v>1</v>
      </c>
      <c r="AU36" s="112">
        <f t="shared" si="3"/>
        <v>1</v>
      </c>
    </row>
    <row r="37" spans="1:47" s="72" customFormat="1" ht="347.25" customHeight="1" x14ac:dyDescent="0.3">
      <c r="A37" s="56">
        <v>31</v>
      </c>
      <c r="B37" s="48" t="s">
        <v>50</v>
      </c>
      <c r="C37" s="48" t="s">
        <v>125</v>
      </c>
      <c r="D37" s="48" t="s">
        <v>70</v>
      </c>
      <c r="E37" s="48" t="s">
        <v>56</v>
      </c>
      <c r="F37" s="48" t="s">
        <v>91</v>
      </c>
      <c r="G37" s="48" t="s">
        <v>109</v>
      </c>
      <c r="H37" s="48" t="s">
        <v>375</v>
      </c>
      <c r="I37" s="48" t="s">
        <v>39</v>
      </c>
      <c r="J37" s="48" t="s">
        <v>57</v>
      </c>
      <c r="K37" s="48" t="s">
        <v>376</v>
      </c>
      <c r="L37" s="48" t="s">
        <v>370</v>
      </c>
      <c r="M37" s="55">
        <v>1</v>
      </c>
      <c r="N37" s="48" t="s">
        <v>288</v>
      </c>
      <c r="O37" s="48" t="s">
        <v>28</v>
      </c>
      <c r="P37" s="48" t="s">
        <v>29</v>
      </c>
      <c r="Q37" s="48" t="s">
        <v>377</v>
      </c>
      <c r="R37" s="49" t="s">
        <v>372</v>
      </c>
      <c r="S37" s="55">
        <v>0.5</v>
      </c>
      <c r="T37" s="57">
        <v>1</v>
      </c>
      <c r="U37" s="57">
        <v>1</v>
      </c>
      <c r="V37" s="57">
        <v>1</v>
      </c>
      <c r="W37" s="57">
        <v>1</v>
      </c>
      <c r="X37" s="89">
        <f>(8/8)</f>
        <v>1</v>
      </c>
      <c r="Y37" s="106" t="s">
        <v>378</v>
      </c>
      <c r="Z37" s="78" t="s">
        <v>56</v>
      </c>
      <c r="AA37" s="78" t="s">
        <v>56</v>
      </c>
      <c r="AB37" s="99" t="s">
        <v>379</v>
      </c>
      <c r="AC37" s="78"/>
      <c r="AD37" s="78"/>
      <c r="AE37" s="78"/>
      <c r="AF37" s="78"/>
      <c r="AG37" s="78"/>
      <c r="AH37" s="78"/>
      <c r="AI37" s="78"/>
      <c r="AJ37" s="78"/>
      <c r="AK37" s="78"/>
      <c r="AL37" s="78"/>
      <c r="AM37" s="78"/>
      <c r="AN37" s="78"/>
      <c r="AO37" s="78"/>
      <c r="AP37" s="78"/>
      <c r="AQ37" s="78"/>
      <c r="AR37" s="110">
        <f t="shared" si="0"/>
        <v>1</v>
      </c>
      <c r="AS37" s="113">
        <f t="shared" si="1"/>
        <v>1</v>
      </c>
      <c r="AT37" s="112">
        <f t="shared" si="2"/>
        <v>1</v>
      </c>
      <c r="AU37" s="112">
        <f t="shared" si="3"/>
        <v>1</v>
      </c>
    </row>
    <row r="38" spans="1:47" s="72" customFormat="1" ht="290.25" customHeight="1" x14ac:dyDescent="0.3">
      <c r="A38" s="56">
        <v>32</v>
      </c>
      <c r="B38" s="48" t="s">
        <v>85</v>
      </c>
      <c r="C38" s="48" t="s">
        <v>75</v>
      </c>
      <c r="D38" s="48" t="s">
        <v>17</v>
      </c>
      <c r="E38" s="48" t="s">
        <v>56</v>
      </c>
      <c r="F38" s="48" t="s">
        <v>33</v>
      </c>
      <c r="G38" s="48" t="s">
        <v>74</v>
      </c>
      <c r="H38" s="48" t="s">
        <v>380</v>
      </c>
      <c r="I38" s="48" t="s">
        <v>20</v>
      </c>
      <c r="J38" s="48" t="s">
        <v>21</v>
      </c>
      <c r="K38" s="48" t="s">
        <v>381</v>
      </c>
      <c r="L38" s="48" t="s">
        <v>382</v>
      </c>
      <c r="M38" s="53">
        <v>1</v>
      </c>
      <c r="N38" s="48" t="s">
        <v>383</v>
      </c>
      <c r="O38" s="48" t="s">
        <v>18</v>
      </c>
      <c r="P38" s="48" t="s">
        <v>29</v>
      </c>
      <c r="Q38" s="48" t="s">
        <v>384</v>
      </c>
      <c r="R38" s="49">
        <v>1</v>
      </c>
      <c r="S38" s="55">
        <v>0.5</v>
      </c>
      <c r="T38" s="71">
        <v>1</v>
      </c>
      <c r="U38" s="57"/>
      <c r="V38" s="57"/>
      <c r="W38" s="57"/>
      <c r="X38" s="78">
        <v>1</v>
      </c>
      <c r="Y38" s="106" t="s">
        <v>385</v>
      </c>
      <c r="Z38" s="78" t="s">
        <v>56</v>
      </c>
      <c r="AA38" s="78" t="s">
        <v>56</v>
      </c>
      <c r="AB38" s="99" t="s">
        <v>386</v>
      </c>
      <c r="AC38" s="78"/>
      <c r="AD38" s="78"/>
      <c r="AE38" s="78"/>
      <c r="AF38" s="78"/>
      <c r="AG38" s="78"/>
      <c r="AH38" s="78"/>
      <c r="AI38" s="78"/>
      <c r="AJ38" s="78"/>
      <c r="AK38" s="78"/>
      <c r="AL38" s="78"/>
      <c r="AM38" s="78"/>
      <c r="AN38" s="78"/>
      <c r="AO38" s="78"/>
      <c r="AP38" s="78"/>
      <c r="AQ38" s="78"/>
      <c r="AR38" s="78">
        <f t="shared" si="0"/>
        <v>1</v>
      </c>
      <c r="AS38" s="113">
        <f t="shared" si="1"/>
        <v>1</v>
      </c>
      <c r="AT38" s="111">
        <f t="shared" si="2"/>
        <v>1</v>
      </c>
      <c r="AU38" s="112">
        <f t="shared" si="3"/>
        <v>1</v>
      </c>
    </row>
    <row r="39" spans="1:47" s="72" customFormat="1" ht="144" customHeight="1" x14ac:dyDescent="0.3">
      <c r="A39" s="56">
        <v>33</v>
      </c>
      <c r="B39" s="48" t="s">
        <v>85</v>
      </c>
      <c r="C39" s="48" t="s">
        <v>75</v>
      </c>
      <c r="D39" s="48" t="s">
        <v>17</v>
      </c>
      <c r="E39" s="48" t="s">
        <v>56</v>
      </c>
      <c r="F39" s="48" t="s">
        <v>104</v>
      </c>
      <c r="G39" s="48" t="s">
        <v>74</v>
      </c>
      <c r="H39" s="48" t="s">
        <v>387</v>
      </c>
      <c r="I39" s="48" t="s">
        <v>20</v>
      </c>
      <c r="J39" s="48" t="s">
        <v>21</v>
      </c>
      <c r="K39" s="48" t="s">
        <v>388</v>
      </c>
      <c r="L39" s="48" t="s">
        <v>389</v>
      </c>
      <c r="M39" s="53">
        <v>2</v>
      </c>
      <c r="N39" s="48" t="s">
        <v>383</v>
      </c>
      <c r="O39" s="48" t="s">
        <v>18</v>
      </c>
      <c r="P39" s="48" t="s">
        <v>19</v>
      </c>
      <c r="Q39" s="48" t="s">
        <v>390</v>
      </c>
      <c r="R39" s="49">
        <v>2</v>
      </c>
      <c r="S39" s="55">
        <v>0.5</v>
      </c>
      <c r="T39" s="57"/>
      <c r="U39" s="71">
        <v>1</v>
      </c>
      <c r="V39" s="57"/>
      <c r="W39" s="71">
        <v>1</v>
      </c>
      <c r="X39" s="78"/>
      <c r="Y39" s="95"/>
      <c r="Z39" s="78"/>
      <c r="AA39" s="78"/>
      <c r="AB39" s="78"/>
      <c r="AC39" s="78"/>
      <c r="AD39" s="78"/>
      <c r="AE39" s="78"/>
      <c r="AF39" s="78"/>
      <c r="AG39" s="78"/>
      <c r="AH39" s="78"/>
      <c r="AI39" s="78"/>
      <c r="AJ39" s="78"/>
      <c r="AK39" s="78"/>
      <c r="AL39" s="78"/>
      <c r="AM39" s="78"/>
      <c r="AN39" s="78"/>
      <c r="AO39" s="78"/>
      <c r="AP39" s="78"/>
      <c r="AQ39" s="78"/>
      <c r="AR39" s="78">
        <f t="shared" si="0"/>
        <v>0</v>
      </c>
      <c r="AS39" s="113">
        <f t="shared" si="1"/>
        <v>0</v>
      </c>
      <c r="AT39" s="111">
        <f t="shared" si="2"/>
        <v>0</v>
      </c>
      <c r="AU39" s="112">
        <f t="shared" si="3"/>
        <v>0</v>
      </c>
    </row>
    <row r="40" spans="1:47" s="72" customFormat="1" ht="349.5" customHeight="1" x14ac:dyDescent="0.3">
      <c r="A40" s="56">
        <v>34</v>
      </c>
      <c r="B40" s="48" t="s">
        <v>85</v>
      </c>
      <c r="C40" s="48" t="s">
        <v>68</v>
      </c>
      <c r="D40" s="48" t="s">
        <v>94</v>
      </c>
      <c r="E40" s="48" t="s">
        <v>56</v>
      </c>
      <c r="F40" s="48" t="s">
        <v>51</v>
      </c>
      <c r="G40" s="48" t="s">
        <v>67</v>
      </c>
      <c r="H40" s="48" t="s">
        <v>391</v>
      </c>
      <c r="I40" s="48" t="s">
        <v>30</v>
      </c>
      <c r="J40" s="48" t="s">
        <v>31</v>
      </c>
      <c r="K40" s="48" t="s">
        <v>392</v>
      </c>
      <c r="L40" s="48" t="s">
        <v>393</v>
      </c>
      <c r="M40" s="48">
        <v>4</v>
      </c>
      <c r="N40" s="48" t="s">
        <v>394</v>
      </c>
      <c r="O40" s="48" t="s">
        <v>18</v>
      </c>
      <c r="P40" s="48" t="s">
        <v>19</v>
      </c>
      <c r="Q40" s="48" t="s">
        <v>395</v>
      </c>
      <c r="R40" s="48">
        <v>4</v>
      </c>
      <c r="S40" s="55">
        <v>0.5</v>
      </c>
      <c r="T40" s="56">
        <v>1</v>
      </c>
      <c r="U40" s="56">
        <v>1</v>
      </c>
      <c r="V40" s="56">
        <v>1</v>
      </c>
      <c r="W40" s="56">
        <v>1</v>
      </c>
      <c r="X40" s="78">
        <v>1</v>
      </c>
      <c r="Y40" s="93" t="s">
        <v>396</v>
      </c>
      <c r="Z40" s="78" t="s">
        <v>56</v>
      </c>
      <c r="AA40" s="78" t="s">
        <v>56</v>
      </c>
      <c r="AB40" s="99" t="s">
        <v>397</v>
      </c>
      <c r="AC40" s="78"/>
      <c r="AD40" s="78"/>
      <c r="AE40" s="78"/>
      <c r="AF40" s="78"/>
      <c r="AG40" s="78"/>
      <c r="AH40" s="78"/>
      <c r="AI40" s="78"/>
      <c r="AJ40" s="78"/>
      <c r="AK40" s="78"/>
      <c r="AL40" s="78"/>
      <c r="AM40" s="78"/>
      <c r="AN40" s="78"/>
      <c r="AO40" s="78"/>
      <c r="AP40" s="78"/>
      <c r="AQ40" s="78"/>
      <c r="AR40" s="78">
        <f t="shared" si="0"/>
        <v>1</v>
      </c>
      <c r="AS40" s="113">
        <f t="shared" si="1"/>
        <v>0.25</v>
      </c>
      <c r="AT40" s="111">
        <f t="shared" si="2"/>
        <v>1</v>
      </c>
      <c r="AU40" s="112">
        <f t="shared" si="3"/>
        <v>0.25</v>
      </c>
    </row>
    <row r="41" spans="1:47" s="72" customFormat="1" ht="284.25" customHeight="1" x14ac:dyDescent="0.3">
      <c r="A41" s="56">
        <v>35</v>
      </c>
      <c r="B41" s="48" t="s">
        <v>85</v>
      </c>
      <c r="C41" s="48" t="s">
        <v>68</v>
      </c>
      <c r="D41" s="48" t="s">
        <v>94</v>
      </c>
      <c r="E41" s="48" t="s">
        <v>56</v>
      </c>
      <c r="F41" s="48" t="s">
        <v>51</v>
      </c>
      <c r="G41" s="48" t="s">
        <v>67</v>
      </c>
      <c r="H41" s="48" t="s">
        <v>398</v>
      </c>
      <c r="I41" s="48" t="s">
        <v>20</v>
      </c>
      <c r="J41" s="48" t="s">
        <v>31</v>
      </c>
      <c r="K41" s="48" t="s">
        <v>399</v>
      </c>
      <c r="L41" s="48" t="s">
        <v>400</v>
      </c>
      <c r="M41" s="55">
        <v>1</v>
      </c>
      <c r="N41" s="48" t="s">
        <v>248</v>
      </c>
      <c r="O41" s="48" t="s">
        <v>28</v>
      </c>
      <c r="P41" s="48" t="s">
        <v>29</v>
      </c>
      <c r="Q41" s="48" t="s">
        <v>401</v>
      </c>
      <c r="R41" s="55">
        <v>1</v>
      </c>
      <c r="S41" s="55">
        <v>0.5</v>
      </c>
      <c r="T41" s="57">
        <v>1</v>
      </c>
      <c r="U41" s="57">
        <v>1</v>
      </c>
      <c r="V41" s="57">
        <v>1</v>
      </c>
      <c r="W41" s="57">
        <v>1</v>
      </c>
      <c r="X41" s="89">
        <v>1</v>
      </c>
      <c r="Y41" s="93" t="s">
        <v>402</v>
      </c>
      <c r="Z41" s="78" t="s">
        <v>56</v>
      </c>
      <c r="AA41" s="78" t="s">
        <v>56</v>
      </c>
      <c r="AB41" s="99" t="s">
        <v>403</v>
      </c>
      <c r="AC41" s="78"/>
      <c r="AD41" s="78"/>
      <c r="AE41" s="78"/>
      <c r="AF41" s="78"/>
      <c r="AG41" s="78"/>
      <c r="AH41" s="78"/>
      <c r="AI41" s="78"/>
      <c r="AJ41" s="78"/>
      <c r="AK41" s="78"/>
      <c r="AL41" s="78"/>
      <c r="AM41" s="78"/>
      <c r="AN41" s="78"/>
      <c r="AO41" s="78"/>
      <c r="AP41" s="78"/>
      <c r="AQ41" s="78"/>
      <c r="AR41" s="110">
        <f t="shared" si="0"/>
        <v>1</v>
      </c>
      <c r="AS41" s="113">
        <f t="shared" si="1"/>
        <v>1</v>
      </c>
      <c r="AT41" s="112">
        <f t="shared" si="2"/>
        <v>1</v>
      </c>
      <c r="AU41" s="112">
        <f t="shared" si="3"/>
        <v>1</v>
      </c>
    </row>
    <row r="42" spans="1:47" s="72" customFormat="1" ht="305.25" customHeight="1" x14ac:dyDescent="0.3">
      <c r="A42" s="56">
        <v>36</v>
      </c>
      <c r="B42" s="48" t="s">
        <v>64</v>
      </c>
      <c r="C42" s="48" t="s">
        <v>15</v>
      </c>
      <c r="D42" s="48" t="s">
        <v>107</v>
      </c>
      <c r="E42" s="48" t="s">
        <v>56</v>
      </c>
      <c r="F42" s="48" t="s">
        <v>12</v>
      </c>
      <c r="G42" s="48" t="s">
        <v>14</v>
      </c>
      <c r="H42" s="48" t="s">
        <v>404</v>
      </c>
      <c r="I42" s="48" t="s">
        <v>56</v>
      </c>
      <c r="J42" s="48" t="s">
        <v>31</v>
      </c>
      <c r="K42" s="48" t="s">
        <v>405</v>
      </c>
      <c r="L42" s="48" t="s">
        <v>406</v>
      </c>
      <c r="M42" s="48">
        <v>1</v>
      </c>
      <c r="N42" s="48" t="s">
        <v>407</v>
      </c>
      <c r="O42" s="48" t="s">
        <v>18</v>
      </c>
      <c r="P42" s="48" t="s">
        <v>29</v>
      </c>
      <c r="Q42" s="49" t="s">
        <v>408</v>
      </c>
      <c r="R42" s="49">
        <v>1</v>
      </c>
      <c r="S42" s="55">
        <v>0.2</v>
      </c>
      <c r="T42" s="56">
        <v>1</v>
      </c>
      <c r="U42" s="56"/>
      <c r="V42" s="56"/>
      <c r="W42" s="56"/>
      <c r="X42" s="96">
        <v>1</v>
      </c>
      <c r="Y42" s="107" t="s">
        <v>409</v>
      </c>
      <c r="Z42" s="78" t="s">
        <v>56</v>
      </c>
      <c r="AA42" s="78" t="s">
        <v>56</v>
      </c>
      <c r="AB42" s="103" t="s">
        <v>410</v>
      </c>
      <c r="AC42" s="78"/>
      <c r="AD42" s="78"/>
      <c r="AE42" s="78"/>
      <c r="AF42" s="78"/>
      <c r="AG42" s="78"/>
      <c r="AH42" s="78"/>
      <c r="AI42" s="78"/>
      <c r="AJ42" s="78"/>
      <c r="AK42" s="78"/>
      <c r="AL42" s="78"/>
      <c r="AM42" s="78"/>
      <c r="AN42" s="78"/>
      <c r="AO42" s="78"/>
      <c r="AP42" s="78"/>
      <c r="AQ42" s="78"/>
      <c r="AR42" s="78">
        <f t="shared" si="0"/>
        <v>1</v>
      </c>
      <c r="AS42" s="113">
        <f t="shared" si="1"/>
        <v>1</v>
      </c>
      <c r="AT42" s="111">
        <f t="shared" si="2"/>
        <v>1</v>
      </c>
      <c r="AU42" s="112">
        <f t="shared" si="3"/>
        <v>1</v>
      </c>
    </row>
    <row r="43" spans="1:47" s="72" customFormat="1" ht="144" customHeight="1" x14ac:dyDescent="0.3">
      <c r="A43" s="56">
        <v>37</v>
      </c>
      <c r="B43" s="48" t="s">
        <v>64</v>
      </c>
      <c r="C43" s="48" t="s">
        <v>15</v>
      </c>
      <c r="D43" s="48" t="s">
        <v>107</v>
      </c>
      <c r="E43" s="48" t="s">
        <v>56</v>
      </c>
      <c r="F43" s="48" t="s">
        <v>12</v>
      </c>
      <c r="G43" s="48" t="s">
        <v>25</v>
      </c>
      <c r="H43" s="48" t="s">
        <v>411</v>
      </c>
      <c r="I43" s="48" t="s">
        <v>30</v>
      </c>
      <c r="J43" s="48" t="s">
        <v>31</v>
      </c>
      <c r="K43" s="48" t="s">
        <v>412</v>
      </c>
      <c r="L43" s="48" t="s">
        <v>413</v>
      </c>
      <c r="M43" s="48">
        <v>2</v>
      </c>
      <c r="N43" s="48" t="s">
        <v>414</v>
      </c>
      <c r="O43" s="48" t="s">
        <v>18</v>
      </c>
      <c r="P43" s="48" t="s">
        <v>19</v>
      </c>
      <c r="Q43" s="49" t="s">
        <v>415</v>
      </c>
      <c r="R43" s="49">
        <v>2</v>
      </c>
      <c r="S43" s="55">
        <v>0.15</v>
      </c>
      <c r="T43" s="56"/>
      <c r="U43" s="56">
        <v>1</v>
      </c>
      <c r="V43" s="56"/>
      <c r="W43" s="56">
        <v>1</v>
      </c>
      <c r="X43" s="78"/>
      <c r="Y43" s="90"/>
      <c r="Z43" s="78"/>
      <c r="AA43" s="78"/>
      <c r="AB43" s="78"/>
      <c r="AC43" s="78"/>
      <c r="AD43" s="78"/>
      <c r="AE43" s="78"/>
      <c r="AF43" s="78"/>
      <c r="AG43" s="78"/>
      <c r="AH43" s="78"/>
      <c r="AI43" s="78"/>
      <c r="AJ43" s="78"/>
      <c r="AK43" s="78"/>
      <c r="AL43" s="78"/>
      <c r="AM43" s="78"/>
      <c r="AN43" s="78"/>
      <c r="AO43" s="78"/>
      <c r="AP43" s="78"/>
      <c r="AQ43" s="78"/>
      <c r="AR43" s="78">
        <f t="shared" si="0"/>
        <v>0</v>
      </c>
      <c r="AS43" s="113">
        <f t="shared" si="1"/>
        <v>0</v>
      </c>
      <c r="AT43" s="111">
        <f t="shared" si="2"/>
        <v>0</v>
      </c>
      <c r="AU43" s="112">
        <f t="shared" si="3"/>
        <v>0</v>
      </c>
    </row>
    <row r="44" spans="1:47" s="72" customFormat="1" ht="144" customHeight="1" x14ac:dyDescent="0.3">
      <c r="A44" s="56">
        <v>38</v>
      </c>
      <c r="B44" s="48" t="s">
        <v>64</v>
      </c>
      <c r="C44" s="48" t="s">
        <v>15</v>
      </c>
      <c r="D44" s="48" t="s">
        <v>107</v>
      </c>
      <c r="E44" s="48" t="s">
        <v>56</v>
      </c>
      <c r="F44" s="48" t="s">
        <v>12</v>
      </c>
      <c r="G44" s="48" t="s">
        <v>35</v>
      </c>
      <c r="H44" s="48" t="s">
        <v>416</v>
      </c>
      <c r="I44" s="48" t="s">
        <v>30</v>
      </c>
      <c r="J44" s="48" t="s">
        <v>31</v>
      </c>
      <c r="K44" s="48" t="s">
        <v>417</v>
      </c>
      <c r="L44" s="48" t="s">
        <v>418</v>
      </c>
      <c r="M44" s="55">
        <v>1</v>
      </c>
      <c r="N44" s="48" t="s">
        <v>419</v>
      </c>
      <c r="O44" s="48" t="s">
        <v>28</v>
      </c>
      <c r="P44" s="48" t="s">
        <v>29</v>
      </c>
      <c r="Q44" s="48" t="s">
        <v>419</v>
      </c>
      <c r="R44" s="49" t="s">
        <v>109</v>
      </c>
      <c r="S44" s="55">
        <v>0.2</v>
      </c>
      <c r="T44" s="56"/>
      <c r="U44" s="56"/>
      <c r="V44" s="56"/>
      <c r="W44" s="57">
        <v>1</v>
      </c>
      <c r="X44" s="78"/>
      <c r="Y44" s="90"/>
      <c r="Z44" s="78"/>
      <c r="AA44" s="78"/>
      <c r="AB44" s="78"/>
      <c r="AC44" s="78"/>
      <c r="AD44" s="78"/>
      <c r="AE44" s="78"/>
      <c r="AF44" s="78"/>
      <c r="AG44" s="78"/>
      <c r="AH44" s="78"/>
      <c r="AI44" s="78"/>
      <c r="AJ44" s="78"/>
      <c r="AK44" s="78"/>
      <c r="AL44" s="78"/>
      <c r="AM44" s="78"/>
      <c r="AN44" s="78"/>
      <c r="AO44" s="78"/>
      <c r="AP44" s="78"/>
      <c r="AQ44" s="78"/>
      <c r="AR44" s="78">
        <f t="shared" si="0"/>
        <v>0</v>
      </c>
      <c r="AS44" s="113">
        <f t="shared" si="1"/>
        <v>0</v>
      </c>
      <c r="AT44" s="111">
        <f t="shared" si="2"/>
        <v>0</v>
      </c>
      <c r="AU44" s="112">
        <f t="shared" si="3"/>
        <v>0</v>
      </c>
    </row>
    <row r="45" spans="1:47" s="72" customFormat="1" ht="309" customHeight="1" x14ac:dyDescent="0.3">
      <c r="A45" s="56">
        <v>39</v>
      </c>
      <c r="B45" s="48" t="s">
        <v>64</v>
      </c>
      <c r="C45" s="48" t="s">
        <v>15</v>
      </c>
      <c r="D45" s="48" t="s">
        <v>107</v>
      </c>
      <c r="E45" s="48" t="s">
        <v>56</v>
      </c>
      <c r="F45" s="48" t="s">
        <v>12</v>
      </c>
      <c r="G45" s="48" t="s">
        <v>44</v>
      </c>
      <c r="H45" s="48" t="s">
        <v>420</v>
      </c>
      <c r="I45" s="48" t="s">
        <v>56</v>
      </c>
      <c r="J45" s="48" t="s">
        <v>31</v>
      </c>
      <c r="K45" s="48" t="s">
        <v>421</v>
      </c>
      <c r="L45" s="48" t="s">
        <v>422</v>
      </c>
      <c r="M45" s="48">
        <v>4</v>
      </c>
      <c r="N45" s="48" t="s">
        <v>423</v>
      </c>
      <c r="O45" s="48" t="s">
        <v>18</v>
      </c>
      <c r="P45" s="48" t="s">
        <v>19</v>
      </c>
      <c r="Q45" s="49" t="s">
        <v>423</v>
      </c>
      <c r="R45" s="48">
        <v>4</v>
      </c>
      <c r="S45" s="55">
        <v>0.15</v>
      </c>
      <c r="T45" s="56">
        <v>1</v>
      </c>
      <c r="U45" s="56">
        <v>1</v>
      </c>
      <c r="V45" s="56">
        <v>1</v>
      </c>
      <c r="W45" s="56">
        <v>1</v>
      </c>
      <c r="X45" s="96">
        <v>1</v>
      </c>
      <c r="Y45" s="107" t="s">
        <v>424</v>
      </c>
      <c r="Z45" s="78" t="s">
        <v>56</v>
      </c>
      <c r="AA45" s="78" t="s">
        <v>56</v>
      </c>
      <c r="AB45" s="99" t="s">
        <v>425</v>
      </c>
      <c r="AC45" s="78"/>
      <c r="AD45" s="78"/>
      <c r="AE45" s="78"/>
      <c r="AF45" s="78"/>
      <c r="AG45" s="78"/>
      <c r="AH45" s="78"/>
      <c r="AI45" s="78"/>
      <c r="AJ45" s="78"/>
      <c r="AK45" s="78"/>
      <c r="AL45" s="78"/>
      <c r="AM45" s="78"/>
      <c r="AN45" s="78"/>
      <c r="AO45" s="78"/>
      <c r="AP45" s="78"/>
      <c r="AQ45" s="78"/>
      <c r="AR45" s="78">
        <f t="shared" si="0"/>
        <v>1</v>
      </c>
      <c r="AS45" s="113">
        <f t="shared" si="1"/>
        <v>0.25</v>
      </c>
      <c r="AT45" s="111">
        <f t="shared" si="2"/>
        <v>1</v>
      </c>
      <c r="AU45" s="112">
        <f t="shared" si="3"/>
        <v>0.25</v>
      </c>
    </row>
    <row r="46" spans="1:47" s="72" customFormat="1" ht="297" customHeight="1" x14ac:dyDescent="0.3">
      <c r="A46" s="56">
        <v>40</v>
      </c>
      <c r="B46" s="48" t="s">
        <v>64</v>
      </c>
      <c r="C46" s="48" t="s">
        <v>15</v>
      </c>
      <c r="D46" s="48" t="s">
        <v>107</v>
      </c>
      <c r="E46" s="48" t="s">
        <v>56</v>
      </c>
      <c r="F46" s="48" t="s">
        <v>12</v>
      </c>
      <c r="G46" s="48" t="s">
        <v>53</v>
      </c>
      <c r="H46" s="48" t="s">
        <v>426</v>
      </c>
      <c r="I46" s="48" t="s">
        <v>56</v>
      </c>
      <c r="J46" s="48" t="s">
        <v>31</v>
      </c>
      <c r="K46" s="48" t="s">
        <v>427</v>
      </c>
      <c r="L46" s="48" t="s">
        <v>422</v>
      </c>
      <c r="M46" s="48">
        <v>4</v>
      </c>
      <c r="N46" s="48" t="s">
        <v>428</v>
      </c>
      <c r="O46" s="48" t="s">
        <v>18</v>
      </c>
      <c r="P46" s="48" t="s">
        <v>19</v>
      </c>
      <c r="Q46" s="49" t="s">
        <v>429</v>
      </c>
      <c r="R46" s="48">
        <v>4</v>
      </c>
      <c r="S46" s="55">
        <v>0.15</v>
      </c>
      <c r="T46" s="56">
        <v>1</v>
      </c>
      <c r="U46" s="56">
        <v>1</v>
      </c>
      <c r="V46" s="56">
        <v>1</v>
      </c>
      <c r="W46" s="56">
        <v>1</v>
      </c>
      <c r="X46" s="97">
        <v>1</v>
      </c>
      <c r="Y46" s="108" t="s">
        <v>430</v>
      </c>
      <c r="Z46" s="78" t="s">
        <v>56</v>
      </c>
      <c r="AA46" s="78" t="s">
        <v>56</v>
      </c>
      <c r="AB46" s="109" t="s">
        <v>431</v>
      </c>
      <c r="AC46" s="78"/>
      <c r="AD46" s="78"/>
      <c r="AE46" s="78"/>
      <c r="AF46" s="78"/>
      <c r="AG46" s="78"/>
      <c r="AH46" s="78"/>
      <c r="AI46" s="78"/>
      <c r="AJ46" s="78"/>
      <c r="AK46" s="78"/>
      <c r="AL46" s="78"/>
      <c r="AM46" s="78"/>
      <c r="AN46" s="78"/>
      <c r="AO46" s="78"/>
      <c r="AP46" s="78"/>
      <c r="AQ46" s="78"/>
      <c r="AR46" s="78">
        <f t="shared" si="0"/>
        <v>1</v>
      </c>
      <c r="AS46" s="113">
        <f t="shared" si="1"/>
        <v>0.25</v>
      </c>
      <c r="AT46" s="111">
        <f t="shared" si="2"/>
        <v>1</v>
      </c>
      <c r="AU46" s="112">
        <f t="shared" si="3"/>
        <v>0.25</v>
      </c>
    </row>
    <row r="47" spans="1:47" s="72" customFormat="1" ht="289.5" customHeight="1" x14ac:dyDescent="0.3">
      <c r="A47" s="56">
        <v>41</v>
      </c>
      <c r="B47" s="48" t="s">
        <v>64</v>
      </c>
      <c r="C47" s="48" t="s">
        <v>15</v>
      </c>
      <c r="D47" s="48" t="s">
        <v>107</v>
      </c>
      <c r="E47" s="48" t="s">
        <v>56</v>
      </c>
      <c r="F47" s="48" t="s">
        <v>12</v>
      </c>
      <c r="G47" s="48" t="s">
        <v>61</v>
      </c>
      <c r="H47" s="48" t="s">
        <v>432</v>
      </c>
      <c r="I47" s="48" t="s">
        <v>56</v>
      </c>
      <c r="J47" s="48" t="s">
        <v>31</v>
      </c>
      <c r="K47" s="48" t="s">
        <v>433</v>
      </c>
      <c r="L47" s="48" t="s">
        <v>422</v>
      </c>
      <c r="M47" s="48">
        <v>4</v>
      </c>
      <c r="N47" s="48" t="s">
        <v>434</v>
      </c>
      <c r="O47" s="48" t="s">
        <v>18</v>
      </c>
      <c r="P47" s="48" t="s">
        <v>19</v>
      </c>
      <c r="Q47" s="49" t="s">
        <v>435</v>
      </c>
      <c r="R47" s="48">
        <v>4</v>
      </c>
      <c r="S47" s="55">
        <v>0.15</v>
      </c>
      <c r="T47" s="56">
        <v>1</v>
      </c>
      <c r="U47" s="56">
        <v>1</v>
      </c>
      <c r="V47" s="56">
        <v>1</v>
      </c>
      <c r="W47" s="56">
        <v>1</v>
      </c>
      <c r="X47" s="97">
        <v>1</v>
      </c>
      <c r="Y47" s="108" t="s">
        <v>436</v>
      </c>
      <c r="Z47" s="78" t="s">
        <v>56</v>
      </c>
      <c r="AA47" s="78" t="s">
        <v>56</v>
      </c>
      <c r="AB47" s="109" t="s">
        <v>437</v>
      </c>
      <c r="AC47" s="78"/>
      <c r="AD47" s="78"/>
      <c r="AE47" s="78"/>
      <c r="AF47" s="78"/>
      <c r="AG47" s="78"/>
      <c r="AH47" s="78"/>
      <c r="AI47" s="78"/>
      <c r="AJ47" s="78"/>
      <c r="AK47" s="78"/>
      <c r="AL47" s="78"/>
      <c r="AM47" s="78"/>
      <c r="AN47" s="78"/>
      <c r="AO47" s="78"/>
      <c r="AP47" s="78"/>
      <c r="AQ47" s="78"/>
      <c r="AR47" s="78">
        <f t="shared" si="0"/>
        <v>1</v>
      </c>
      <c r="AS47" s="113">
        <f t="shared" si="1"/>
        <v>0.25</v>
      </c>
      <c r="AT47" s="111">
        <f t="shared" si="2"/>
        <v>1</v>
      </c>
      <c r="AU47" s="112">
        <f t="shared" si="3"/>
        <v>0.25</v>
      </c>
    </row>
    <row r="48" spans="1:47" s="72" customFormat="1" ht="144" customHeight="1" x14ac:dyDescent="0.3">
      <c r="A48" s="56">
        <v>42</v>
      </c>
      <c r="B48" s="81" t="s">
        <v>64</v>
      </c>
      <c r="C48" s="48" t="s">
        <v>127</v>
      </c>
      <c r="D48" s="48" t="s">
        <v>103</v>
      </c>
      <c r="E48" s="48" t="s">
        <v>87</v>
      </c>
      <c r="F48" s="81" t="s">
        <v>59</v>
      </c>
      <c r="G48" s="48" t="s">
        <v>109</v>
      </c>
      <c r="H48" s="48" t="s">
        <v>438</v>
      </c>
      <c r="I48" s="48" t="s">
        <v>30</v>
      </c>
      <c r="J48" s="48" t="s">
        <v>57</v>
      </c>
      <c r="K48" s="48" t="s">
        <v>439</v>
      </c>
      <c r="L48" s="48" t="s">
        <v>440</v>
      </c>
      <c r="M48" s="48">
        <v>1</v>
      </c>
      <c r="N48" s="48" t="s">
        <v>248</v>
      </c>
      <c r="O48" s="48" t="s">
        <v>18</v>
      </c>
      <c r="P48" s="48" t="s">
        <v>29</v>
      </c>
      <c r="Q48" s="49" t="s">
        <v>249</v>
      </c>
      <c r="R48" s="49" t="s">
        <v>56</v>
      </c>
      <c r="S48" s="55">
        <v>1</v>
      </c>
      <c r="T48" s="48"/>
      <c r="U48" s="48"/>
      <c r="V48" s="48"/>
      <c r="W48" s="48">
        <v>1</v>
      </c>
      <c r="X48" s="78"/>
      <c r="Y48" s="90"/>
      <c r="Z48" s="78"/>
      <c r="AA48" s="78"/>
      <c r="AB48" s="78"/>
      <c r="AC48" s="78"/>
      <c r="AD48" s="78"/>
      <c r="AE48" s="78"/>
      <c r="AF48" s="78"/>
      <c r="AG48" s="78"/>
      <c r="AH48" s="78"/>
      <c r="AI48" s="78"/>
      <c r="AJ48" s="78"/>
      <c r="AK48" s="78"/>
      <c r="AL48" s="78"/>
      <c r="AM48" s="78"/>
      <c r="AN48" s="78"/>
      <c r="AO48" s="78"/>
      <c r="AP48" s="78"/>
      <c r="AQ48" s="78"/>
      <c r="AR48" s="78">
        <f t="shared" si="0"/>
        <v>0</v>
      </c>
      <c r="AS48" s="113">
        <f t="shared" si="1"/>
        <v>0</v>
      </c>
      <c r="AT48" s="111">
        <f t="shared" si="2"/>
        <v>0</v>
      </c>
      <c r="AU48" s="112">
        <f t="shared" si="3"/>
        <v>0</v>
      </c>
    </row>
    <row r="49" spans="1:48" s="72" customFormat="1" ht="305.25" customHeight="1" x14ac:dyDescent="0.3">
      <c r="A49" s="56">
        <v>43</v>
      </c>
      <c r="B49" s="48" t="s">
        <v>85</v>
      </c>
      <c r="C49" s="48" t="s">
        <v>128</v>
      </c>
      <c r="D49" s="48" t="s">
        <v>103</v>
      </c>
      <c r="E49" s="48" t="s">
        <v>87</v>
      </c>
      <c r="F49" s="48" t="s">
        <v>59</v>
      </c>
      <c r="G49" s="48" t="s">
        <v>109</v>
      </c>
      <c r="H49" s="48" t="s">
        <v>441</v>
      </c>
      <c r="I49" s="48" t="s">
        <v>20</v>
      </c>
      <c r="J49" s="48" t="s">
        <v>57</v>
      </c>
      <c r="K49" s="48" t="s">
        <v>442</v>
      </c>
      <c r="L49" s="48" t="s">
        <v>393</v>
      </c>
      <c r="M49" s="48">
        <v>4</v>
      </c>
      <c r="N49" s="48" t="s">
        <v>443</v>
      </c>
      <c r="O49" s="48" t="s">
        <v>18</v>
      </c>
      <c r="P49" s="48" t="s">
        <v>19</v>
      </c>
      <c r="Q49" s="48" t="s">
        <v>444</v>
      </c>
      <c r="R49" s="48" t="s">
        <v>56</v>
      </c>
      <c r="S49" s="55">
        <v>1</v>
      </c>
      <c r="T49" s="56">
        <v>1</v>
      </c>
      <c r="U49" s="56">
        <v>1</v>
      </c>
      <c r="V49" s="56">
        <v>1</v>
      </c>
      <c r="W49" s="56">
        <v>1</v>
      </c>
      <c r="X49" s="78">
        <v>1</v>
      </c>
      <c r="Y49" s="93" t="s">
        <v>445</v>
      </c>
      <c r="Z49" s="78" t="s">
        <v>56</v>
      </c>
      <c r="AA49" s="78" t="s">
        <v>56</v>
      </c>
      <c r="AB49" s="99" t="s">
        <v>446</v>
      </c>
      <c r="AC49" s="78"/>
      <c r="AD49" s="78"/>
      <c r="AE49" s="78"/>
      <c r="AF49" s="78"/>
      <c r="AG49" s="78"/>
      <c r="AH49" s="78"/>
      <c r="AI49" s="78"/>
      <c r="AJ49" s="78"/>
      <c r="AK49" s="78"/>
      <c r="AL49" s="78"/>
      <c r="AM49" s="78"/>
      <c r="AN49" s="78"/>
      <c r="AO49" s="78"/>
      <c r="AP49" s="78"/>
      <c r="AQ49" s="78"/>
      <c r="AR49" s="78">
        <f t="shared" si="0"/>
        <v>1</v>
      </c>
      <c r="AS49" s="113">
        <f t="shared" si="1"/>
        <v>0.25</v>
      </c>
      <c r="AT49" s="111">
        <f t="shared" si="2"/>
        <v>1</v>
      </c>
      <c r="AU49" s="112">
        <f t="shared" si="3"/>
        <v>0.25</v>
      </c>
    </row>
    <row r="50" spans="1:48" s="72" customFormat="1" ht="408.75" customHeight="1" x14ac:dyDescent="0.3">
      <c r="A50" s="56">
        <v>44</v>
      </c>
      <c r="B50" s="48" t="s">
        <v>64</v>
      </c>
      <c r="C50" s="48" t="s">
        <v>97</v>
      </c>
      <c r="D50" s="48" t="s">
        <v>103</v>
      </c>
      <c r="E50" s="48" t="s">
        <v>87</v>
      </c>
      <c r="F50" s="48" t="s">
        <v>112</v>
      </c>
      <c r="G50" s="48" t="s">
        <v>96</v>
      </c>
      <c r="H50" s="48" t="s">
        <v>447</v>
      </c>
      <c r="I50" s="48" t="s">
        <v>20</v>
      </c>
      <c r="J50" s="48" t="s">
        <v>31</v>
      </c>
      <c r="K50" s="48" t="s">
        <v>448</v>
      </c>
      <c r="L50" s="48" t="s">
        <v>449</v>
      </c>
      <c r="M50" s="55">
        <v>1</v>
      </c>
      <c r="N50" s="48" t="s">
        <v>450</v>
      </c>
      <c r="O50" s="48" t="s">
        <v>28</v>
      </c>
      <c r="P50" s="48" t="s">
        <v>29</v>
      </c>
      <c r="Q50" s="49" t="s">
        <v>451</v>
      </c>
      <c r="R50" s="50">
        <v>1</v>
      </c>
      <c r="S50" s="55">
        <v>0.6</v>
      </c>
      <c r="T50" s="57">
        <v>1</v>
      </c>
      <c r="U50" s="57">
        <v>1</v>
      </c>
      <c r="V50" s="57">
        <v>1</v>
      </c>
      <c r="W50" s="57">
        <v>1</v>
      </c>
      <c r="X50" s="89">
        <v>0.9</v>
      </c>
      <c r="Y50" s="93" t="s">
        <v>452</v>
      </c>
      <c r="Z50" s="90" t="s">
        <v>453</v>
      </c>
      <c r="AA50" s="90" t="s">
        <v>454</v>
      </c>
      <c r="AB50" s="115" t="s">
        <v>512</v>
      </c>
      <c r="AC50" s="78"/>
      <c r="AD50" s="78"/>
      <c r="AE50" s="78"/>
      <c r="AF50" s="78"/>
      <c r="AG50" s="78"/>
      <c r="AH50" s="78"/>
      <c r="AI50" s="78"/>
      <c r="AJ50" s="78"/>
      <c r="AK50" s="78"/>
      <c r="AL50" s="78"/>
      <c r="AM50" s="78"/>
      <c r="AN50" s="78"/>
      <c r="AO50" s="78"/>
      <c r="AP50" s="78"/>
      <c r="AQ50" s="78"/>
      <c r="AR50" s="110">
        <f t="shared" si="0"/>
        <v>0.9</v>
      </c>
      <c r="AS50" s="113">
        <f t="shared" si="1"/>
        <v>0.9</v>
      </c>
      <c r="AT50" s="112">
        <f t="shared" si="2"/>
        <v>1</v>
      </c>
      <c r="AU50" s="112">
        <f t="shared" si="3"/>
        <v>1</v>
      </c>
    </row>
    <row r="51" spans="1:48" s="72" customFormat="1" ht="388.5" customHeight="1" x14ac:dyDescent="0.3">
      <c r="A51" s="56">
        <v>45</v>
      </c>
      <c r="B51" s="48" t="s">
        <v>64</v>
      </c>
      <c r="C51" s="48" t="s">
        <v>97</v>
      </c>
      <c r="D51" s="48" t="s">
        <v>103</v>
      </c>
      <c r="E51" s="48" t="s">
        <v>87</v>
      </c>
      <c r="F51" s="48" t="s">
        <v>112</v>
      </c>
      <c r="G51" s="48" t="s">
        <v>96</v>
      </c>
      <c r="H51" s="48" t="s">
        <v>455</v>
      </c>
      <c r="I51" s="48" t="s">
        <v>30</v>
      </c>
      <c r="J51" s="48" t="s">
        <v>31</v>
      </c>
      <c r="K51" s="48" t="s">
        <v>456</v>
      </c>
      <c r="L51" s="48" t="s">
        <v>457</v>
      </c>
      <c r="M51" s="55">
        <v>1</v>
      </c>
      <c r="N51" s="48" t="s">
        <v>458</v>
      </c>
      <c r="O51" s="48" t="s">
        <v>28</v>
      </c>
      <c r="P51" s="48" t="s">
        <v>29</v>
      </c>
      <c r="Q51" s="49" t="s">
        <v>459</v>
      </c>
      <c r="R51" s="50">
        <v>1</v>
      </c>
      <c r="S51" s="55">
        <v>0.1</v>
      </c>
      <c r="T51" s="57">
        <v>1</v>
      </c>
      <c r="U51" s="57">
        <v>1</v>
      </c>
      <c r="V51" s="57">
        <v>1</v>
      </c>
      <c r="W51" s="57">
        <v>1</v>
      </c>
      <c r="X51" s="89">
        <v>0.93</v>
      </c>
      <c r="Y51" s="93" t="s">
        <v>460</v>
      </c>
      <c r="Z51" s="90" t="s">
        <v>461</v>
      </c>
      <c r="AA51" s="90" t="s">
        <v>462</v>
      </c>
      <c r="AB51" s="115" t="s">
        <v>513</v>
      </c>
      <c r="AC51" s="78"/>
      <c r="AD51" s="78"/>
      <c r="AE51" s="78"/>
      <c r="AF51" s="78"/>
      <c r="AG51" s="78"/>
      <c r="AH51" s="78"/>
      <c r="AI51" s="78"/>
      <c r="AJ51" s="78"/>
      <c r="AK51" s="78"/>
      <c r="AL51" s="78"/>
      <c r="AM51" s="78"/>
      <c r="AN51" s="78"/>
      <c r="AO51" s="78"/>
      <c r="AP51" s="78"/>
      <c r="AQ51" s="78"/>
      <c r="AR51" s="110">
        <f t="shared" si="0"/>
        <v>0.93</v>
      </c>
      <c r="AS51" s="113">
        <f t="shared" si="1"/>
        <v>0.93</v>
      </c>
      <c r="AT51" s="112">
        <f t="shared" si="2"/>
        <v>1</v>
      </c>
      <c r="AU51" s="112">
        <f t="shared" si="3"/>
        <v>1</v>
      </c>
    </row>
    <row r="52" spans="1:48" s="72" customFormat="1" ht="408.75" customHeight="1" x14ac:dyDescent="0.3">
      <c r="A52" s="56">
        <v>46</v>
      </c>
      <c r="B52" s="48" t="s">
        <v>64</v>
      </c>
      <c r="C52" s="48" t="s">
        <v>97</v>
      </c>
      <c r="D52" s="48" t="s">
        <v>103</v>
      </c>
      <c r="E52" s="48" t="s">
        <v>87</v>
      </c>
      <c r="F52" s="48" t="s">
        <v>112</v>
      </c>
      <c r="G52" s="48" t="s">
        <v>96</v>
      </c>
      <c r="H52" s="48" t="s">
        <v>463</v>
      </c>
      <c r="I52" s="48" t="s">
        <v>30</v>
      </c>
      <c r="J52" s="48" t="s">
        <v>31</v>
      </c>
      <c r="K52" s="48" t="s">
        <v>464</v>
      </c>
      <c r="L52" s="48" t="s">
        <v>465</v>
      </c>
      <c r="M52" s="55">
        <v>1</v>
      </c>
      <c r="N52" s="48" t="s">
        <v>466</v>
      </c>
      <c r="O52" s="48" t="s">
        <v>28</v>
      </c>
      <c r="P52" s="48" t="s">
        <v>29</v>
      </c>
      <c r="Q52" s="49" t="s">
        <v>467</v>
      </c>
      <c r="R52" s="50">
        <v>1</v>
      </c>
      <c r="S52" s="55">
        <v>0.1</v>
      </c>
      <c r="T52" s="57">
        <v>1</v>
      </c>
      <c r="U52" s="57">
        <v>1</v>
      </c>
      <c r="V52" s="57">
        <v>1</v>
      </c>
      <c r="W52" s="57">
        <v>1</v>
      </c>
      <c r="X52" s="89">
        <v>0.9</v>
      </c>
      <c r="Y52" s="93" t="s">
        <v>468</v>
      </c>
      <c r="Z52" s="90" t="s">
        <v>469</v>
      </c>
      <c r="AA52" s="90" t="s">
        <v>470</v>
      </c>
      <c r="AB52" s="115" t="s">
        <v>514</v>
      </c>
      <c r="AC52" s="78"/>
      <c r="AD52" s="78"/>
      <c r="AE52" s="78"/>
      <c r="AF52" s="78"/>
      <c r="AG52" s="78"/>
      <c r="AH52" s="78"/>
      <c r="AI52" s="78"/>
      <c r="AJ52" s="78"/>
      <c r="AK52" s="78"/>
      <c r="AL52" s="78"/>
      <c r="AM52" s="78"/>
      <c r="AN52" s="78"/>
      <c r="AO52" s="78"/>
      <c r="AP52" s="78"/>
      <c r="AQ52" s="78"/>
      <c r="AR52" s="110">
        <f t="shared" si="0"/>
        <v>0.9</v>
      </c>
      <c r="AS52" s="113">
        <f t="shared" si="1"/>
        <v>0.9</v>
      </c>
      <c r="AT52" s="112">
        <f t="shared" si="2"/>
        <v>1</v>
      </c>
      <c r="AU52" s="112">
        <f t="shared" si="3"/>
        <v>1</v>
      </c>
    </row>
    <row r="53" spans="1:48" s="72" customFormat="1" ht="409.5" customHeight="1" x14ac:dyDescent="0.3">
      <c r="A53" s="56">
        <v>47</v>
      </c>
      <c r="B53" s="48" t="s">
        <v>64</v>
      </c>
      <c r="C53" s="48" t="s">
        <v>97</v>
      </c>
      <c r="D53" s="48" t="s">
        <v>103</v>
      </c>
      <c r="E53" s="48" t="s">
        <v>87</v>
      </c>
      <c r="F53" s="48" t="s">
        <v>112</v>
      </c>
      <c r="G53" s="48" t="s">
        <v>96</v>
      </c>
      <c r="H53" s="48" t="s">
        <v>471</v>
      </c>
      <c r="I53" s="48" t="s">
        <v>39</v>
      </c>
      <c r="J53" s="48" t="s">
        <v>31</v>
      </c>
      <c r="K53" s="48" t="s">
        <v>472</v>
      </c>
      <c r="L53" s="48" t="s">
        <v>473</v>
      </c>
      <c r="M53" s="55">
        <v>1</v>
      </c>
      <c r="N53" s="48" t="s">
        <v>474</v>
      </c>
      <c r="O53" s="48" t="s">
        <v>28</v>
      </c>
      <c r="P53" s="48" t="s">
        <v>29</v>
      </c>
      <c r="Q53" s="49" t="s">
        <v>475</v>
      </c>
      <c r="R53" s="50">
        <v>1</v>
      </c>
      <c r="S53" s="55">
        <v>0.1</v>
      </c>
      <c r="T53" s="57">
        <v>1</v>
      </c>
      <c r="U53" s="57">
        <v>1</v>
      </c>
      <c r="V53" s="57">
        <v>1</v>
      </c>
      <c r="W53" s="57">
        <v>1</v>
      </c>
      <c r="X53" s="89">
        <v>0.7</v>
      </c>
      <c r="Y53" s="93" t="s">
        <v>476</v>
      </c>
      <c r="Z53" s="90" t="s">
        <v>477</v>
      </c>
      <c r="AA53" s="90" t="s">
        <v>478</v>
      </c>
      <c r="AB53" s="115" t="s">
        <v>515</v>
      </c>
      <c r="AC53" s="78"/>
      <c r="AD53" s="78"/>
      <c r="AE53" s="78"/>
      <c r="AF53" s="78"/>
      <c r="AG53" s="78"/>
      <c r="AH53" s="78"/>
      <c r="AI53" s="78"/>
      <c r="AJ53" s="78"/>
      <c r="AK53" s="78"/>
      <c r="AL53" s="78"/>
      <c r="AM53" s="78"/>
      <c r="AN53" s="78"/>
      <c r="AO53" s="78"/>
      <c r="AP53" s="78"/>
      <c r="AQ53" s="78"/>
      <c r="AR53" s="110">
        <f t="shared" si="0"/>
        <v>0.7</v>
      </c>
      <c r="AS53" s="113">
        <f t="shared" si="1"/>
        <v>0.7</v>
      </c>
      <c r="AT53" s="112">
        <f t="shared" si="2"/>
        <v>1</v>
      </c>
      <c r="AU53" s="112">
        <f t="shared" si="3"/>
        <v>1</v>
      </c>
    </row>
    <row r="54" spans="1:48" s="72" customFormat="1" ht="335.25" customHeight="1" x14ac:dyDescent="0.3">
      <c r="A54" s="56">
        <v>48</v>
      </c>
      <c r="B54" s="48" t="s">
        <v>64</v>
      </c>
      <c r="C54" s="48" t="s">
        <v>97</v>
      </c>
      <c r="D54" s="48" t="s">
        <v>103</v>
      </c>
      <c r="E54" s="48" t="s">
        <v>87</v>
      </c>
      <c r="F54" s="48" t="s">
        <v>112</v>
      </c>
      <c r="G54" s="48" t="s">
        <v>96</v>
      </c>
      <c r="H54" s="48" t="s">
        <v>479</v>
      </c>
      <c r="I54" s="48" t="s">
        <v>48</v>
      </c>
      <c r="J54" s="48" t="s">
        <v>31</v>
      </c>
      <c r="K54" s="48" t="s">
        <v>480</v>
      </c>
      <c r="L54" s="48" t="s">
        <v>481</v>
      </c>
      <c r="M54" s="55">
        <v>1</v>
      </c>
      <c r="N54" s="48" t="s">
        <v>482</v>
      </c>
      <c r="O54" s="48" t="s">
        <v>28</v>
      </c>
      <c r="P54" s="48" t="s">
        <v>29</v>
      </c>
      <c r="Q54" s="49" t="s">
        <v>483</v>
      </c>
      <c r="R54" s="50">
        <v>1</v>
      </c>
      <c r="S54" s="55">
        <v>0.1</v>
      </c>
      <c r="T54" s="57">
        <v>1</v>
      </c>
      <c r="U54" s="57">
        <v>1</v>
      </c>
      <c r="V54" s="57">
        <v>1</v>
      </c>
      <c r="W54" s="57">
        <v>1</v>
      </c>
      <c r="X54" s="89">
        <v>0.7</v>
      </c>
      <c r="Y54" s="93" t="s">
        <v>484</v>
      </c>
      <c r="Z54" s="90" t="s">
        <v>485</v>
      </c>
      <c r="AA54" s="90" t="s">
        <v>486</v>
      </c>
      <c r="AB54" s="115" t="s">
        <v>509</v>
      </c>
      <c r="AC54" s="78"/>
      <c r="AD54" s="78"/>
      <c r="AE54" s="78"/>
      <c r="AF54" s="78"/>
      <c r="AG54" s="78"/>
      <c r="AH54" s="78"/>
      <c r="AI54" s="78"/>
      <c r="AJ54" s="78"/>
      <c r="AK54" s="78"/>
      <c r="AL54" s="78"/>
      <c r="AM54" s="78"/>
      <c r="AN54" s="78"/>
      <c r="AO54" s="78"/>
      <c r="AP54" s="78"/>
      <c r="AQ54" s="78"/>
      <c r="AR54" s="110">
        <f t="shared" si="0"/>
        <v>0.7</v>
      </c>
      <c r="AS54" s="113">
        <f t="shared" si="1"/>
        <v>0.7</v>
      </c>
      <c r="AT54" s="112">
        <f t="shared" si="2"/>
        <v>1</v>
      </c>
      <c r="AU54" s="112">
        <f t="shared" si="3"/>
        <v>1</v>
      </c>
    </row>
    <row r="55" spans="1:48" s="72" customFormat="1" ht="144" customHeight="1" x14ac:dyDescent="0.3">
      <c r="A55" s="56">
        <v>49</v>
      </c>
      <c r="B55" s="48" t="s">
        <v>64</v>
      </c>
      <c r="C55" s="48" t="s">
        <v>129</v>
      </c>
      <c r="D55" s="48" t="s">
        <v>90</v>
      </c>
      <c r="E55" s="48" t="s">
        <v>56</v>
      </c>
      <c r="F55" s="48" t="s">
        <v>59</v>
      </c>
      <c r="G55" s="48" t="s">
        <v>109</v>
      </c>
      <c r="H55" s="48" t="s">
        <v>487</v>
      </c>
      <c r="I55" s="48" t="s">
        <v>48</v>
      </c>
      <c r="J55" s="48" t="s">
        <v>57</v>
      </c>
      <c r="K55" s="48" t="s">
        <v>488</v>
      </c>
      <c r="L55" s="48" t="s">
        <v>489</v>
      </c>
      <c r="M55" s="48">
        <v>2</v>
      </c>
      <c r="N55" s="48" t="s">
        <v>490</v>
      </c>
      <c r="O55" s="48" t="s">
        <v>18</v>
      </c>
      <c r="P55" s="48" t="s">
        <v>19</v>
      </c>
      <c r="Q55" s="58" t="s">
        <v>491</v>
      </c>
      <c r="R55" s="58">
        <v>2</v>
      </c>
      <c r="S55" s="55">
        <v>0.5</v>
      </c>
      <c r="T55" s="57"/>
      <c r="U55" s="71">
        <v>1</v>
      </c>
      <c r="V55" s="71"/>
      <c r="W55" s="71">
        <v>1</v>
      </c>
      <c r="X55" s="78"/>
      <c r="Y55" s="90"/>
      <c r="Z55" s="78"/>
      <c r="AA55" s="78"/>
      <c r="AB55" s="78"/>
      <c r="AC55" s="78"/>
      <c r="AD55" s="78"/>
      <c r="AE55" s="78"/>
      <c r="AF55" s="78"/>
      <c r="AG55" s="78"/>
      <c r="AH55" s="78"/>
      <c r="AI55" s="78"/>
      <c r="AJ55" s="78"/>
      <c r="AK55" s="78"/>
      <c r="AL55" s="78"/>
      <c r="AM55" s="78"/>
      <c r="AN55" s="78"/>
      <c r="AO55" s="78"/>
      <c r="AP55" s="78"/>
      <c r="AQ55" s="78"/>
      <c r="AR55" s="78">
        <f t="shared" si="0"/>
        <v>0</v>
      </c>
      <c r="AS55" s="113">
        <f t="shared" si="1"/>
        <v>0</v>
      </c>
      <c r="AT55" s="111">
        <f t="shared" si="2"/>
        <v>0</v>
      </c>
      <c r="AU55" s="112">
        <f t="shared" si="3"/>
        <v>0</v>
      </c>
    </row>
    <row r="56" spans="1:48" s="72" customFormat="1" ht="144" customHeight="1" x14ac:dyDescent="0.3">
      <c r="A56" s="56">
        <v>50</v>
      </c>
      <c r="B56" s="48" t="s">
        <v>64</v>
      </c>
      <c r="C56" s="48" t="s">
        <v>129</v>
      </c>
      <c r="D56" s="48" t="s">
        <v>90</v>
      </c>
      <c r="E56" s="48" t="s">
        <v>56</v>
      </c>
      <c r="F56" s="48" t="s">
        <v>59</v>
      </c>
      <c r="G56" s="48" t="s">
        <v>109</v>
      </c>
      <c r="H56" s="48" t="s">
        <v>492</v>
      </c>
      <c r="I56" s="48" t="s">
        <v>30</v>
      </c>
      <c r="J56" s="48" t="s">
        <v>57</v>
      </c>
      <c r="K56" s="48" t="s">
        <v>493</v>
      </c>
      <c r="L56" s="48" t="s">
        <v>489</v>
      </c>
      <c r="M56" s="48">
        <v>2</v>
      </c>
      <c r="N56" s="48" t="s">
        <v>490</v>
      </c>
      <c r="O56" s="48" t="s">
        <v>18</v>
      </c>
      <c r="P56" s="48" t="s">
        <v>19</v>
      </c>
      <c r="Q56" s="58" t="s">
        <v>491</v>
      </c>
      <c r="R56" s="58">
        <v>2</v>
      </c>
      <c r="S56" s="55">
        <v>0.5</v>
      </c>
      <c r="T56" s="57"/>
      <c r="U56" s="71">
        <v>1</v>
      </c>
      <c r="V56" s="71"/>
      <c r="W56" s="71">
        <v>1</v>
      </c>
      <c r="X56" s="78"/>
      <c r="Y56" s="90"/>
      <c r="Z56" s="78"/>
      <c r="AA56" s="78"/>
      <c r="AB56" s="78"/>
      <c r="AC56" s="78"/>
      <c r="AD56" s="78"/>
      <c r="AE56" s="78"/>
      <c r="AF56" s="78"/>
      <c r="AG56" s="78"/>
      <c r="AH56" s="78"/>
      <c r="AI56" s="78"/>
      <c r="AJ56" s="78"/>
      <c r="AK56" s="78"/>
      <c r="AL56" s="78"/>
      <c r="AM56" s="78"/>
      <c r="AN56" s="78"/>
      <c r="AO56" s="78"/>
      <c r="AP56" s="78"/>
      <c r="AQ56" s="78"/>
      <c r="AR56" s="78">
        <f t="shared" si="0"/>
        <v>0</v>
      </c>
      <c r="AS56" s="110">
        <f t="shared" si="1"/>
        <v>0</v>
      </c>
      <c r="AT56" s="111">
        <f t="shared" si="2"/>
        <v>0</v>
      </c>
      <c r="AU56" s="112">
        <f t="shared" si="3"/>
        <v>0</v>
      </c>
    </row>
    <row r="57" spans="1:48" ht="27" customHeight="1" x14ac:dyDescent="0.3">
      <c r="A57" s="116"/>
      <c r="B57" s="117"/>
      <c r="C57" s="117"/>
      <c r="D57" s="117"/>
      <c r="E57" s="117"/>
      <c r="F57" s="117"/>
      <c r="G57" s="117"/>
      <c r="H57" s="117"/>
      <c r="I57" s="117"/>
      <c r="J57" s="117"/>
      <c r="K57" s="117"/>
      <c r="L57" s="118"/>
      <c r="M57" s="118"/>
      <c r="N57" s="118"/>
      <c r="O57" s="118"/>
      <c r="P57" s="118"/>
      <c r="Q57" s="119"/>
      <c r="R57" s="119"/>
      <c r="S57" s="120">
        <f>SUM(S7:S56)/28</f>
        <v>1</v>
      </c>
      <c r="T57" s="121"/>
      <c r="U57" s="121"/>
      <c r="V57" s="121"/>
      <c r="W57" s="121"/>
      <c r="X57" s="51"/>
      <c r="Y57" s="51"/>
      <c r="Z57" s="51"/>
      <c r="AA57" s="51"/>
      <c r="AB57" s="51"/>
      <c r="AC57" s="51"/>
      <c r="AD57" s="51"/>
      <c r="AE57" s="51"/>
      <c r="AF57" s="51"/>
      <c r="AG57" s="51"/>
      <c r="AH57" s="51"/>
      <c r="AI57" s="51"/>
      <c r="AJ57" s="51"/>
      <c r="AK57" s="51"/>
      <c r="AL57" s="51"/>
      <c r="AM57" s="51"/>
      <c r="AN57" s="51"/>
      <c r="AO57" s="51"/>
      <c r="AP57" s="51"/>
      <c r="AQ57" s="51"/>
      <c r="AR57" s="51"/>
      <c r="AS57" s="122"/>
      <c r="AT57" s="51"/>
      <c r="AU57" s="51"/>
      <c r="AV57" s="51"/>
    </row>
    <row r="58" spans="1:48" ht="38.25" customHeight="1" x14ac:dyDescent="0.3">
      <c r="A58" s="133" t="s">
        <v>511</v>
      </c>
      <c r="B58" s="133"/>
      <c r="C58" s="133"/>
      <c r="D58" s="133"/>
      <c r="E58" s="133"/>
      <c r="F58" s="133"/>
      <c r="G58" s="133"/>
      <c r="H58" s="133"/>
      <c r="I58" s="133"/>
      <c r="J58" s="133"/>
      <c r="K58" s="133"/>
      <c r="L58" s="133"/>
      <c r="M58" s="133"/>
      <c r="N58" s="133"/>
      <c r="O58" s="133"/>
      <c r="P58" s="133"/>
      <c r="Q58" s="133"/>
      <c r="R58" s="133"/>
      <c r="S58" s="133"/>
      <c r="T58" s="133"/>
      <c r="U58" s="133"/>
      <c r="V58" s="133"/>
      <c r="W58" s="133"/>
      <c r="X58" s="51"/>
      <c r="Y58" s="51"/>
      <c r="Z58" s="51"/>
      <c r="AA58" s="51"/>
      <c r="AB58" s="51"/>
      <c r="AC58" s="51"/>
      <c r="AD58" s="51"/>
      <c r="AE58" s="51"/>
      <c r="AF58" s="51"/>
      <c r="AG58" s="51"/>
      <c r="AH58" s="51"/>
      <c r="AI58" s="51"/>
      <c r="AJ58" s="51"/>
      <c r="AK58" s="51"/>
      <c r="AL58" s="51"/>
      <c r="AM58" s="51"/>
      <c r="AN58" s="51"/>
      <c r="AO58" s="51"/>
      <c r="AP58" s="51"/>
      <c r="AQ58" s="51"/>
      <c r="AR58" s="51"/>
      <c r="AS58" s="114"/>
      <c r="AT58" s="51"/>
      <c r="AU58" s="114">
        <f>AVERAGE(AU7:AU57)</f>
        <v>0.38065062388591797</v>
      </c>
      <c r="AV58" s="51"/>
    </row>
    <row r="59" spans="1:48" ht="33" customHeight="1" x14ac:dyDescent="0.3">
      <c r="A59" s="134" t="s">
        <v>510</v>
      </c>
      <c r="B59" s="134"/>
      <c r="C59" s="134"/>
      <c r="D59" s="134"/>
      <c r="E59" s="134"/>
      <c r="F59" s="134"/>
      <c r="G59" s="134"/>
      <c r="H59" s="134"/>
      <c r="I59" s="134"/>
      <c r="J59" s="134"/>
      <c r="K59" s="134"/>
      <c r="L59" s="134"/>
      <c r="M59" s="134"/>
      <c r="N59" s="134"/>
      <c r="O59" s="134"/>
      <c r="P59" s="134"/>
      <c r="Q59" s="134"/>
      <c r="R59" s="134"/>
      <c r="S59" s="134"/>
      <c r="T59" s="134"/>
      <c r="U59" s="134"/>
      <c r="V59" s="134"/>
      <c r="W59" s="51"/>
      <c r="X59" s="51"/>
      <c r="Y59" s="51"/>
      <c r="Z59" s="51"/>
      <c r="AA59" s="51"/>
      <c r="AB59" s="51"/>
      <c r="AC59" s="51"/>
      <c r="AD59" s="51"/>
      <c r="AE59" s="51"/>
      <c r="AF59" s="51"/>
      <c r="AG59" s="51"/>
      <c r="AH59" s="51"/>
      <c r="AI59" s="51"/>
      <c r="AJ59" s="51"/>
      <c r="AK59" s="51"/>
      <c r="AL59" s="51"/>
      <c r="AM59" s="51"/>
      <c r="AN59" s="51"/>
      <c r="AO59" s="51"/>
      <c r="AP59" s="51"/>
      <c r="AQ59" s="51"/>
      <c r="AR59" s="51"/>
      <c r="AS59" s="51"/>
      <c r="AT59" s="51"/>
      <c r="AU59" s="51"/>
      <c r="AV59" s="51"/>
    </row>
  </sheetData>
  <sheetProtection autoFilter="0" pivotTables="0"/>
  <protectedRanges>
    <protectedRange algorithmName="SHA-512" hashValue="+f0MVC3IBrteb1KFCQlhMKyI6bvL/3dk3tHTLS1kBcIOK9G1gz8ZIN3CxZ8nnvVo/RBus0oeGTVqdfidxj3Vvg==" saltValue="/XwsqKjbmRnJX+AZS5EVMQ==" spinCount="100000" sqref="X7:AB49 X55:AB56 X50:AA54" name="Rango1"/>
    <protectedRange algorithmName="SHA-512" hashValue="+f0MVC3IBrteb1KFCQlhMKyI6bvL/3dk3tHTLS1kBcIOK9G1gz8ZIN3CxZ8nnvVo/RBus0oeGTVqdfidxj3Vvg==" saltValue="/XwsqKjbmRnJX+AZS5EVMQ==" spinCount="100000" sqref="AB50:AB54" name="Rango1_1"/>
  </protectedRanges>
  <autoFilter ref="A6:AT59" xr:uid="{00000000-0001-0000-0400-000000000000}"/>
  <mergeCells count="20">
    <mergeCell ref="A59:V59"/>
    <mergeCell ref="J2:K2"/>
    <mergeCell ref="J3:K3"/>
    <mergeCell ref="AR4:AS5"/>
    <mergeCell ref="A1:B3"/>
    <mergeCell ref="D1:H1"/>
    <mergeCell ref="D2:H2"/>
    <mergeCell ref="AC4:AG4"/>
    <mergeCell ref="AN5:AP5"/>
    <mergeCell ref="T4:W5"/>
    <mergeCell ref="Y5:AA5"/>
    <mergeCell ref="AD5:AF5"/>
    <mergeCell ref="AI5:AK5"/>
    <mergeCell ref="X4:AB4"/>
    <mergeCell ref="AH4:AL4"/>
    <mergeCell ref="AM4:AQ4"/>
    <mergeCell ref="D3:H3"/>
    <mergeCell ref="A4:S5"/>
    <mergeCell ref="J1:K1"/>
    <mergeCell ref="A58:W58"/>
  </mergeCells>
  <phoneticPr fontId="3" type="noConversion"/>
  <printOptions gridLines="1"/>
  <pageMargins left="0.70866141732283472" right="0.70866141732283472" top="0.74803149606299213" bottom="0.74803149606299213" header="0.31496062992125984" footer="0.31496062992125984"/>
  <pageSetup scale="10" orientation="landscape" r:id="rId1"/>
  <headerFooter>
    <oddFooter>&amp;C&amp;G</oddFooter>
  </headerFooter>
  <drawing r:id="rId2"/>
  <legacyDrawingHF r:id="rId3"/>
  <extLst>
    <ext xmlns:x14="http://schemas.microsoft.com/office/spreadsheetml/2009/9/main" uri="{CCE6A557-97BC-4b89-ADB6-D9C93CAAB3DF}">
      <x14:dataValidations xmlns:xm="http://schemas.microsoft.com/office/excel/2006/main" count="10">
        <x14:dataValidation type="list" allowBlank="1" showInputMessage="1" showErrorMessage="1" xr:uid="{31C25D9F-A982-43DD-BC3D-2D6DC49750E0}">
          <x14:formula1>
            <xm:f>Datos!$B$2:$B$21</xm:f>
          </x14:formula1>
          <xm:sqref>F7:F57</xm:sqref>
        </x14:dataValidation>
        <x14:dataValidation type="list" allowBlank="1" showInputMessage="1" showErrorMessage="1" xr:uid="{D21777AF-C613-4AEB-85FA-CEA337DDAD16}">
          <x14:formula1>
            <xm:f>Datos!$G$2:$G$17</xm:f>
          </x14:formula1>
          <xm:sqref>D7:D57</xm:sqref>
        </x14:dataValidation>
        <x14:dataValidation type="list" allowBlank="1" showInputMessage="1" showErrorMessage="1" xr:uid="{02F097A9-69EC-4698-B2F0-94455753F36F}">
          <x14:formula1>
            <xm:f>Datos!$C$2:$C$13</xm:f>
          </x14:formula1>
          <xm:sqref>E7:E57</xm:sqref>
        </x14:dataValidation>
        <x14:dataValidation type="list" allowBlank="1" showInputMessage="1" showErrorMessage="1" xr:uid="{D258AC91-E9C5-4276-882E-371154F5A268}">
          <x14:formula1>
            <xm:f>Datos!$A$2:$A$11</xm:f>
          </x14:formula1>
          <xm:sqref>B7:B57</xm:sqref>
        </x14:dataValidation>
        <x14:dataValidation type="list" allowBlank="1" showInputMessage="1" showErrorMessage="1" xr:uid="{E61CCA88-35C2-4463-9130-0A3AEEC31B47}">
          <x14:formula1>
            <xm:f>Datos!$F$2:$F$32</xm:f>
          </x14:formula1>
          <xm:sqref>C7:C57</xm:sqref>
        </x14:dataValidation>
        <x14:dataValidation type="list" allowBlank="1" showInputMessage="1" showErrorMessage="1" xr:uid="{C8773E7A-988F-4252-85B8-8CCE5763CDEF}">
          <x14:formula1>
            <xm:f>Datos!$H$2:$H$3</xm:f>
          </x14:formula1>
          <xm:sqref>O7:O57</xm:sqref>
        </x14:dataValidation>
        <x14:dataValidation type="list" allowBlank="1" showInputMessage="1" showErrorMessage="1" xr:uid="{4BB1B387-F67D-4744-B1EE-854079A0B5F6}">
          <x14:formula1>
            <xm:f>Datos!$I$2:$I$5</xm:f>
          </x14:formula1>
          <xm:sqref>P7:P57</xm:sqref>
        </x14:dataValidation>
        <x14:dataValidation type="list" allowBlank="1" showInputMessage="1" showErrorMessage="1" xr:uid="{F0C25E1C-7A12-4CF0-8EDF-5E133A75BABF}">
          <x14:formula1>
            <xm:f>Datos!$D$2:$D$16</xm:f>
          </x14:formula1>
          <xm:sqref>G7:G57</xm:sqref>
        </x14:dataValidation>
        <x14:dataValidation type="list" allowBlank="1" showInputMessage="1" showErrorMessage="1" xr:uid="{2043D703-9510-4EF7-8590-CF05F87AF0C7}">
          <x14:formula1>
            <xm:f>Datos!$K$2:$K$6</xm:f>
          </x14:formula1>
          <xm:sqref>J7:J57</xm:sqref>
        </x14:dataValidation>
        <x14:dataValidation type="list" allowBlank="1" showInputMessage="1" showErrorMessage="1" xr:uid="{6145DC56-7672-49A0-9F9F-C5253B57069B}">
          <x14:formula1>
            <xm:f>Datos!$J$2:$J$6</xm:f>
          </x14:formula1>
          <xm:sqref>I7:I57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614B-4631-44B7-A0E5-2CF344736047}">
  <sheetPr>
    <pageSetUpPr fitToPage="1"/>
  </sheetPr>
  <dimension ref="A1:F13"/>
  <sheetViews>
    <sheetView topLeftCell="A7" workbookViewId="0">
      <selection activeCell="E7" sqref="E7"/>
    </sheetView>
  </sheetViews>
  <sheetFormatPr baseColWidth="10" defaultColWidth="11.44140625" defaultRowHeight="14.4" x14ac:dyDescent="0.3"/>
  <cols>
    <col min="1" max="1" width="33.6640625" customWidth="1"/>
    <col min="2" max="2" width="17.5546875" customWidth="1"/>
    <col min="3" max="3" width="41.88671875" customWidth="1"/>
    <col min="4" max="4" width="66.88671875" customWidth="1"/>
    <col min="5" max="5" width="22.109375" style="43" customWidth="1"/>
    <col min="6" max="6" width="32.109375" customWidth="1"/>
  </cols>
  <sheetData>
    <row r="1" spans="1:6" s="84" customFormat="1" ht="27.75" customHeight="1" x14ac:dyDescent="0.25">
      <c r="A1" s="158" t="s">
        <v>494</v>
      </c>
      <c r="B1" s="159"/>
      <c r="C1" s="159"/>
      <c r="D1" s="159"/>
      <c r="E1" s="159"/>
      <c r="F1" s="160"/>
    </row>
    <row r="2" spans="1:6" s="84" customFormat="1" ht="27.6" x14ac:dyDescent="0.25">
      <c r="A2" s="41" t="s">
        <v>495</v>
      </c>
      <c r="B2" s="41" t="s">
        <v>496</v>
      </c>
      <c r="C2" s="41" t="s">
        <v>497</v>
      </c>
      <c r="D2" s="41" t="s">
        <v>498</v>
      </c>
      <c r="E2" s="42" t="s">
        <v>499</v>
      </c>
      <c r="F2" s="41" t="s">
        <v>500</v>
      </c>
    </row>
    <row r="3" spans="1:6" s="10" customFormat="1" ht="60.75" customHeight="1" x14ac:dyDescent="0.3">
      <c r="A3" s="85" t="s">
        <v>501</v>
      </c>
      <c r="B3" s="86">
        <v>19</v>
      </c>
      <c r="C3" s="88" t="s">
        <v>318</v>
      </c>
      <c r="D3" s="88" t="s">
        <v>502</v>
      </c>
      <c r="E3" s="87">
        <v>46100</v>
      </c>
      <c r="F3" s="88" t="s">
        <v>503</v>
      </c>
    </row>
    <row r="4" spans="1:6" s="10" customFormat="1" ht="60.75" customHeight="1" x14ac:dyDescent="0.3">
      <c r="A4" s="85" t="s">
        <v>97</v>
      </c>
      <c r="B4" s="86">
        <v>44</v>
      </c>
      <c r="C4" s="88" t="s">
        <v>447</v>
      </c>
      <c r="D4" s="88" t="s">
        <v>504</v>
      </c>
      <c r="E4" s="87">
        <v>45402</v>
      </c>
      <c r="F4" s="88" t="s">
        <v>505</v>
      </c>
    </row>
    <row r="5" spans="1:6" s="3" customFormat="1" ht="60.75" customHeight="1" x14ac:dyDescent="0.3">
      <c r="A5" s="85" t="s">
        <v>97</v>
      </c>
      <c r="B5" s="86">
        <v>45</v>
      </c>
      <c r="C5" s="88" t="s">
        <v>455</v>
      </c>
      <c r="D5" s="88" t="s">
        <v>504</v>
      </c>
      <c r="E5" s="87">
        <v>45402</v>
      </c>
      <c r="F5" s="88" t="s">
        <v>505</v>
      </c>
    </row>
    <row r="6" spans="1:6" s="3" customFormat="1" ht="60.75" customHeight="1" x14ac:dyDescent="0.3">
      <c r="A6" s="85" t="s">
        <v>97</v>
      </c>
      <c r="B6" s="86">
        <v>46</v>
      </c>
      <c r="C6" s="88" t="s">
        <v>463</v>
      </c>
      <c r="D6" s="88" t="s">
        <v>504</v>
      </c>
      <c r="E6" s="87">
        <v>45402</v>
      </c>
      <c r="F6" s="88" t="s">
        <v>505</v>
      </c>
    </row>
    <row r="7" spans="1:6" s="3" customFormat="1" ht="60.75" customHeight="1" x14ac:dyDescent="0.3">
      <c r="A7" s="85" t="s">
        <v>97</v>
      </c>
      <c r="B7" s="86">
        <v>47</v>
      </c>
      <c r="C7" s="88" t="s">
        <v>471</v>
      </c>
      <c r="D7" s="88" t="s">
        <v>504</v>
      </c>
      <c r="E7" s="87">
        <v>45402</v>
      </c>
      <c r="F7" s="88" t="s">
        <v>505</v>
      </c>
    </row>
    <row r="8" spans="1:6" s="3" customFormat="1" ht="60.75" customHeight="1" x14ac:dyDescent="0.3">
      <c r="A8" s="85" t="s">
        <v>97</v>
      </c>
      <c r="B8" s="86">
        <v>48</v>
      </c>
      <c r="C8" s="88" t="s">
        <v>479</v>
      </c>
      <c r="D8" s="88" t="s">
        <v>504</v>
      </c>
      <c r="E8" s="87">
        <v>45402</v>
      </c>
      <c r="F8" s="88" t="s">
        <v>505</v>
      </c>
    </row>
    <row r="9" spans="1:6" s="3" customFormat="1" ht="60.75" customHeight="1" x14ac:dyDescent="0.3">
      <c r="A9" s="85" t="s">
        <v>98</v>
      </c>
      <c r="B9" s="86">
        <v>14</v>
      </c>
      <c r="C9" s="88" t="s">
        <v>285</v>
      </c>
      <c r="D9" s="88" t="s">
        <v>506</v>
      </c>
      <c r="E9" s="87">
        <v>46134</v>
      </c>
      <c r="F9" s="88" t="s">
        <v>507</v>
      </c>
    </row>
    <row r="10" spans="1:6" s="3" customFormat="1" ht="27.75" customHeight="1" x14ac:dyDescent="0.3">
      <c r="A10" s="82"/>
      <c r="B10" s="82"/>
      <c r="C10" s="82"/>
      <c r="D10" s="82"/>
      <c r="E10" s="83"/>
      <c r="F10" s="82"/>
    </row>
    <row r="11" spans="1:6" s="3" customFormat="1" ht="27.75" customHeight="1" x14ac:dyDescent="0.3">
      <c r="A11" s="82"/>
      <c r="B11" s="82"/>
      <c r="C11" s="82"/>
      <c r="D11" s="82"/>
      <c r="E11" s="83"/>
      <c r="F11" s="82"/>
    </row>
    <row r="12" spans="1:6" s="3" customFormat="1" ht="27.75" customHeight="1" x14ac:dyDescent="0.3">
      <c r="A12" s="82"/>
      <c r="B12" s="82"/>
      <c r="C12" s="82"/>
      <c r="D12" s="82"/>
      <c r="E12" s="83"/>
      <c r="F12" s="82"/>
    </row>
    <row r="13" spans="1:6" s="3" customFormat="1" ht="27.75" customHeight="1" x14ac:dyDescent="0.3">
      <c r="A13" s="82"/>
      <c r="B13" s="82"/>
      <c r="C13" s="82"/>
      <c r="D13" s="82"/>
      <c r="E13" s="83"/>
      <c r="F13" s="82"/>
    </row>
  </sheetData>
  <mergeCells count="1">
    <mergeCell ref="A1:F1"/>
  </mergeCells>
  <pageMargins left="0.70866141732283472" right="0.70866141732283472" top="0.74803149606299213" bottom="0.74803149606299213" header="0.31496062992125984" footer="0.31496062992125984"/>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3" ma:contentTypeDescription="Crear nuevo documento." ma:contentTypeScope="" ma:versionID="302bfc6ef17c948712cb063ac31bb72d">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536c9ae0a96c70bb6f0640af6107e223"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954f3693-2a6f-4e84-bdd5-9ed64d0d3018">
      <Terms xmlns="http://schemas.microsoft.com/office/infopath/2007/PartnerControls"/>
    </lcf76f155ced4ddcb4097134ff3c332f>
    <_ip_UnifiedCompliancePolicyProperties xmlns="http://schemas.microsoft.com/sharepoint/v3" xsi:nil="true"/>
    <Fecha xmlns="954f3693-2a6f-4e84-bdd5-9ed64d0d3018" xsi:nil="true"/>
    <TaxCatchAll xmlns="95222908-3492-4fb1-8c0b-2d69d8b95be4" xsi:nil="true"/>
    <SharedWithUsers xmlns="95222908-3492-4fb1-8c0b-2d69d8b95be4">
      <UserInfo>
        <DisplayName>Luis Enrique Arias Vera</DisplayName>
        <AccountId>17</AccountId>
        <AccountType/>
      </UserInfo>
      <UserInfo>
        <DisplayName>Maria Mercedes Rodriguez Escobar</DisplayName>
        <AccountId>5586</AccountId>
        <AccountType/>
      </UserInfo>
      <UserInfo>
        <DisplayName>Claudia Alejandra Reyes Garcia</DisplayName>
        <AccountId>5600</AccountId>
        <AccountType/>
      </UserInfo>
      <UserInfo>
        <DisplayName>Paola Andrea Chacon Tellez</DisplayName>
        <AccountId>5749</AccountId>
        <AccountType/>
      </UserInfo>
    </SharedWithUsers>
  </documentManagement>
</p:properties>
</file>

<file path=customXml/itemProps1.xml><?xml version="1.0" encoding="utf-8"?>
<ds:datastoreItem xmlns:ds="http://schemas.openxmlformats.org/officeDocument/2006/customXml" ds:itemID="{7AA908A1-FA70-4884-8AAE-935997C06F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1AE118-C9CA-4AF8-B407-736B9BEFE4BD}">
  <ds:schemaRefs>
    <ds:schemaRef ds:uri="http://schemas.microsoft.com/sharepoint/v3/contenttype/forms"/>
  </ds:schemaRefs>
</ds:datastoreItem>
</file>

<file path=customXml/itemProps3.xml><?xml version="1.0" encoding="utf-8"?>
<ds:datastoreItem xmlns:ds="http://schemas.openxmlformats.org/officeDocument/2006/customXml" ds:itemID="{D7C2C83C-CDD9-4D89-93BB-7D388BFFEB4E}">
  <ds:schemaRefs>
    <ds:schemaRef ds:uri="http://schemas.microsoft.com/office/2006/metadata/properties"/>
    <ds:schemaRef ds:uri="http://schemas.microsoft.com/office/infopath/2007/PartnerControls"/>
    <ds:schemaRef ds:uri="http://schemas.microsoft.com/sharepoint/v3"/>
    <ds:schemaRef ds:uri="954f3693-2a6f-4e84-bdd5-9ed64d0d3018"/>
    <ds:schemaRef ds:uri="95222908-3492-4fb1-8c0b-2d69d8b95be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Datos</vt:lpstr>
      <vt:lpstr>Instrucciones Diligenciamiento</vt:lpstr>
      <vt:lpstr>Plan de Acción Institucional</vt:lpstr>
      <vt:lpstr>Control de cambios </vt:lpstr>
      <vt:lpstr>'Plan de Acción Institucional'!Área_de_impresión</vt:lpstr>
      <vt:lpstr>'Plan de Acción Institucional'!Títulos_a_imprimir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dc:creator>
  <cp:keywords/>
  <dc:description/>
  <cp:lastModifiedBy>Autor</cp:lastModifiedBy>
  <cp:revision/>
  <dcterms:created xsi:type="dcterms:W3CDTF">2023-09-07T12:29:53Z</dcterms:created>
  <dcterms:modified xsi:type="dcterms:W3CDTF">2026-04-30T17:14:30Z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y fmtid="{D5CDD505-2E9C-101B-9397-08002B2CF9AE}" pid="4" name="MSIP_Label_61d363c2-bc6a-4ed6-a6e0-b9259d7e39c7_Enabled">
    <vt:lpwstr>true</vt:lpwstr>
  </property>
  <property fmtid="{D5CDD505-2E9C-101B-9397-08002B2CF9AE}" pid="5" name="MSIP_Label_61d363c2-bc6a-4ed6-a6e0-b9259d7e39c7_SetDate">
    <vt:lpwstr>2026-04-13T16:25:50Z</vt:lpwstr>
  </property>
  <property fmtid="{D5CDD505-2E9C-101B-9397-08002B2CF9AE}" pid="6" name="MSIP_Label_61d363c2-bc6a-4ed6-a6e0-b9259d7e39c7_Method">
    <vt:lpwstr>Privileged</vt:lpwstr>
  </property>
  <property fmtid="{D5CDD505-2E9C-101B-9397-08002B2CF9AE}" pid="7" name="MSIP_Label_61d363c2-bc6a-4ed6-a6e0-b9259d7e39c7_Name">
    <vt:lpwstr>InfoPublica</vt:lpwstr>
  </property>
  <property fmtid="{D5CDD505-2E9C-101B-9397-08002B2CF9AE}" pid="8" name="MSIP_Label_61d363c2-bc6a-4ed6-a6e0-b9259d7e39c7_SiteId">
    <vt:lpwstr>f351a7cb-f94a-4df0-9627-ae030ccef7c4</vt:lpwstr>
  </property>
  <property fmtid="{D5CDD505-2E9C-101B-9397-08002B2CF9AE}" pid="9" name="MSIP_Label_61d363c2-bc6a-4ed6-a6e0-b9259d7e39c7_ActionId">
    <vt:lpwstr>139f6e34-0972-4d21-aca0-a1c19835cd66</vt:lpwstr>
  </property>
  <property fmtid="{D5CDD505-2E9C-101B-9397-08002B2CF9AE}" pid="10" name="MSIP_Label_61d363c2-bc6a-4ed6-a6e0-b9259d7e39c7_ContentBits">
    <vt:lpwstr>0</vt:lpwstr>
  </property>
  <property fmtid="{D5CDD505-2E9C-101B-9397-08002B2CF9AE}" pid="11" name="MSIP_Label_61d363c2-bc6a-4ed6-a6e0-b9259d7e39c7_Tag">
    <vt:lpwstr>10, 0, 1, 2</vt:lpwstr>
  </property>
</Properties>
</file>