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lcaldiabogota-my.sharepoint.com/personal/abcastro_alcaldiabogota_gov_co/Documents/Escritorio/SG/PAI/Consolidado/Seguimientos/"/>
    </mc:Choice>
  </mc:AlternateContent>
  <xr:revisionPtr revIDLastSave="1524" documentId="8_{D3B18FA6-AC4B-4991-A781-756CAAD7633B}" xr6:coauthVersionLast="47" xr6:coauthVersionMax="47" xr10:uidLastSave="{EBB5BF75-42C8-4821-AB62-D472878E62F2}"/>
  <bookViews>
    <workbookView xWindow="-120" yWindow="-120" windowWidth="29040" windowHeight="15720" tabRatio="634" firstSheet="1" activeTab="2" xr2:uid="{00000000-000D-0000-FFFF-FFFF00000000}"/>
  </bookViews>
  <sheets>
    <sheet name="Datos" sheetId="26" state="hidden" r:id="rId1"/>
    <sheet name="Instrucciones Diligenciamiento" sheetId="25" r:id="rId2"/>
    <sheet name="Plan de Acción Institucional" sheetId="1" r:id="rId3"/>
    <sheet name="Control de cambios " sheetId="27" r:id="rId4"/>
  </sheets>
  <definedNames>
    <definedName name="_xlnm._FilterDatabase" localSheetId="2" hidden="1">'Plan de Acción Institucional'!$A$6:$AV$59</definedName>
    <definedName name="_xlnm.Print_Area" localSheetId="2">'Plan de Acción Institucional'!$A$1:$AS$62</definedName>
    <definedName name="LINEAOB1">#REF!</definedName>
    <definedName name="LINEAOB3">#REF!</definedName>
    <definedName name="LINEAOB5">#REF!</definedName>
    <definedName name="LINEAOBJ1">#REF!</definedName>
    <definedName name="LINEAOBJ2">#REF!</definedName>
    <definedName name="LINEAOBJ3">#REF!</definedName>
    <definedName name="LINEAOBJ4">#REF!</definedName>
    <definedName name="LINEAOBJ6">#REF!</definedName>
    <definedName name="LINEAS">#REF!</definedName>
    <definedName name="LINEASOB2">#REF!</definedName>
    <definedName name="LINEASOBJ3">#REF!</definedName>
    <definedName name="LINEASOBJ4">#REF!</definedName>
    <definedName name="LINEASOBJ5">#REF!</definedName>
    <definedName name="LINEASOBJ6">#REF!</definedName>
    <definedName name="OBJETIVOS">#REF!</definedName>
    <definedName name="_xlnm.Print_Titles" localSheetId="2">'Plan de Acción Institucional'!$4:$6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50" i="1" l="1"/>
  <c r="AR11" i="1" l="1"/>
  <c r="AS11" i="1" s="1"/>
  <c r="AR54" i="1"/>
  <c r="AS54" i="1" s="1"/>
  <c r="AR53" i="1"/>
  <c r="AS53" i="1" s="1"/>
  <c r="AR52" i="1"/>
  <c r="AS52" i="1" s="1"/>
  <c r="AR51" i="1"/>
  <c r="AS51" i="1" s="1"/>
  <c r="AS50" i="1"/>
  <c r="AR38" i="1"/>
  <c r="AS38" i="1" s="1"/>
  <c r="AR41" i="1"/>
  <c r="AS41" i="1" s="1"/>
  <c r="AR37" i="1"/>
  <c r="AS37" i="1" s="1"/>
  <c r="AR36" i="1"/>
  <c r="AS36" i="1" s="1"/>
  <c r="AR35" i="1"/>
  <c r="AS35" i="1" s="1"/>
  <c r="AR34" i="1"/>
  <c r="AS34" i="1" s="1"/>
  <c r="AR20" i="1"/>
  <c r="AS20" i="1" s="1"/>
  <c r="AR8" i="1"/>
  <c r="AS8" i="1" s="1"/>
  <c r="AR9" i="1"/>
  <c r="AS9" i="1" s="1"/>
  <c r="AR10" i="1"/>
  <c r="AS10" i="1" s="1"/>
  <c r="AR12" i="1"/>
  <c r="AS12" i="1" s="1"/>
  <c r="AR13" i="1"/>
  <c r="AS13" i="1" s="1"/>
  <c r="AR14" i="1"/>
  <c r="AS14" i="1" s="1"/>
  <c r="AR15" i="1"/>
  <c r="AS15" i="1" s="1"/>
  <c r="AR16" i="1"/>
  <c r="AS16" i="1" s="1"/>
  <c r="AR17" i="1"/>
  <c r="AS17" i="1" s="1"/>
  <c r="AR18" i="1"/>
  <c r="AS18" i="1" s="1"/>
  <c r="AR19" i="1"/>
  <c r="AS19" i="1" s="1"/>
  <c r="AR21" i="1"/>
  <c r="AS21" i="1" s="1"/>
  <c r="AR22" i="1"/>
  <c r="AS22" i="1" s="1"/>
  <c r="AR23" i="1"/>
  <c r="AS23" i="1" s="1"/>
  <c r="AR24" i="1"/>
  <c r="AS24" i="1" s="1"/>
  <c r="AR25" i="1"/>
  <c r="AS25" i="1" s="1"/>
  <c r="AR26" i="1"/>
  <c r="AS26" i="1" s="1"/>
  <c r="AR27" i="1"/>
  <c r="AS27" i="1" s="1"/>
  <c r="AR28" i="1"/>
  <c r="AS28" i="1" s="1"/>
  <c r="AR29" i="1"/>
  <c r="AS29" i="1" s="1"/>
  <c r="AR30" i="1"/>
  <c r="AS30" i="1" s="1"/>
  <c r="AR31" i="1"/>
  <c r="AS31" i="1" s="1"/>
  <c r="AR32" i="1"/>
  <c r="AS32" i="1" s="1"/>
  <c r="AR33" i="1"/>
  <c r="AS33" i="1" s="1"/>
  <c r="AR39" i="1"/>
  <c r="AS39" i="1" s="1"/>
  <c r="AR40" i="1"/>
  <c r="AS40" i="1" s="1"/>
  <c r="AR42" i="1"/>
  <c r="AS42" i="1" s="1"/>
  <c r="AR43" i="1"/>
  <c r="AS43" i="1" s="1"/>
  <c r="AR44" i="1"/>
  <c r="AS44" i="1" s="1"/>
  <c r="AR45" i="1"/>
  <c r="AS45" i="1" s="1"/>
  <c r="AR46" i="1"/>
  <c r="AS46" i="1" s="1"/>
  <c r="AR47" i="1"/>
  <c r="AS47" i="1" s="1"/>
  <c r="AR48" i="1"/>
  <c r="AS48" i="1" s="1"/>
  <c r="AR49" i="1"/>
  <c r="AS49" i="1" s="1"/>
  <c r="AR55" i="1"/>
  <c r="AS55" i="1" s="1"/>
  <c r="AR56" i="1"/>
  <c r="AS56" i="1" s="1"/>
  <c r="AT8" i="1"/>
  <c r="AU8" i="1" s="1"/>
  <c r="AT9" i="1"/>
  <c r="AU9" i="1" s="1"/>
  <c r="AT10" i="1"/>
  <c r="AU10" i="1" s="1"/>
  <c r="AT11" i="1"/>
  <c r="AU11" i="1" s="1"/>
  <c r="AT12" i="1"/>
  <c r="AU12" i="1" s="1"/>
  <c r="AT13" i="1"/>
  <c r="AU13" i="1" s="1"/>
  <c r="AT14" i="1"/>
  <c r="AU14" i="1" s="1"/>
  <c r="AT15" i="1"/>
  <c r="AU15" i="1" s="1"/>
  <c r="AT16" i="1"/>
  <c r="AU16" i="1" s="1"/>
  <c r="AT17" i="1"/>
  <c r="AU17" i="1" s="1"/>
  <c r="AT18" i="1"/>
  <c r="AU18" i="1" s="1"/>
  <c r="AT19" i="1"/>
  <c r="AU19" i="1" s="1"/>
  <c r="AT20" i="1"/>
  <c r="AU20" i="1" s="1"/>
  <c r="AT21" i="1"/>
  <c r="AU21" i="1" s="1"/>
  <c r="AT22" i="1"/>
  <c r="AU22" i="1" s="1"/>
  <c r="AT23" i="1"/>
  <c r="AU23" i="1" s="1"/>
  <c r="AT24" i="1"/>
  <c r="AU24" i="1" s="1"/>
  <c r="AT25" i="1"/>
  <c r="AU25" i="1" s="1"/>
  <c r="AT26" i="1"/>
  <c r="AU26" i="1" s="1"/>
  <c r="AT27" i="1"/>
  <c r="AU27" i="1" s="1"/>
  <c r="AT28" i="1"/>
  <c r="AU28" i="1" s="1"/>
  <c r="AT29" i="1"/>
  <c r="AU29" i="1" s="1"/>
  <c r="AT30" i="1"/>
  <c r="AU30" i="1" s="1"/>
  <c r="AT31" i="1"/>
  <c r="AU31" i="1" s="1"/>
  <c r="AT32" i="1"/>
  <c r="AU32" i="1" s="1"/>
  <c r="AT33" i="1"/>
  <c r="AU33" i="1" s="1"/>
  <c r="AT34" i="1"/>
  <c r="AU34" i="1" s="1"/>
  <c r="AT35" i="1"/>
  <c r="AU35" i="1" s="1"/>
  <c r="AT36" i="1"/>
  <c r="AU36" i="1" s="1"/>
  <c r="AT37" i="1"/>
  <c r="AU37" i="1" s="1"/>
  <c r="AT38" i="1"/>
  <c r="AU38" i="1" s="1"/>
  <c r="AT39" i="1"/>
  <c r="AU39" i="1" s="1"/>
  <c r="AT40" i="1"/>
  <c r="AU40" i="1" s="1"/>
  <c r="AT41" i="1"/>
  <c r="AU41" i="1" s="1"/>
  <c r="AT42" i="1"/>
  <c r="AU42" i="1" s="1"/>
  <c r="AT43" i="1"/>
  <c r="AU43" i="1" s="1"/>
  <c r="AT44" i="1"/>
  <c r="AU44" i="1" s="1"/>
  <c r="AT45" i="1"/>
  <c r="AU45" i="1" s="1"/>
  <c r="AT46" i="1"/>
  <c r="AU46" i="1" s="1"/>
  <c r="AT47" i="1"/>
  <c r="AU47" i="1" s="1"/>
  <c r="AT48" i="1"/>
  <c r="AU48" i="1" s="1"/>
  <c r="AT49" i="1"/>
  <c r="AU49" i="1" s="1"/>
  <c r="AT50" i="1"/>
  <c r="AU50" i="1" s="1"/>
  <c r="AT51" i="1"/>
  <c r="AU51" i="1" s="1"/>
  <c r="AT52" i="1"/>
  <c r="AU52" i="1" s="1"/>
  <c r="AT53" i="1"/>
  <c r="AU53" i="1" s="1"/>
  <c r="AT54" i="1"/>
  <c r="AU54" i="1" s="1"/>
  <c r="AT55" i="1"/>
  <c r="AU55" i="1" s="1"/>
  <c r="AT56" i="1"/>
  <c r="AU56" i="1" s="1"/>
  <c r="AR7" i="1"/>
  <c r="AS7" i="1" s="1"/>
  <c r="AT7" i="1"/>
  <c r="AS57" i="1" l="1"/>
  <c r="AC37" i="1"/>
  <c r="AC36" i="1"/>
  <c r="S57" i="1"/>
  <c r="AU7" i="1" l="1"/>
  <c r="X34" i="1"/>
  <c r="X36" i="1"/>
  <c r="X37" i="1"/>
</calcChain>
</file>

<file path=xl/sharedStrings.xml><?xml version="1.0" encoding="utf-8"?>
<sst xmlns="http://schemas.openxmlformats.org/spreadsheetml/2006/main" count="1346" uniqueCount="611">
  <si>
    <t>Objetivos Estratégicos</t>
  </si>
  <si>
    <t>Politicas de Gestión y Desempeño</t>
  </si>
  <si>
    <t>Proyecto de Inversión</t>
  </si>
  <si>
    <t>Planes</t>
  </si>
  <si>
    <t>Dependencia Responsable del Plan</t>
  </si>
  <si>
    <t>Dependencias</t>
  </si>
  <si>
    <t>Procesos</t>
  </si>
  <si>
    <t>Tipo de Medición</t>
  </si>
  <si>
    <t>Tipo de Acumulación</t>
  </si>
  <si>
    <t>Facto DOFA relacionado</t>
  </si>
  <si>
    <t>Origen del  Indicador</t>
  </si>
  <si>
    <t>1 - Promover la paz y la reconciliación en Bogotá a través de la integración local de las poblaciones afectadas por el conflicto armado, para contribuir a la superación de condiciones de vulnerabilidad y la reconstrucción del tejido social en la ciudad.</t>
  </si>
  <si>
    <t>Política 1 - Gestión Estratégica del Talento Humano</t>
  </si>
  <si>
    <t>8094 - Fortalecimiento de capacidades institucionales y de la sociedad civil para la implementación del acuerdo de paz, la memoria, y los derechos de las víctimas del conflicto armado en Bogotá D.C.</t>
  </si>
  <si>
    <t>Plan Estratégico de Talento Humano</t>
  </si>
  <si>
    <t>Dirección de Talento Humano</t>
  </si>
  <si>
    <t>Oficina Consejería Distrital de Paz, Víctimas y Reconciliación</t>
  </si>
  <si>
    <t>Direccionamiento estratégico</t>
  </si>
  <si>
    <t>Númerica</t>
  </si>
  <si>
    <t>Suma</t>
  </si>
  <si>
    <t>F – Fortaleza</t>
  </si>
  <si>
    <t>Plan Distrital de Desarrollo</t>
  </si>
  <si>
    <t>2 - Fortalecer la institucionalidad y gobernanza que sirva para impulsar y coordinar el uso de las Tecnologías de la Información y las Comunicaciones TIC, para contar con un marco normativo, habilitar la infraestructura, promover el talento digital y crear procesos eficientes para la prestación de los servicios ciudadanos y la transformación de la administración pública.</t>
  </si>
  <si>
    <t>Política 2 - Integridad</t>
  </si>
  <si>
    <t>8109 - Implementación de la estrategia de ciudad inteligente para mejorar la calidad de vida de la ciudadanía en Bogotá D.C</t>
  </si>
  <si>
    <t>Plan de Anual de Vacantes</t>
  </si>
  <si>
    <t>Dirección Centro de Memoria, Paz y Reconciliación</t>
  </si>
  <si>
    <t>Fortalecimiento institucional</t>
  </si>
  <si>
    <t>Porcentual</t>
  </si>
  <si>
    <t>Constante</t>
  </si>
  <si>
    <t>D – Debilidad</t>
  </si>
  <si>
    <t>Decreto 612 de 2018</t>
  </si>
  <si>
    <t>3 - Informar a la ciudadanía a través de campañas y estrategias de comunicación, los temas de ciudad para fomentar la participación ciudadana y la transparencia de la gestión pública.</t>
  </si>
  <si>
    <t>Política 3 - Planeación Institucional</t>
  </si>
  <si>
    <t>8117 - Fortalecimiento del Ecosistema de Innovación Pública de Bogotá para mejorar la confianza ciudadana, el valor público el gobierno colaborativo en Bogotá D.C.</t>
  </si>
  <si>
    <t>Plan de Previsión de Recursos Humanos</t>
  </si>
  <si>
    <t>Dirección de Paz y Reconciliación</t>
  </si>
  <si>
    <t>Gestión estratégica de comunicación e información</t>
  </si>
  <si>
    <t>Creciente</t>
  </si>
  <si>
    <t>O – Oportunidad</t>
  </si>
  <si>
    <t>Objetivos de Desarrollo Sostenible</t>
  </si>
  <si>
    <t>4 - Desarrollar y consolidar la arquitectura institucional, los instrumentos de política pública y las alianzas estratégicas necesarias para posicionar a Bogotá como una ciudad globalmente accesible y abierta al mundo.</t>
  </si>
  <si>
    <t>Política 4 - Gestión Presupuestal y Eficiencia del Gasto Público</t>
  </si>
  <si>
    <t>8112 - Fortalecimiento de la internacionalización de Bogotá D.C.</t>
  </si>
  <si>
    <t>Plan Institucional de Capacitación</t>
  </si>
  <si>
    <t>Dirección de Reparación Integral</t>
  </si>
  <si>
    <t>Gestión de alianzas e internacionalización de Bogotá</t>
  </si>
  <si>
    <t>Decreciente</t>
  </si>
  <si>
    <t>A – Amenaza</t>
  </si>
  <si>
    <t>CONPES Distritales</t>
  </si>
  <si>
    <t>5 - Mejorar el relacionamiento de la ciudadanía con el gobierno distrital a través del fortalecimiento de la oferta institucional, modernización de los canales de atención y la cualificación del talento humano, contribuyendo en el aumento de la confianza y satisfacción ciudadana.</t>
  </si>
  <si>
    <t>Política 5 - Compras y Contratación Pública</t>
  </si>
  <si>
    <t>8116 - Fortalecimiento de la comunicación pública para que la ciudadanía conozca las acciones, planes, programas y proyectos que adelanta la administración distrital Bogotá D.C.</t>
  </si>
  <si>
    <t>Plan de Bienestar Social e Incentivos</t>
  </si>
  <si>
    <t>Oficina Consejería Distrital de Tecnologías de Información y Comunicaciones TIC</t>
  </si>
  <si>
    <t>Gestión del conocimiento</t>
  </si>
  <si>
    <t>No aplica</t>
  </si>
  <si>
    <t>Otro</t>
  </si>
  <si>
    <t>6 - Fortalecer los procesos de innovación pública en las entidades distritales mediante la facilitación de habilitadores, el desarrollo de capacidades en intraemprendimiento, el trabajo colaborativo y la articulación entre actores públicos y privados.</t>
  </si>
  <si>
    <t>Política 6 - Fortalecimiento Institucional y Simplificación de Procesos</t>
  </si>
  <si>
    <t>8129 - Optimización del servicio a la ciudadanía para aumentar la confianza en la administración distrital de Bogotá D.C.</t>
  </si>
  <si>
    <t>Plan de Trabajo Anual en Seguridad y Salud en el Trabajo</t>
  </si>
  <si>
    <t>Oficina Consejería Distrital de Comunicaciones</t>
  </si>
  <si>
    <t xml:space="preserve">Paz, victimas y reconciliación </t>
  </si>
  <si>
    <t>7 - Fortalecer las capacidades institucionales para la implementación de las políticas de gestión y desempeño con el fin de generar valor público, contribuir a la solución de los retos de ciudad y promover la participación ciudadana.</t>
  </si>
  <si>
    <t>Política 7 - Gobierno Digital</t>
  </si>
  <si>
    <t>8111 - Fortalecimiento de la gestión y articulación institucional para la generación de valor público en Bogotá D.C.</t>
  </si>
  <si>
    <t>Plan Anual de Adquisiciones</t>
  </si>
  <si>
    <t>Dirección de Contratación</t>
  </si>
  <si>
    <t xml:space="preserve">Oficina Consejería Distrital de Relaciones Internacionales </t>
  </si>
  <si>
    <t>Gobierno abierto y relacionamiento con la ciudadanía</t>
  </si>
  <si>
    <t>8 - Fomentar una cultura de integridad, transparencia y corresponsabilidad mediante estrategias de cambio cultural, participación ciudadana, acceso a la información para generar confianza y cercanía en la ciudadanía.</t>
  </si>
  <si>
    <t>Política 8 - Seguridad Digital</t>
  </si>
  <si>
    <t>8115 - Fortalecimiento de la cultura en los actores públicos y privados en integridad y estado abierto que mejore la gobernanza en Bogotá D.C.</t>
  </si>
  <si>
    <t>Plan de Austeridad del Gasto</t>
  </si>
  <si>
    <t>Subsecretaría Corporativa</t>
  </si>
  <si>
    <t>Dirección de Proyección Internacional</t>
  </si>
  <si>
    <t>Fortalecimiento de la gestión pública</t>
  </si>
  <si>
    <t>9 - Promover la apropiación y uso social del patrimonio documental del Distrito Capital, a través de su protección, conservación, adecuada gestión y fácil acceso por parte de la ciudadanía.</t>
  </si>
  <si>
    <t>Política 9 - Defensa Jurídica</t>
  </si>
  <si>
    <t>8118 - Fortalecimiento del acceso y difusión de la memoria histórica y del patrimonio documental de Bogotá D.C.</t>
  </si>
  <si>
    <t>Plan Estratégico de Tecnologías de la Información y las Comunicaciones –PETI</t>
  </si>
  <si>
    <t>Oficina de Tecnologías de la Información y las Comunicaciones</t>
  </si>
  <si>
    <t>Oficina Asesora de Planeación</t>
  </si>
  <si>
    <t>Gestión jurídica</t>
  </si>
  <si>
    <t>10 - Mejorar la oportunidad en la gestión administrativa, garantizando la adquisición de bienes y servicios, que satisfagan las necesidades de la entidad y la ciudadanía, en el marco de la optimización de los recursos asignados.</t>
  </si>
  <si>
    <t>Política 10 - Mejora Normativa</t>
  </si>
  <si>
    <t>8098 - Optimización de la gestión integral de la Secretaría General de la Alcaldía Mayor de Bogotá D.C.</t>
  </si>
  <si>
    <t>Plan de Tratamiento de Riesgos de Seguridad y Privacidad de la Información</t>
  </si>
  <si>
    <t>Oficina de Control Interno</t>
  </si>
  <si>
    <t>Gestión financiera</t>
  </si>
  <si>
    <t>Política 11 - Servicio al ciudadano</t>
  </si>
  <si>
    <t>8110 - Fortalecimiento Tecnologías de la Información y las Comunicaciones para la gestión Pública Bogotá D.C</t>
  </si>
  <si>
    <t>Plan de Seguridad y Privacidad de la Información</t>
  </si>
  <si>
    <t>Gestión de contratación</t>
  </si>
  <si>
    <t>Política 12 -Racionalización de Trámites</t>
  </si>
  <si>
    <t>Plan Institucional de Archivos de la Entidad –PINAR</t>
  </si>
  <si>
    <t>Subdirección de Gestión Documental</t>
  </si>
  <si>
    <t>Oficina de Control Disciplinario Interno</t>
  </si>
  <si>
    <t xml:space="preserve">Gestión de recursos físicos </t>
  </si>
  <si>
    <t>Política 13 - Participación Ciudadana</t>
  </si>
  <si>
    <t>Programa de Transparencia y Ética Pública</t>
  </si>
  <si>
    <t>Oficina Jurídica</t>
  </si>
  <si>
    <t>Gestión de servicios administrativos y tecnológicos</t>
  </si>
  <si>
    <t>Política 14 - Seguimiento y Evaluación del Desempeño Institucional</t>
  </si>
  <si>
    <t>Plan Institucional de Participación Ciudadana</t>
  </si>
  <si>
    <t>Subsecretaría Distrital de Fortalecimiento Institucional</t>
  </si>
  <si>
    <t>Gestión del talento humano</t>
  </si>
  <si>
    <t>Política 15 - Transparencia, Acceso a la Información y lucha contra la Corrupción</t>
  </si>
  <si>
    <t>No Aplica</t>
  </si>
  <si>
    <t>Dirección Distrital de Desarrollo Institucional</t>
  </si>
  <si>
    <t>Evaluación del sistema de control interno</t>
  </si>
  <si>
    <t>Política 16 - Gestión Documental</t>
  </si>
  <si>
    <t>Subdirección Técnica para la Generación de Capacidades Institucionales</t>
  </si>
  <si>
    <t>Control disciplinario</t>
  </si>
  <si>
    <t>Política 17 - Gestión de la Información Estadística</t>
  </si>
  <si>
    <t>Subdirección de Imprenta Distrital</t>
  </si>
  <si>
    <t>Política 18 - Gestión del Conocimiento</t>
  </si>
  <si>
    <t>Dirección Distrital de Archivo de Bogotá</t>
  </si>
  <si>
    <t>Política 19 - Control Interno</t>
  </si>
  <si>
    <t>Subdirección del Sistema Distrital de Archivos</t>
  </si>
  <si>
    <t>Componente Gestión Ambiental</t>
  </si>
  <si>
    <t>Subdirección de Gestión del Patrimonio Documental del Distrito</t>
  </si>
  <si>
    <t>Subsecretaría de Servicio a la Ciudadanía</t>
  </si>
  <si>
    <t>Dirección Distrital de Calidad del Servicio</t>
  </si>
  <si>
    <t>Dirección del Sistema Distrital de Servicio a la Ciudadanía</t>
  </si>
  <si>
    <t>Subdirección de Seguimiento a la Gestión de Inspección, Vigilancia y Control</t>
  </si>
  <si>
    <t>Dirección Administrativa y Financiera</t>
  </si>
  <si>
    <t>Subdirección de Servicios Administrativos</t>
  </si>
  <si>
    <t>Subdirección de Financiera</t>
  </si>
  <si>
    <t>ETAPA</t>
  </si>
  <si>
    <t>COLUMNA</t>
  </si>
  <si>
    <t>DESCRIPCIÓN</t>
  </si>
  <si>
    <t>FORMULACIÓN</t>
  </si>
  <si>
    <t>OBJETIVO ESTRATÉGICO PEI</t>
  </si>
  <si>
    <t>Seleccione el objetivo estratégico al cual se encuentra asociada la actividad.</t>
  </si>
  <si>
    <t>DEPENDENCIA</t>
  </si>
  <si>
    <t>Seleccione la dependencia responsable de la información que se debe diligenciar.</t>
  </si>
  <si>
    <t>PROCESO</t>
  </si>
  <si>
    <t>Seleccione el proceso con el cual se encuentra relacionada la dependencia.</t>
  </si>
  <si>
    <t>PROYECTO DE INVERSIÓN</t>
  </si>
  <si>
    <t>Seleccione el proyecto de inversión con el cual se encuentra asociada la actividad, en caso de aplicar.</t>
  </si>
  <si>
    <t>POLITICA MIPG</t>
  </si>
  <si>
    <t>Seleccione la política del Modelo Integrado de Planeación y Gestión (MIPG) asociada a la actividad, en caso de aplicar.</t>
  </si>
  <si>
    <t>PLANES INSTITUCIONALES</t>
  </si>
  <si>
    <t>Seleccione el Plan Institucional que corresponda. En caso de que no aplique alguno, marque la opción "No aplica".</t>
  </si>
  <si>
    <t>ACTIVIDAD</t>
  </si>
  <si>
    <t>Corresponde a la actividad a la que se compromete la dependencia para la vigencia, su descripción debe reflejar una acción concreta, clara, medible y verificable. Se redacta con la siguiente estructura: Verbo + magnitud + objeto + elementos descriptivos Ejemplo: Implementar + 1 + Estrategia de gestión documental + en las entidades del sector central del Distrito</t>
  </si>
  <si>
    <t>FACTOR DOFA RELACIONADA</t>
  </si>
  <si>
    <t>Tiene como propósito vincular cada actividad con el diagnóstico estratégico realizado en la matriz DOFA, esto permite asegurar que las acciones que se ejecutan están respondiendo a una necesidad, fortaleza, oportunidad o riesgo previamente identificado.
Debes seleccionar uno de los siguientes valores, según el origen estratégico de la actividad: F – Fortaleza, D – Debilidad, O – Oportunidad, o A – Amenaza, según corresponda o No aplica</t>
  </si>
  <si>
    <t>ORIGEN DEL INDICADOR</t>
  </si>
  <si>
    <t>Seleccione el instrumento que da origen al indicador formulado. Este campo permite evidenciar la alineación del Plan de Acción Institucional con los compromisos estratégicos de la entidad. Las opciones disponibles son:
Plan Distrital de Desarrollo: Si el indicador está vinculado directamente con metas u objetivos del PDD vigente.
Decreto 612 de 2018: Si el indicador responde a planes institucionales definidos en el marco del Sistema de Gestión Institucional.
Objetivos de Desarrollo Sostenible (ODS): Si el indicador contribuye al cumplimiento de metas globales de desarrollo sostenible.
CONPES Distritales: Si el indicador está alineado con recomendaciones o metas establecidas en documentos CONPES del Distrito.
Otro: Si el indicador proviene de otro instrumento normativo, técnico o estratégico.</t>
  </si>
  <si>
    <t>NOMBRE DEL INDICADOR</t>
  </si>
  <si>
    <t>Establezca el nombre del indicador considerando los siguientes elementos: el objeto de medición, la condición esperada del objeto (expresada mediante un verbo conjugado que indique acción o resultado), y la información contextual que facilite su comprensión. Estuctura: Objeto + Verbo conjugado + Elementos descriptivos.  Por ejemplo: Estrategia de gestión documental Implementada En las entidades del sector central del Distrito</t>
  </si>
  <si>
    <t>FORMULA DEL INDICADOR</t>
  </si>
  <si>
    <t>Corresponde a la descripción del cálculo que se debe realizar para obtener el valor cuantitativo del indicador, a partir de sus variables o componentes. Esta fórmula debe permitir medir el desempeño del objeto evaluado de manera clara, consistente y verificable.</t>
  </si>
  <si>
    <t>META ANUAL</t>
  </si>
  <si>
    <t>Valor definido del indicador que permite evaluar el desempeño de la actividad en el periodo anual correspondiente.</t>
  </si>
  <si>
    <t>UNIDAD DE MEDIDA</t>
  </si>
  <si>
    <t>Corresponde a la unidad con la cual se mide la actividad.</t>
  </si>
  <si>
    <t>TIPO DE MEDICIÓN</t>
  </si>
  <si>
    <t>Seleccione si la medición del indicador es de tipo numérico o porcentual.</t>
  </si>
  <si>
    <t>TIPO DE ACUMULACIÓN</t>
  </si>
  <si>
    <t>Seleccione si la acumulación del indicador es de tipo suma, constante, creciente o decreciente, según corresponda.</t>
  </si>
  <si>
    <t>EVIDENCIA</t>
  </si>
  <si>
    <t>Se debe registrar el tipo de documento que se entregará para verificar el cumplimiento del indicador. Este debe definirse desde la etapa de formulación de la actividad y mantenerse constante durante todos los trimestres.</t>
  </si>
  <si>
    <t>LINEA BASE</t>
  </si>
  <si>
    <t>Corresponde a los datos e información que describen la situación inicial o de referencia antes de una intervención pública. Esta permite realizar seguimiento, monitorear el avance y efectuar comparaciones a lo largo del tiempo, con el fin de evaluar el impacto y los resultados de la actividad.</t>
  </si>
  <si>
    <t>PONDERACIONES</t>
  </si>
  <si>
    <t>Se debe determinar el nivel de importancia de cada actividad, representado en un valor porcentual asignado individualmente. La suma total de los porcentajes asignados debe ser del 100% para cada dependencia, garantizando así una distribución equilibrada y coherente con los objetivos institucionales.</t>
  </si>
  <si>
    <t>PROGRAMACION TRIMESTRAL</t>
  </si>
  <si>
    <t>TRIMESTRE 1</t>
  </si>
  <si>
    <t>Corresponde a la distribución trimestral de la meta (cantidad) durante la vigencia, y al registro de su programación en cada periodo.</t>
  </si>
  <si>
    <t>TRIMESTRE 2</t>
  </si>
  <si>
    <t>TRIMESTRE 3</t>
  </si>
  <si>
    <t>TRIMESTRE 4</t>
  </si>
  <si>
    <t>EJECUCIÓN</t>
  </si>
  <si>
    <t>Registrar el avance cuantitativo alcanzado durante el periodo evaluado, conforme al tipo de meta y a la programación establecida.</t>
  </si>
  <si>
    <t>Avance Cuantitativo</t>
  </si>
  <si>
    <t>Registrar el avance numérico alcanzado en el periodo evaluado, de acuerdo con el indicador establecido para medir la actividad.</t>
  </si>
  <si>
    <t>Resultado Cualitativo</t>
  </si>
  <si>
    <t>Describir cualitativamente el avance reportado en el periodo.</t>
  </si>
  <si>
    <t>Dificultades</t>
  </si>
  <si>
    <t>Describir las circunstancias que pudieron incidir negativamente en el cumplimiento del avance programado de la actividad.</t>
  </si>
  <si>
    <t>Medidas Correctivas</t>
  </si>
  <si>
    <t>Describir las acciones implementadas para retomar la programación inicialmente establecida.</t>
  </si>
  <si>
    <t>Monitoreo segunda línea de defensa (OAP)</t>
  </si>
  <si>
    <t>Obsevaciones del Monitoreo</t>
  </si>
  <si>
    <t xml:space="preserve">La Oficina Asesora de Planeación registrará información relacionada con la coherencia entre:
- La ejecución de las actividades.
- Las evidencias entregadas.
</t>
  </si>
  <si>
    <t>Direccionamiento Estratégico</t>
  </si>
  <si>
    <t>CÓDIGO</t>
  </si>
  <si>
    <t>4202000-FT-725</t>
  </si>
  <si>
    <t>PROCEDIMIENTO</t>
  </si>
  <si>
    <t>Formulación y seguimiento al Plan de Acción Institucional</t>
  </si>
  <si>
    <t>VERSIÓN</t>
  </si>
  <si>
    <t>01</t>
  </si>
  <si>
    <t>FORMATO</t>
  </si>
  <si>
    <t>Plan de Acción Institucional</t>
  </si>
  <si>
    <t>PÁGINA</t>
  </si>
  <si>
    <t>_de_</t>
  </si>
  <si>
    <t>PROGRAMACIÓN TRIMESTRAL</t>
  </si>
  <si>
    <t>Resultados</t>
  </si>
  <si>
    <t>SEGUIMIENTO PRIMER TRIMESTRE PRIMERA LÍNEA DE DEFENSA</t>
  </si>
  <si>
    <t>MONITOREO SEGUNDA LINEA DE DEFENSA (OAP)</t>
  </si>
  <si>
    <t>SEGUIMIENTO SEGUNDO TRIMESTRE PRIMERA LÍNEA DE DEFENSA</t>
  </si>
  <si>
    <t>SEGUIMIENTO TERCER TRIMESTRE PRIMERA LÍNEA DE DEFENSA</t>
  </si>
  <si>
    <t xml:space="preserve">No. </t>
  </si>
  <si>
    <t>POLÍTICA MIPG</t>
  </si>
  <si>
    <r>
      <t xml:space="preserve">ACTIVIDAD
</t>
    </r>
    <r>
      <rPr>
        <b/>
        <sz val="11"/>
        <color rgb="FFFF0000"/>
        <rFont val="Arial"/>
        <family val="2"/>
      </rPr>
      <t>Verbo</t>
    </r>
    <r>
      <rPr>
        <b/>
        <sz val="11"/>
        <rFont val="Arial"/>
        <family val="2"/>
      </rPr>
      <t xml:space="preserve"> + </t>
    </r>
    <r>
      <rPr>
        <b/>
        <sz val="11"/>
        <color theme="8"/>
        <rFont val="Arial"/>
        <family val="2"/>
      </rPr>
      <t xml:space="preserve">magnitud </t>
    </r>
    <r>
      <rPr>
        <b/>
        <sz val="11"/>
        <rFont val="Arial"/>
        <family val="2"/>
      </rPr>
      <t xml:space="preserve">+ </t>
    </r>
    <r>
      <rPr>
        <b/>
        <sz val="11"/>
        <color theme="9"/>
        <rFont val="Arial"/>
        <family val="2"/>
      </rPr>
      <t>objeto</t>
    </r>
    <r>
      <rPr>
        <b/>
        <sz val="11"/>
        <rFont val="Arial"/>
        <family val="2"/>
      </rPr>
      <t xml:space="preserve"> + </t>
    </r>
    <r>
      <rPr>
        <b/>
        <sz val="11"/>
        <color theme="5"/>
        <rFont val="Arial"/>
        <family val="2"/>
      </rPr>
      <t>elementos descriptivos</t>
    </r>
  </si>
  <si>
    <t>FACTOR DOFA RELACIONADO</t>
  </si>
  <si>
    <r>
      <t xml:space="preserve">NOMBRE DEL INDICADOR
</t>
    </r>
    <r>
      <rPr>
        <b/>
        <sz val="11"/>
        <color rgb="FF00B050"/>
        <rFont val="Arial"/>
        <family val="2"/>
      </rPr>
      <t xml:space="preserve"> Objeto</t>
    </r>
    <r>
      <rPr>
        <b/>
        <sz val="11"/>
        <rFont val="Arial"/>
        <family val="2"/>
      </rPr>
      <t xml:space="preserve">  + </t>
    </r>
    <r>
      <rPr>
        <b/>
        <sz val="11"/>
        <color rgb="FFFF0000"/>
        <rFont val="Arial"/>
        <family val="2"/>
      </rPr>
      <t>verbo conjugado</t>
    </r>
    <r>
      <rPr>
        <b/>
        <sz val="11"/>
        <rFont val="Arial"/>
        <family val="2"/>
      </rPr>
      <t xml:space="preserve"> +</t>
    </r>
    <r>
      <rPr>
        <b/>
        <sz val="11"/>
        <color theme="5"/>
        <rFont val="Arial"/>
        <family val="2"/>
      </rPr>
      <t xml:space="preserve"> elementos descriptivos.</t>
    </r>
  </si>
  <si>
    <t>FORMULA  INDICADOR</t>
  </si>
  <si>
    <t>PONDERACION</t>
  </si>
  <si>
    <t>Avance
Cuantitativo</t>
  </si>
  <si>
    <t>Observaciones del Monitoreo</t>
  </si>
  <si>
    <t>Avance acumulado</t>
  </si>
  <si>
    <t>Porcentaje de cumplimiento acumulado</t>
  </si>
  <si>
    <t>Programado Trimestre</t>
  </si>
  <si>
    <t>Actualizar una (1) guía de marcación del trazador “Construcción de Paz”, con el fin de ajustar la marcación de los productos directos e indirectos gestionados a través de la Política Pública.</t>
  </si>
  <si>
    <t>Guía de marcación del trazador “Construcción de Paz” actualizada, con el fin de ajustar la marcación de los productos directos e indirectos gestionados a través de la Política Pública.</t>
  </si>
  <si>
    <t>Guía actualizada / Guía programada</t>
  </si>
  <si>
    <t>Documento</t>
  </si>
  <si>
    <t>Guía de marcación del trazador "Construcción de Paz"</t>
  </si>
  <si>
    <t>Durante el primer trimestre de la vigencia se adelantó un proceso de valoración técnica del documento Guía TPCP, cuyo resultado fue un informe remitido como anexo a un oficio mediante el cual se solicitó a la Secretaría Distrital de Planeación (SDP) y a la Secretaría Distrital de Hacienda (SDH) su acompañamiento en el proceso de construcción de la segunda versión del documento guía. Dicha comunicación se remitió con radicado 2-2026-6735 del 16 de marzo.
En el segundo trimestre, el 7 de mayo, se remitió a la SDP y la SDH la primera versión del documento actualizado de la Guía TPCP para su retroalimentación, la cual fue devuelta a la OCDPVR el 13 de mayo.
Posteriormente, la segunda versión del documento, con los avances del proceso de actualización, fue remitida por la OCDPVR a la SDP y la SDH el 22 de junio, y retornó nuevamente el 30 de junio.
De acuerdo con el cronograma concertado entre las entidades y la OCDPVR, el último envío del documento para una tercera revisión deberá realizarse durante la primera semana de julio y se espera que el documento quede aprobado, finalizado y publicado en la pagina de SDP para consulta de las entidades la segunda semana de agosto de la presente vigencia.</t>
  </si>
  <si>
    <t>Se presenta retrasos en los ajustes realizados al documento entre la primera y segunda versión entregada, ya que se requirió realizar mesas técnicas con la Secretaría Distrital de Seguridad, Convivencia y Justicia para el abordaje técnico de una de las categorías</t>
  </si>
  <si>
    <t>Redefinición del cronograma, acordando nuevamente por la SDP, SDH y S. General, el 30 de junio para entrega del documento en el tercer trimetre de 2026</t>
  </si>
  <si>
    <r>
      <rPr>
        <b/>
        <sz val="11"/>
        <color rgb="FF000000"/>
        <rFont val="Arial"/>
      </rPr>
      <t xml:space="preserve">Fecha: </t>
    </r>
    <r>
      <rPr>
        <sz val="11"/>
        <color rgb="FF000000"/>
        <rFont val="Arial"/>
      </rPr>
      <t xml:space="preserve">21/07/2026
</t>
    </r>
    <r>
      <rPr>
        <b/>
        <sz val="11"/>
        <color rgb="FF000000"/>
        <rFont val="Arial"/>
      </rPr>
      <t xml:space="preserve">
Ejecución cuantitativa:
</t>
    </r>
    <r>
      <rPr>
        <sz val="11"/>
        <color rgb="FF000000"/>
        <rFont val="Arial"/>
      </rPr>
      <t xml:space="preserve">Se evidencia un avance parcial en la ejecución de la actividad programada. Si bien se desarrollaron la accione prevista para la revisión y actualización de la Guía TPCP, la actividad alcanzó un avance del 90% durante el periodo evaluado, debido a que el documento continúa en proceso de validación interinstitucional y aún no ha sido aprobado ni publicado conforme a lo programado.
</t>
    </r>
    <r>
      <rPr>
        <b/>
        <sz val="11"/>
        <color rgb="FF000000"/>
        <rFont val="Arial"/>
      </rPr>
      <t xml:space="preserve">
Resultado cualitativo para el periodo:
</t>
    </r>
    <r>
      <rPr>
        <sz val="11"/>
        <color rgb="FF000000"/>
        <rFont val="Arial"/>
      </rPr>
      <t xml:space="preserve">El resultado cualitativo es consistente con la actividad formulada, evidenciando el desarrollo de las mesas de trabajo y el intercambio técnico entre la OCDPVR, la Secretaría Distrital de Planeación (SDP) y la Secretaría Distrital de Hacienda (SDH). Durante el periodo se elaboraron y remitieron sucesivas versiones de la Guía TPCP para retroalimentación, atendiendo las observaciones recibidas y avanzando en su proceso de actualización. No obstante, el producto final aún se encuentra pendiente de aprobación y publicación.
</t>
    </r>
    <r>
      <rPr>
        <b/>
        <sz val="11"/>
        <color rgb="FF000000"/>
        <rFont val="Arial"/>
      </rPr>
      <t xml:space="preserve">
Resultado cualitativo acumulado:
</t>
    </r>
    <r>
      <rPr>
        <sz val="11"/>
        <color rgb="FF000000"/>
        <rFont val="Arial"/>
      </rPr>
      <t xml:space="preserve">El avance acumulado refleja un progreso significativo en la construcción del producto esperado; sin embargo, la actividad permanece en ejecución, dado que el cumplimiento del indicador depende de la aprobación definitiva y publicación de la Guía TPCP. En consecuencia, la meta no puede considerarse cumplida hasta que se materialice el producto final previsto.
</t>
    </r>
    <r>
      <rPr>
        <b/>
        <sz val="11"/>
        <color rgb="FF000000"/>
        <rFont val="Arial"/>
      </rPr>
      <t xml:space="preserve">
Evidencias:
</t>
    </r>
    <r>
      <rPr>
        <sz val="11"/>
        <color rgb="FF000000"/>
        <rFont val="Arial"/>
      </rPr>
      <t xml:space="preserve">Las evidencias aportadas corresponden a correos electrónicos que demuestran la comunicación interinstitucional, versiones del documento técnico y el cronograma ajustado.
</t>
    </r>
    <r>
      <rPr>
        <b/>
        <sz val="11"/>
        <color rgb="FF000000"/>
        <rFont val="Arial"/>
      </rPr>
      <t xml:space="preserve">
Oportunidad de mejora:
</t>
    </r>
    <r>
      <rPr>
        <sz val="11"/>
        <color rgb="FF000000"/>
        <rFont val="Arial"/>
      </rPr>
      <t>Acoger lo propuesto en la medida correctiva y generar la entrega definitiva del documento para el tercer trimestre del 2026</t>
    </r>
  </si>
  <si>
    <t>Crear un (1) producto editorial  orientado a la promoción de la memoria histórica y la reconciliación en el marco de las actividades desarrolladas por el Centro de Memoria, Paz y Reconciliación, para fortalecer la construcción de paz en el Distrito.</t>
  </si>
  <si>
    <t>Producto editorial orientado a la promoción de la memoria histórica y la reconciliación creado en el marco de las actividades del Centro de Memoria, Paz y Reconciliación</t>
  </si>
  <si>
    <t>Producto editorial creado / Producto editorial programado</t>
  </si>
  <si>
    <t>Producto Editorial</t>
  </si>
  <si>
    <t>Producto editorial</t>
  </si>
  <si>
    <t>Implementar un (1) instrumento de medición sobre las condiciones de reconciliación en Bogotá, liderado por la Dirección de Paz y Reconciliación, para garantizar la territorialización de los acuerdos de paz en el Distrito.</t>
  </si>
  <si>
    <t>Informe de implementación del instrumento de medición sobre las condiciones de reconciliación en Bogotá, un (1) documento desarrollado para aportar a la recolección de datos, el análisis cuantitativo y cualitativo, y la difusión y aprovechamiento de los resultados sobre las condiciones de reconciliación en Bogotá D.C.</t>
  </si>
  <si>
    <t>Instrumento implementado / Instrumento programado</t>
  </si>
  <si>
    <t>Instrumento</t>
  </si>
  <si>
    <t>Informe de implementación de instrumento de medición sobre las condiciones de reconciliación en Bogotá</t>
  </si>
  <si>
    <t>Generar una (1) caracterización de usuarios y grupos de valor de la Dirección de Reparación Integral, con el fin de identificar las necesidades y características de la población atendida durante la vigencia 2025.</t>
  </si>
  <si>
    <t>Caracterización de usuarios y grupos de valor generada por la Dirección de Reparación Integral para identificar necesidades y características de la población atendida en la vigencia 2025.</t>
  </si>
  <si>
    <t>Caracterización generada / Caracterización programada</t>
  </si>
  <si>
    <t>Caracterización de usuarios y grupos de valor</t>
  </si>
  <si>
    <t xml:space="preserve">
Se da cumplimiento con la elaboración de la Caracterización de usuarios y grupos de valor atendidos en la vigencia 2025 por la Dirección de Reparación Integral, caracterizando a los usuarios que recibieron los servicios prestados durante 2025 (orientación jurídica, acompañamiento psicosocial, ayuda humanitaria inmediata, caracterización socioeconómica y visitas guiadas al Centro de Memoria).
</t>
  </si>
  <si>
    <r>
      <rPr>
        <sz val="11"/>
        <color rgb="FF000000"/>
        <rFont val="Arial"/>
        <family val="2"/>
      </rPr>
      <t xml:space="preserve">Fecha: 22 de abril de 2026
</t>
    </r>
    <r>
      <rPr>
        <b/>
        <sz val="11"/>
        <color rgb="FF000000"/>
        <rFont val="Arial"/>
        <family val="2"/>
      </rPr>
      <t xml:space="preserve">
Ejecución cuantitativa:
</t>
    </r>
    <r>
      <rPr>
        <sz val="11"/>
        <color rgb="FF000000"/>
        <rFont val="Arial"/>
        <family val="2"/>
      </rPr>
      <t xml:space="preserve">Se evidencia el cumplimiento de la meta anual programada, con un avance cuantitativo equivalente a 1, consistente con la programación establecida y con la fórmula del indicador (Caracterización generada / Caracterización programada).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al describir la elaboración de la caracterización de usuarios y grupos de valor atendidos por la Dirección de Reparación Integral durante la vigencia 2025, en concordancia con el alcance definido en la actividad y el indicador.
</t>
    </r>
    <r>
      <rPr>
        <b/>
        <sz val="11"/>
        <color rgb="FF000000"/>
        <rFont val="Arial"/>
        <family val="2"/>
      </rPr>
      <t xml:space="preserve">Resultado cualitativo acumulado:
</t>
    </r>
    <r>
      <rPr>
        <sz val="11"/>
        <color rgb="FF000000"/>
        <rFont val="Arial"/>
        <family val="2"/>
      </rPr>
      <t xml:space="preserve">El avance acumulado de la vigencia refleja el cumplimiento total de la actividad, dado que el indicador es de acumulación constante y su ejecución se logra con la generación del producto programado.
</t>
    </r>
    <r>
      <rPr>
        <b/>
        <sz val="11"/>
        <color rgb="FF000000"/>
        <rFont val="Arial"/>
        <family val="2"/>
      </rPr>
      <t xml:space="preserve">Evidencias:
</t>
    </r>
    <r>
      <rPr>
        <sz val="11"/>
        <color rgb="FF000000"/>
        <rFont val="Arial"/>
        <family val="2"/>
      </rPr>
      <t>La evidencia aportada corresponde al tipo de documento definido en la etapa de formulación del PAI y permite verificar el cumplimiento del indicador</t>
    </r>
  </si>
  <si>
    <t>Acompañamientos o asistencias técnicas realizados a entidades distritales en gobierno digital, conectividad, apropiación de habilidades digitales, seguridad digital y, en general, Tecnologías de la Información y las Comunicaciones.</t>
  </si>
  <si>
    <t>Sumatoria de acompañamientos realizados</t>
  </si>
  <si>
    <t>Acompañamientos o asistencias técnicas</t>
  </si>
  <si>
    <t>Documentación y formatos de asistencia técnica diligenciados</t>
  </si>
  <si>
    <t xml:space="preserve">Durante el primer trimestre de la vigencia 2026, se llevaron a cabo ocho (8) asistencias técnicas a entidades distritales relacionadas con gobierno digital y apropiación de habilidades digitales. 
</t>
  </si>
  <si>
    <r>
      <rPr>
        <sz val="11"/>
        <color rgb="FF000000"/>
        <rFont val="Arial"/>
        <family val="2"/>
      </rPr>
      <t xml:space="preserve">Fecha: 16 de abril de 2026
</t>
    </r>
    <r>
      <rPr>
        <b/>
        <sz val="11"/>
        <color rgb="FF000000"/>
        <rFont val="Arial"/>
        <family val="2"/>
      </rPr>
      <t xml:space="preserve">Ejecución cuantitativa:
</t>
    </r>
    <r>
      <rPr>
        <sz val="11"/>
        <color rgb="FF000000"/>
        <rFont val="Arial"/>
        <family val="2"/>
      </rPr>
      <t xml:space="preserve">Se evidencia una sobre–ejecución frente a la programación del primer trimestre de la vigencia 2026, al reportarse un avance cuantitativo de ocho (8) acompañamientos, frente a los tres (3) programados para el periodo, lo que equivale a un cumplimiento del 266 % respecto del trimestre y del 72 % frente a la meta anual establecida (11).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en tanto describe la realización de asistencias técnicas a entidades distritales en temas de gobierno digital, apropiación de habilidades digitales, seguridad digital y lineamientos técnicos TIC, en concordancia con el alcance definido en la actividad y el indicador.
</t>
    </r>
    <r>
      <rPr>
        <b/>
        <sz val="11"/>
        <color rgb="FF000000"/>
        <rFont val="Arial"/>
        <family val="2"/>
      </rPr>
      <t xml:space="preserve">Resultado cualitativo acumulado:
</t>
    </r>
    <r>
      <rPr>
        <sz val="11"/>
        <color rgb="FF000000"/>
        <rFont val="Arial"/>
        <family val="2"/>
      </rPr>
      <t xml:space="preserve">El avance acumulado de la vigencia refleja un progreso significativo frente a la meta anual, consistente con el tipo de acumulación por suma definido para el indicador, evidenciando un comportamiento de ejecución superior a lo inicialmente programado.
</t>
    </r>
    <r>
      <rPr>
        <b/>
        <sz val="11"/>
        <color rgb="FF000000"/>
        <rFont val="Arial"/>
        <family val="2"/>
      </rPr>
      <t xml:space="preserve">Evidencias:
</t>
    </r>
    <r>
      <rPr>
        <sz val="11"/>
        <color rgb="FF000000"/>
        <rFont val="Arial"/>
        <family val="2"/>
      </rPr>
      <t xml:space="preserve">Las evidencias aportadas corresponden a la documentación y formatos de asistencia técnica definidos en la etapa de formulación del PAI y permiten verificar la ejecución reportada;
</t>
    </r>
    <r>
      <rPr>
        <b/>
        <sz val="11"/>
        <color rgb="FF000000"/>
        <rFont val="Arial"/>
        <family val="2"/>
      </rPr>
      <t xml:space="preserve">Observación:
</t>
    </r>
    <r>
      <rPr>
        <sz val="11"/>
        <color rgb="FF000000"/>
        <rFont val="Arial"/>
        <family val="2"/>
      </rPr>
      <t>Teniendo en cuenta la sobre–ejecución evidenciada en el primer trimestre, se sugiere que la dependencia evalúe la pertinencia de ajustar la meta de la actividad en caso de prever un sobrecumplimiento en los trimestres restantes de la vigencia, con el fin de mantener la consistencia entre la planeación y la ejecución.</t>
    </r>
  </si>
  <si>
    <t>Durante el segundo trimestre de la vigencia 2026, se llevaron a cabo tres (3) asistencias técnicas a entidades distritales relacionadas con gobierno digital y apropiación de habilidades digitales. 
Adicionalmente, solicitamos realizar ajuste de la meta de la actividad, teniendo en cuenta que durante el primer trimestre se presentó una sobre ejecución. Lo anterior, con el fin de mantener la consistencia entre la planeación y la ejecución de la actividad. En ese sentido, se propone el siguiente ajuste: Primer trimestre: 8, Segundo trimestre: 3, Tercer trimestre: 4 y Cuarto trimestre: 3 para un total de 18 asesorías al año.</t>
  </si>
  <si>
    <r>
      <rPr>
        <sz val="11"/>
        <color rgb="FF000000"/>
        <rFont val="Arial"/>
      </rPr>
      <t xml:space="preserve">Fecha: 17 de julio de 2026
</t>
    </r>
    <r>
      <rPr>
        <b/>
        <sz val="11"/>
        <color rgb="FF000000"/>
        <rFont val="Arial"/>
      </rPr>
      <t xml:space="preserve">
Ejecución cuantitativa:
</t>
    </r>
    <r>
      <rPr>
        <sz val="11"/>
        <color rgb="FF000000"/>
        <rFont val="Arial"/>
      </rPr>
      <t xml:space="preserve">Se evidencia una correcta ejecución frente a la programación del segundo trimestre de la vigencia 2026, al reportarse un avance cuantitativo de tres (3) acompañamientos, frente a los tres (3) programados para el periodo, lo que equivale a un cumplimiento del 100 % respecto del trimestre y del 100 % frente a la meta anual vigente al momento del reporte (11 asistencias).
Es importante mencionar mediante memorando 3-2026-16135 del 17 de julio de 2026, se solicitó el ajuste y reprogramación de la meta anual y trimestral, pasando de (11) asistencias a (18), en ese sentido, dicha modificación se verá reflejada en el III trimestre de la vigencia.
</t>
    </r>
    <r>
      <rPr>
        <b/>
        <sz val="11"/>
        <color rgb="FF000000"/>
        <rFont val="Arial"/>
      </rPr>
      <t xml:space="preserve">
Resultado cualitativo para el periodo:
</t>
    </r>
    <r>
      <rPr>
        <sz val="11"/>
        <color rgb="FF000000"/>
        <rFont val="Arial"/>
      </rPr>
      <t xml:space="preserve">El resultado cualitativo reportado es coherente con la actividad formulada, en tanto describe la realización de asistencias técnicas a entidades distritales en temas de gobierno digital, apropiación de habilidades digitales, seguridad digital y lineamientos técnicos TIC, para este periodo se realizaron en las localidades de Santa Fe, Kennedy y Teusaquillo, en concordancia con el alcance definido en la actividad y el indicador.
</t>
    </r>
    <r>
      <rPr>
        <b/>
        <sz val="11"/>
        <color rgb="FF000000"/>
        <rFont val="Arial"/>
      </rPr>
      <t xml:space="preserve">
Resultado cualitativo acumulado:
</t>
    </r>
    <r>
      <rPr>
        <sz val="11"/>
        <color rgb="FF000000"/>
        <rFont val="Arial"/>
      </rPr>
      <t xml:space="preserve">El avance acumulado de la vigencia refleja el cumplimiento de la meta anual inicialmente formulada, evidenciando un comportamiento de ejecución superior a lo programado y que motivó la solicitud de ajuste de la meta para el resto de la vigencia.
</t>
    </r>
    <r>
      <rPr>
        <b/>
        <sz val="11"/>
        <color rgb="FF000000"/>
        <rFont val="Arial"/>
      </rPr>
      <t xml:space="preserve">
Evidencias:
</t>
    </r>
    <r>
      <rPr>
        <sz val="11"/>
        <color rgb="FF000000"/>
        <rFont val="Arial"/>
      </rPr>
      <t>Las evidencias aportadas corresponden a la documentación y formatos de asistencia técnica definidos en la etapa de formulación del PAI y permiten verificar la ejecución reportada;</t>
    </r>
  </si>
  <si>
    <t>Actualizar un (1) documento que contenga la caracterización del proceso liderado por la Oficina Consejería Distrital de Comunicaciones, para el fortalecimiento de la comunicación pública através de acciones que mejoran el acceso a la información por parte de la ciudadanía.</t>
  </si>
  <si>
    <t>Documento que contenga la caracterización del proceso liderado por la Oficina Consejería Distrital de Comunicaciones actualizado, para el fortalecimiento de la comunicación pública através de acciones que mejoran el acceso a la información por parte de la ciudadanía.</t>
  </si>
  <si>
    <t>Documento actualizado / Documento programado</t>
  </si>
  <si>
    <t xml:space="preserve">Documento </t>
  </si>
  <si>
    <t xml:space="preserve">1 documento </t>
  </si>
  <si>
    <t>Implementar una (1) Estrategia de Internacionalización de Bogotá conforme a las interacciones internacionales proyectadas para la vigencia 2026, con el fin de posicionar a Bogotá como una ciudad globalmente accesible y abierta al mundo.</t>
  </si>
  <si>
    <t>Estrategia de Internacionalización de Bogotá implementada conforme a las interacciones internacionales proyectadas para la vigencia 2026, con el fin de posicionar a Bogotá como una ciudad globalmente accesible y abierta al mundo.</t>
  </si>
  <si>
    <t>Número de Interacciones de Relacionamiento Internacional Ejecutadas / Número de Interacciones de Relacionamiento Internacional Priorizadas</t>
  </si>
  <si>
    <t>Interacciones de Relacionamiento Internacional</t>
  </si>
  <si>
    <t>Reporte Trimestral del Sistema de Información Bogotá Global - GLOBO</t>
  </si>
  <si>
    <t>No. Interacciones Ejecutadas al cierre de la vigencia 2025</t>
  </si>
  <si>
    <t>Suscribir diecisiete (17) Instrumentos Estratégicos de Cooperación Internacional formulados para la vigencia 2026, necesarias para posicionar a Bogotá como una ciudad globalmente accesible y abierta al mundo.</t>
  </si>
  <si>
    <t>Instrumentos Estratégicos de Cooperación Internacional suscritos formulados para la vigencia 2026, necesarias para posicionar a Bogotá como una ciudad globalmente accesible y abierta al mundo</t>
  </si>
  <si>
    <t>Sumatoria de instrumentos suscritos </t>
  </si>
  <si>
    <t>Instrumento de Cooperación</t>
  </si>
  <si>
    <t>No. Instrumenos Suscritos al cierre de la vigencia 2025</t>
  </si>
  <si>
    <t>Según el reporte trimestral del Sistema  de Información Bogotá Global- GLOBO, se suscribieron  8 instrumentos estratégicos beneficiando los Sectores de: Ambiente, Desarrollo Económico, Educación, Gestión Pública y Mujer, estos se relacionan a continuación.
1. Memorando de entendimiento suscrito entre el  Instituto Distrital de Turismo   y la  Confederación  Impulsa Igualdad España el cual  tiene como propósito cooperar de manera abierta y flexible en el fortalecimiento del turismo accesible e inclusivo, a través del intercambio de conocimientos, experiencias y buenas prácticas; el desarrollo de acciones conjuntas de sensibilización, formación y asistencia técnica; y la promoción de la accesibilidad y el diseño universal como principios transversales de la actividad turística.
2. Convenio de cooperación entre la Secretaría de Educación Distrital y la Fundación ACDI VOCA, el cual busca aunar  esfuerzos Técnicos, Pedagógicos y Financieros para implementar la estrategia de Fortalecimiento familiar en las líneas de orientación familiar, Centros de orientación familiar y nidos de escucha en el marco del programa Escuelas con Emociones.
3. Convenio de cooperación entre la Consejería Distrital de Comunicaciones del Distrito y CAF Banco de Desarrollo de América Latina, el cual tiene como  propósito facilitar el desarrollo y la implementación de la operación de crédito “Línea de Crédito No Comprometida y No Revolvente destinada al Financiamiento de Proyectos de Movilidad Sostenible del Plan de Inversiones de Bogotá Distrito Capital”, esta cooperación técnica tiene como objetivo general impulsar la modernización de la gestión pública en Bogotá mediante el fortalecimiento de las capacidades institucionales orientadas a articular la gobernanza digital con estrategias de movilidad urbana seguras e inclusivas, con el fin de mejorar la eficiencia administrativa, promover la equidad territorial y elevar la calidad de vida de la ciudadanía.
4. Memorando de entendimiento entre El Instituto Distrital de Desarrollo y Turismo  y la ciudad de  Monterrey Nuevo León el cual   tiene por objeto promover, desarrollar y fortalecer la cooperación mutua con el fin de intercambiar experiencias y conocimientos entre las partes, en torno a los programas, planes, modelos y proyectos en materia turística, con el fin de contribuir al cumplimiento de sus funciones y objeto, en el marco de las competencias asignadas legalmente a cada una de las partes.
5. Memorando de entendimiento entre El Instituto Distrital de Desarrollo y Turismo  y la Provincia de Córdoba, cuyo  propósito es fortalecer la cooperación en promoción turística internacional, intercambio de buenas prácticas en gestión de destinos y desarrollo de estrategias conjuntas de posicionamiento.
6.Memorando de entendimiento suscrito entre el Instituto de Desarrollo Urbano IDU y el  Fondo Mundial para la Naturaleza, cuyo  objeto, es trabajar conjuntamente con el propósito de generar, optimizar, transferir y divulgar conocimiento a través del intercambio técnico y experiencial en proyectos de interés mutuo relacionados con la sostenibilidad urbana, conservación, protección y cambio climático, mediante soluciones basadas en la Naturaleza SbN y acciones enfocadas a la resiliencia al cambio climático.
7. Convenio de cooperación entre  la Secretaría de Educación SED y Peace Corps, programa de voluntarios virtual  enfocado en tareas como el apoyo con diseño de materiales para la enseñanza de inglés y un club de conversación dirigido a docentes y funcionarios de la SED, Mini clases dirigidas a docentes, creación de webinars, entre otros apoyos relacionados con la lengua extranjera.
8. Memorando de Entendimiento entre la Alcaldia Mayor de Bogotá y  Tent Partnership for Refugees, cuyo objeto es  establecer un marco general de cooperación para aunar esfuerzos orientados a la integración socioeconómica de la población refugiada y migrante en Bogotá, mediante la promoción del empleo formal y la articulación con el sector empresarial.</t>
  </si>
  <si>
    <r>
      <rPr>
        <sz val="11"/>
        <color rgb="FF000000"/>
        <rFont val="Arial"/>
        <family val="2"/>
      </rPr>
      <t xml:space="preserve">Fecha: 22 de abril de 2026
</t>
    </r>
    <r>
      <rPr>
        <b/>
        <sz val="11"/>
        <color rgb="FF000000"/>
        <rFont val="Arial"/>
        <family val="2"/>
      </rPr>
      <t xml:space="preserve">
Ejecución cuantitativa:
</t>
    </r>
    <r>
      <rPr>
        <sz val="11"/>
        <color rgb="FF000000"/>
        <rFont val="Arial"/>
        <family val="2"/>
      </rPr>
      <t xml:space="preserve">Se evidencia una ejecución superior a la programación del periodo evaluado, al reportarse un avance cuantitativo de ocho (8) instrumentos estratégicos de cooperación internacional suscritos, frente a los tres (3) programados para el trimestre, lo que equivale a un cumplimiento del 266 % respecto del periodo; a su vez, dicho avance representa el 47 % de cumplimiento frente a la meta anual establecida de diecisiete (17) instrumentos.
</t>
    </r>
    <r>
      <rPr>
        <b/>
        <sz val="11"/>
        <color rgb="FF000000"/>
        <rFont val="Arial"/>
        <family val="2"/>
      </rPr>
      <t xml:space="preserve">
Resultado cualitativo para el periodo:
</t>
    </r>
    <r>
      <rPr>
        <sz val="11"/>
        <color rgb="FF000000"/>
        <rFont val="Arial"/>
        <family val="2"/>
      </rPr>
      <t xml:space="preserve">El resultado cualitativo reportado es coherente con la actividad formulada y el indicador definido, en tanto describe de manera detallada los instrumentos estratégicos de cooperación internacional suscritos durante el periodo, así como los sectores beneficiados, en concordancia con el propósito de posicionar a Bogotá como una ciudad globalmente accesible y abierta al mundo.
</t>
    </r>
    <r>
      <rPr>
        <b/>
        <sz val="11"/>
        <color rgb="FF000000"/>
        <rFont val="Arial"/>
        <family val="2"/>
      </rPr>
      <t xml:space="preserve">
Resultado cualitativo acumulado:
</t>
    </r>
    <r>
      <rPr>
        <sz val="11"/>
        <color rgb="FF000000"/>
        <rFont val="Arial"/>
        <family val="2"/>
      </rPr>
      <t xml:space="preserve">El avance acumulado de la vigencia evidencia un progreso significativo frente a la meta anual, consistente con el tipo de acumulación por suma definido para el indicador, reflejando un comportamiento de ejecución superior al inicialmente programado para el periodo.
</t>
    </r>
    <r>
      <rPr>
        <b/>
        <sz val="11"/>
        <color rgb="FF000000"/>
        <rFont val="Arial"/>
        <family val="2"/>
      </rPr>
      <t xml:space="preserve">
Evidencias:
L</t>
    </r>
    <r>
      <rPr>
        <sz val="11"/>
        <color rgb="FF000000"/>
        <rFont val="Arial"/>
        <family val="2"/>
      </rPr>
      <t xml:space="preserve">a evidencia presentada, correspondiente al reporte trimestral del Sistema de Información Bogotá Global – GLOBO, permite verificar de manera adecuada los instrumentos de cooperación suscritos y mantiene coherencia con el avance cuantitativo y el resultado cualitativo reportado.
</t>
    </r>
    <r>
      <rPr>
        <b/>
        <sz val="11"/>
        <color rgb="FF000000"/>
        <rFont val="Arial"/>
        <family val="2"/>
      </rPr>
      <t xml:space="preserve">
Observación:
</t>
    </r>
    <r>
      <rPr>
        <sz val="11"/>
        <color rgb="FF000000"/>
        <rFont val="Arial"/>
        <family val="2"/>
      </rPr>
      <t>Teniendo en cuenta la sobre–ejecución evidenciada en el primer trimestre, se sugiere que la dependencia evalúe la pertinencia de ajustar la meta de la actividad en caso de prever un sobrecumplimiento en los trimestres restantes de la vigencia, con el fin de mantener la consistencia entre la planeación y la ejecución.</t>
    </r>
  </si>
  <si>
    <t xml:space="preserve">En el marco del Plan Distrital de Desarrollo “Bogotá Camina Segura” la Secretaría general en la vigencia 2026 avanzó en:  
Se suscribieron 9 instrumentos estratégicos beneficiando los Sectores como se describe a continuación:    
9.	El IDT y el Estado de Jalisco suscribieron un Memorando de Entendimiento para fortalecer la cooperación en materia turística, facilitando el intercambio de conocimientos y experiencias sobre programas, planes y proyectos estratégicos. 
10.	La Oficina Consejería Distrital de Paz, Víctimas y Reconciliación y la OIM acordaron un convenio de cooperación para fortalecer estrategias de integración local, reconciliación, estabilización socioeconómica y reparación de víctimas, en el marco del Acuerdo de Paz y del Plan Distrital de Desarrollo. 
11.	La Secretaría de Educación del Distrito y la Embajada de Francia suscribieron una Declaración de Intención para promover el plurilingüismo y fortalecer la enseñanza del idioma francés en instituciones educativas públicas de Bogotá. 
12.	La Secretaría Distrital de Movilidad estableció un Acuerdo de Confidencialidad con el Gobierno Metropolitano de Seúl para avanzar en proyectos de gestión eficiente de la demanda de transporte, interoperabilidad tecnológica y fortalecimiento de capacidades basadas en análisis de datos. 
13.	La Alcaldía Mayor de Bogotá y IBM de Colombia SAS proyectaron un marco de cooperación para desarrollar programas de formación en competencias STEAM, mediante contenidos flexibles y acompañamiento de expertos, orientados a mejorar la preparación para los retos del entorno laboral. 
14.	La Consejería TIC de Bogotá y Accenture Ltda. suscribieron un Memorando de Entendimiento para fortalecer conocimientos digitales, habilidades tecnológicas y competencias interpersonales en el marco de la estrategia Bogotá Ciudad Inteligente. 
15.	La Secretaría Distrital de Desarrollo Económico estableció un Memorando de Entendimiento con la Fundación Sparkassenstiftung für internationale Kooperation para promover proyectos de educación empresarial y generación de conocimiento, con énfasis en el fortalecimiento de oportunidades para las mujeres. 
16.	Se suscribió un Grant Agreement con The Earthshot Prize para definir los términos y condiciones de una subvención destinada a financiar la ejecución de un Plan de Crecimiento, contribuyendo al desarrollo de iniciativas alineadas con los objetivos del proyecto financiado. 
17.	La Secretaría de Educación del Distrito y la CAF firmaron un Memorando de Entendimiento para promover trayectorias educativas completas, bienestar emocional, convivencia escolar y protección de niños, niñas y adolescentes mediante cooperación e intercambio de conocimiento en América Latina y el Caribe.
</t>
  </si>
  <si>
    <r>
      <rPr>
        <sz val="11"/>
        <color rgb="FF000000"/>
        <rFont val="Arial"/>
      </rPr>
      <t xml:space="preserve">Fecha:14 de julio de 2026
Se recibió información y se solicitó mediante comunicación interna 3-2026-16647, la realización de ajustes.
Fecha: 24 de julio de 2026
</t>
    </r>
    <r>
      <rPr>
        <b/>
        <sz val="11"/>
        <color rgb="FF000000"/>
        <rFont val="Arial"/>
      </rPr>
      <t xml:space="preserve">
Ejecución cuantitativa:
</t>
    </r>
    <r>
      <rPr>
        <sz val="11"/>
        <color rgb="FF000000"/>
        <rFont val="Arial"/>
      </rPr>
      <t xml:space="preserve">Se evidencia una ejecución superior a la programación del periodo evaluado, al reportarse un avance cuantitativo de nueve (9) instrumentos estratégicos de cooperación internacional suscritos, frente a los cinco (5) programados para el trimestre, lo que equivale a un cumplimiento del 180 % respecto del periodo; dicho avance representa el 52,9 % de cumplimiento con respecto a los diecisiete (17) instrumentos;  y a su vez, con dicho avance se logra completar el 100% de cumplimiento frente a la meta anual establecida de diecisiete (17) instrumentos.
</t>
    </r>
    <r>
      <rPr>
        <b/>
        <sz val="11"/>
        <color rgb="FF000000"/>
        <rFont val="Arial"/>
      </rPr>
      <t xml:space="preserve">
Resultado cualitativo para el periodo:
</t>
    </r>
    <r>
      <rPr>
        <sz val="11"/>
        <color rgb="FF000000"/>
        <rFont val="Arial"/>
      </rPr>
      <t xml:space="preserve">El resultado cualitativo reportado es coherente con la actividad formulada y el indicador definido, en tanto describe de manera detallada los instrumentos estratégicos de cooperación internacional suscritos durante el periodo, así como los sectores beneficiados, en concordancia con el propósito de posicionar a Bogotá como una ciudad globalmente accesible y abierta al mundo.
</t>
    </r>
    <r>
      <rPr>
        <b/>
        <sz val="11"/>
        <color rgb="FF000000"/>
        <rFont val="Arial"/>
      </rPr>
      <t xml:space="preserve">
Resultado cualitativo acumulado:
</t>
    </r>
    <r>
      <rPr>
        <sz val="11"/>
        <color rgb="FF000000"/>
        <rFont val="Arial"/>
      </rPr>
      <t xml:space="preserve">El avance acumulado de la vigencia evidencia un progreso significativo frente a la meta anual, consistente con el tipo de acumulación por suma definido para el indicador, reflejando un comportamiento de ejecución superior al inicialmente programado para el periodo. Dado que la fuente principal de información las interacciones de relacionamiento internacional registradas en el Sistema de Información Bogotá Global – GLOBO. Estos registros consolidan de manera acumulada la gestión de internacionalización desarrollada tanto por la Consejería como por las Secretarías y Entidades Distritales, en la medida en que los respectivos enlaces sectoriales incorporan la información al sistema. Se precisa en el memorando 3-2026-17034, que para el reporte correspondiente al periodo abril-junio de 2026, el proceso de consolidación y registro de información inició el 27 de marzo de 2026 para todas las Secretarías y Entidades Distritales.
</t>
    </r>
    <r>
      <rPr>
        <b/>
        <sz val="11"/>
        <color rgb="FF000000"/>
        <rFont val="Arial"/>
      </rPr>
      <t xml:space="preserve">
Evidencias:
</t>
    </r>
    <r>
      <rPr>
        <sz val="11"/>
        <color rgb="FF000000"/>
        <rFont val="Arial"/>
      </rPr>
      <t xml:space="preserve">La evidencia presentada, correspondiente al reporte trimestral del Sistema de Información Bogotá Global – GLOBO (enviada como adjunto a la comunicación 3-2026-17034), permite verificar de manera adecuada los instrumentos de cooperación suscritos y mantiene coherencia con el avance cuantitativo y el resultado cualitativo reportado.
</t>
    </r>
    <r>
      <rPr>
        <b/>
        <sz val="11"/>
        <color rgb="FF000000"/>
        <rFont val="Arial"/>
      </rPr>
      <t xml:space="preserve">
Observación:
</t>
    </r>
    <r>
      <rPr>
        <sz val="11"/>
        <color rgb="FF000000"/>
        <rFont val="Arial"/>
      </rPr>
      <t>El avance acumulado de la vigencia evidencia el cumplimiento anticipado de la meta anual establecida de diecisiete (17) instrumentos estratégicos de cooperación internacional, al alcanzarse la suscripción de diecisiete (17) instrumentos al cierre del segundo trimestre de 2026. En consecuencia, se recomienda evaluar la pertinencia de ajustar la meta anual y la programación de la actividad para reflejar adecuadamente la dinámica real de ejecución y mantener la utilidad del seguimiento durante el segundo semestre de la vigencia.</t>
    </r>
  </si>
  <si>
    <t>Realizar dos (2) seguimientos a la implementación de la Agenda regulatoria de la Secretaría General, en cumplimiento de los lineamientos establecidos por la Secretaría Jurídica Distrital.</t>
  </si>
  <si>
    <t xml:space="preserve">Seguimientos a la implementación de la Agenda regulatoria de la Secretaría General realizados en cumplimiento de los lineamientos establecidos por la Secretaría Jurídica Distrital                                  </t>
  </si>
  <si>
    <t xml:space="preserve">Número de seguimientos realizados a la implementación de la Agenda Regulatoria de la Secretaría General / Número de seguimientos programados a la  implementación de la  Agenda Regulatoria de la Secretaría General </t>
  </si>
  <si>
    <t>Seguimientos</t>
  </si>
  <si>
    <t>Certificados de Registros de publicación en Legalbog de los proyectos de actos administrativos</t>
  </si>
  <si>
    <t>Según el reporte trimestral la oficina jurídica informa que se realizó el seguimiento a la Agenda regulatoria de la entidad y se observó la necesidad de la actualización de la misma agenda , por consiguiente la funcionaria que realiza el seguimiento ,solicitó al enlace de la Oficina realizar la publicación de la actualización de la agenda en el botón de trasparencia de la entidad , la cual se realizó y se encuentra publica en el botón en V2 , adicionalmente se realizaron 3 (tres) publicaciones de proyectos de Actos Administrativos lo cuales cuentan con sus respectivos  Certificados de publicación en Legalbog</t>
  </si>
  <si>
    <r>
      <rPr>
        <b/>
        <sz val="11"/>
        <color rgb="FF000000"/>
        <rFont val="Arial"/>
      </rPr>
      <t xml:space="preserve">Fecha: 16/07/2026
</t>
    </r>
    <r>
      <rPr>
        <sz val="11"/>
        <color rgb="FF000000"/>
        <rFont val="Arial"/>
      </rPr>
      <t xml:space="preserve">Se realizó reunión virtual el 16 de julio, donde se efectuó la retroalimentación  y se solicitó  realizar ajustes al reporte. 
</t>
    </r>
    <r>
      <rPr>
        <b/>
        <sz val="11"/>
        <color rgb="FF000000"/>
        <rFont val="Arial"/>
      </rPr>
      <t xml:space="preserve">
Fecha: 17/07/2026
</t>
    </r>
    <r>
      <rPr>
        <sz val="11"/>
        <color rgb="FF000000"/>
        <rFont val="Arial"/>
      </rPr>
      <t xml:space="preserve">Se realizó reunión virtual el 17 de julio, donde se realizó nueva retroalimentación.Adicionalmente se remitió correo con el detalle de la solicitud de ajustes.Fecha plazo máxima de entrega: Julio 22 del 2026
</t>
    </r>
    <r>
      <rPr>
        <b/>
        <sz val="11"/>
        <color rgb="FF000000"/>
        <rFont val="Arial"/>
      </rPr>
      <t xml:space="preserve">
Fecha: 24/07/2026
</t>
    </r>
    <r>
      <rPr>
        <sz val="11"/>
        <color rgb="FF000000"/>
        <rFont val="Arial"/>
      </rPr>
      <t xml:space="preserve">Se envió correo solicitando el ajuste a la descripción en el avance cualitativo, de acuerdo a la nueva evidencia aportada.Fecha plazo máxima de entrega: Julio 27 del 2026.
</t>
    </r>
    <r>
      <rPr>
        <b/>
        <sz val="11"/>
        <color rgb="FF000000"/>
        <rFont val="Arial"/>
      </rPr>
      <t xml:space="preserve">Fecha: 27/07/2026
Ejecución cuantitativa: </t>
    </r>
    <r>
      <rPr>
        <sz val="11"/>
        <color rgb="FF000000"/>
        <rFont val="Arial"/>
      </rPr>
      <t xml:space="preserve">Durante el periodo evaluado se programó la ejecución de (1) Seguimientos a la implementación de la Agenda regulatoria de la Secretaría General, alcanzando un cumplimiento de ejecución del 100% respecto a la meta prevista para el semestre. Este resultado representa un avance acumulado del 50% frente a la meta anual establecida de dos (2) seguimientos para la vigencia 2026.
</t>
    </r>
    <r>
      <rPr>
        <b/>
        <sz val="11"/>
        <color rgb="FF000000"/>
        <rFont val="Arial"/>
      </rPr>
      <t xml:space="preserve">
Resultado cualitativo para el periodo:
</t>
    </r>
    <r>
      <rPr>
        <sz val="11"/>
        <color rgb="FF000000"/>
        <rFont val="Arial"/>
      </rPr>
      <t xml:space="preserve">La información reportada es consistente con la actividad programada, toda vez que se evidenció la realización del seguimiento a la implementación de la Agenda Regulatoria de la Secretaría General y la publicación de la actualización correspondiente al primer semestre de 2026, de conformidad con los lineamientos establecidos por la Secretaría Jurídica Distrital.
No obstante, se recomienda revisar la evidencia definida para la actividad, toda vez que los "Certificados de registros de publicación en LegalBog de los proyectos de actos administrativos" no permiten verificar de manera directa la ejecución de los seguimientos a la implementación de la Agenda Regulatoria. En este sentido, se sugiere evaluar el ajuste de la evidencia, incorporando soportes asociados al informe de seguimiento de la Agenda Regulatoria y/o a la publicación de sus actualizaciones, con el fin de garantizar la coherencia entre la actividad formulada, el indicador establecido y los documentos utilizados para validar su cumplimiento.
</t>
    </r>
    <r>
      <rPr>
        <b/>
        <sz val="11"/>
        <color rgb="FF000000"/>
        <rFont val="Arial"/>
      </rPr>
      <t xml:space="preserve">
Resultado cualitativo acumulado</t>
    </r>
    <r>
      <rPr>
        <sz val="11"/>
        <color rgb="FF000000"/>
        <rFont val="Arial"/>
      </rPr>
      <t xml:space="preserve">: El avance acumulado corresponde a la ejecución de un (1) de los dos (2) seguimientos programados semestrales para la vigencia 2026 a la implementación de la Agenda Regulatoria de la Secretaría General, de acuerdo con la meta anual establecida.
</t>
    </r>
    <r>
      <rPr>
        <b/>
        <sz val="11"/>
        <color rgb="FF000000"/>
        <rFont val="Arial"/>
      </rPr>
      <t xml:space="preserve">
Evidencias:</t>
    </r>
    <r>
      <rPr>
        <sz val="11"/>
        <color rgb="FF000000"/>
        <rFont val="Arial"/>
      </rPr>
      <t xml:space="preserve"> Las evidencias aportadas corresponden al informe de seguimiento a la implementación de la Agenda Regulatoria de la Secretaría General, correspondiente al primer semestre de la vigencia 2026. La documentación presentada es coherente con el avance cuantitativo reportado y sustenta de manera adecuada el cumplimiento del monitoreo efectuado y el desarrollo de las actividades previstas durante el periodo evaluado.</t>
    </r>
  </si>
  <si>
    <t>Formular un (1) Plan Anual de Auditoría de la vigencia 2027, para evaluar el sistema de control interno.</t>
  </si>
  <si>
    <t>Plan Anual de Auditoría de la vigencia 2027 formulado para evaluar el sistema de control interno.</t>
  </si>
  <si>
    <t>Plan formulado / Plan programado</t>
  </si>
  <si>
    <t>Plan anual</t>
  </si>
  <si>
    <t>Plan Anual de de Auditoría formualdo y aprobado.</t>
  </si>
  <si>
    <t>Realizar tres (3) seguimientos al "Plan de tratamiento de riesgos de seguridad de la información / seguridad digital" para mitigar los riesgos e implementar los controles necesarios para proteger y fortalecer la gestión de seguridad y privacidad de la información.</t>
  </si>
  <si>
    <t>Seguimientos al "Plan de tratamiento de riesgos de seguridad de la información / seguridad digital" realizados para mitigar riesgos e implementar controles necesarios.</t>
  </si>
  <si>
    <t>Número de seguimientos realizados / Número de seguimientos programados</t>
  </si>
  <si>
    <t>Matriz de plan de tratamiento de riesgos de las dependencias
Informe de seguimiento al tratamiento de los riesgos de seguridad de la información y/o seguridad digital</t>
  </si>
  <si>
    <r>
      <rPr>
        <sz val="11"/>
        <color rgb="FF000000"/>
        <rFont val="Arial"/>
        <family val="2"/>
      </rPr>
      <t xml:space="preserve">Durante el período de reporte se realizó seguimiento al  "Plan de tratamiento de riesgos de seguridad de la información / seguridad digital"correspondiente al primer cuatrimestre de 2026, evidenciando un nivel de cumplimiento aceptable del 76,5 % por parte de las dependencias obligadas a reportar el avance de sus planes de tratamiento de riesgos de seguridad de la información, lo que refleja un grado importante de apropiación institucional del proceso. No obstante, persiste un porcentaje de dependencias que no remitieron la información requerida, situación que limita la capacidad de la Entidad para realizar un monitoreo integral del estado de los riesgos, verificar la implementación efectiva de los controles definidos y evaluar la eficacia de las acciones de tratamiento adoptadas.
Teniendo en cuenta lo anterior, se da cumplimiento en un 100'% a la programación establecida para el segundo trimestre,  de acuerdo a la fórmula del indicador.
</t>
    </r>
    <r>
      <rPr>
        <b/>
        <sz val="11"/>
        <color rgb="FF000000"/>
        <rFont val="Arial"/>
        <family val="2"/>
      </rPr>
      <t xml:space="preserve">Avance acumulado: </t>
    </r>
    <r>
      <rPr>
        <sz val="11"/>
        <color rgb="FF000000"/>
        <rFont val="Arial"/>
        <family val="2"/>
      </rPr>
      <t xml:space="preserve">Con corte a 30 de junio de 2026, se realizó un (1) seguimiento al Plan de tratamiento de riesgos de seguridad de la información / seguridad digital, de conformidad con la programación establecida, con un porcentaje de cumplimiento del 100%.
</t>
    </r>
    <r>
      <rPr>
        <b/>
        <sz val="11"/>
        <color rgb="FF000000"/>
        <rFont val="Arial"/>
        <family val="2"/>
      </rPr>
      <t xml:space="preserve">Evidencias:
</t>
    </r>
    <r>
      <rPr>
        <sz val="11"/>
        <color rgb="FF000000"/>
        <rFont val="Arial"/>
        <family val="2"/>
      </rPr>
      <t>Matriz de plan de tratamiento de riesgos de las dependencias:
- EV01_EV02_FT-367_AI_DC_2026_I
- EV02__FT-367_AI_DSDSC_2026_I
- EV03_FT-367_AI_SDF_SID_2026_I
- EV04_FT-367_AI_SSA_2026_I
Informe de seguimiento Primer cuatrimestre 2026:
EV05_Informe de Seguimiento Planes de tratamientoa riersgos _ICUATRI2026</t>
    </r>
  </si>
  <si>
    <t>Se evidencia que 7 dependencias no presentaron el reporte del periodo.</t>
  </si>
  <si>
    <t>Se continuará realizando mesas de trabajo con las dependencias para aclaración de dudas de los enlaces de seguridad en el reporte correspondiente.</t>
  </si>
  <si>
    <r>
      <rPr>
        <sz val="11"/>
        <color rgb="FF000000"/>
        <rFont val="Arial"/>
      </rPr>
      <t xml:space="preserve">Fecha: 15 de julio de 2026
</t>
    </r>
    <r>
      <rPr>
        <b/>
        <sz val="11"/>
        <color rgb="FF000000"/>
        <rFont val="Arial"/>
      </rPr>
      <t xml:space="preserve">Ejecución cuantitativa:
</t>
    </r>
    <r>
      <rPr>
        <sz val="11"/>
        <color rgb="FF000000"/>
        <rFont val="Arial"/>
      </rPr>
      <t xml:space="preserve">Para el periodo evaluado se programó la realización de un (1) seguimientos al "Plan de tratamiento de riesgos de seguridad de la información / seguridad digital” y se ejecutó uno (1), evidenciando un avance del 33,33 % frente a la meta anual establecida de tres (3) seguimientos.
</t>
    </r>
    <r>
      <rPr>
        <b/>
        <sz val="11"/>
        <color rgb="FF000000"/>
        <rFont val="Arial"/>
      </rPr>
      <t xml:space="preserve">Resultado cualitativo para el periodo:
</t>
    </r>
    <r>
      <rPr>
        <sz val="11"/>
        <color rgb="FF000000"/>
        <rFont val="Arial"/>
      </rPr>
      <t xml:space="preserve">El resultado cualitativo reportado es coherente con la actividad formulada, en tanto describe la realización del seguimiento al Plan de Tratamiento de Riesgos de Seguridad de la Información y Seguridad Digital correspondiente al primer cuatrimestre de 2026, identificando el nivel de cumplimiento de las dependencias obligadas a reportar información, así como las dificultades evidenciadas frente a la oportunidad del reporte y las acciones previstas para su fortalecimiento.
</t>
    </r>
    <r>
      <rPr>
        <b/>
        <sz val="11"/>
        <color rgb="FF000000"/>
        <rFont val="Arial"/>
      </rPr>
      <t xml:space="preserve">Resultado cualitativo acumulado:
</t>
    </r>
    <r>
      <rPr>
        <sz val="11"/>
        <color rgb="FF000000"/>
        <rFont val="Arial"/>
      </rPr>
      <t xml:space="preserve">Con corte al segundo trimestre de la vigencia, se ha realizado un (1) de los tres (3) seguimientos programados para la vigencia, consistente con el tipo de acumulación por suma definido para el indicador.
</t>
    </r>
    <r>
      <rPr>
        <b/>
        <sz val="11"/>
        <color rgb="FF000000"/>
        <rFont val="Arial"/>
      </rPr>
      <t xml:space="preserve">Evidencias:
</t>
    </r>
    <r>
      <rPr>
        <sz val="11"/>
        <color rgb="FF000000"/>
        <rFont val="Arial"/>
      </rPr>
      <t>Las evidencias aportadas corresponden a 4 matrices de plan de tratamiento de riesgos de las dependencias y al Informe de seguimiento primer cuatrimestre 2026, las cuales permiten verificar las actividades programadas y ejecutadas durante el periodo de reporte.</t>
    </r>
  </si>
  <si>
    <t>Realizar cuatro (4) seguimientos al "Plan de seguridad y privacidad de la información" con el fin de evaluar el cumplimiento de la gestión de seguridad en la entidad.</t>
  </si>
  <si>
    <t>Seguimientos al "Plan de seguridad y privacidad de la información" realizados para evaluar el cumplimiento de la gestión de seguridad en la entidad.</t>
  </si>
  <si>
    <t>Plan de Seguridad y Privacidad de la información 
Instrumento de evaluación del MSPI al finalizar la vigencia</t>
  </si>
  <si>
    <t>Durante el Primer Trimestre de 2026 se tenía programado un (1) seguimiento y se realizó un (1) seguimiento a las actividades programadas para este período en el Plan de Seguridad y Privacidad de la Información, en los  siguiente temas:
- Gobierno de Seguridad
- Gestión Documental Proceso de Seguridad y Privacidad de la Información. 
- Gestión de activos de información / Riesgos de Seguridad y Planes e Tratamiento
- Gestión de datos personales
- Gestión de eventos e incidentes de seguridad
- Gestión de Vulnerabilidades
- Gestión de la cultura de seguridad
- Gestión de otros controles de seguridad
- Monitoreo SOC.  
Teniendo en cuenta lo anterior, se da cumplimiento en un 100'% a la programación establecida para el período comprendido entre el 1o. de enero al 31 de marzo del 2026, de acuerdo a la fórmula del indicador.
Avance acumulado: Con corte a 31 de marzo de 2026, se realizó un (1) seguimiento a las actividades formuladas en el Plan de Seguridad y Privacidad de la Información de conformidad con la programación establecida, con un porcentaje de cumplimiento del 100%.
Evidencias:
- Plan_Seguridad_Privacidad_Info_Detallado_2026_ITRI - Hoja_PLAN MSPI 2026
- Plan_Seguridad_Privacidad_Info_Detallado_2026_ITRI - Hoja_Plan MSPI Detallado 2026
- Acta No. 1 CIGD_29_01_2026</t>
  </si>
  <si>
    <r>
      <rPr>
        <sz val="11"/>
        <color rgb="FF000000"/>
        <rFont val="Arial"/>
        <family val="2"/>
      </rPr>
      <t xml:space="preserve">Fecha: 22 de abril de 2026
</t>
    </r>
    <r>
      <rPr>
        <b/>
        <sz val="11"/>
        <color rgb="FF000000"/>
        <rFont val="Arial"/>
        <family val="2"/>
      </rPr>
      <t xml:space="preserve">
Ejecución cuantitativa:
</t>
    </r>
    <r>
      <rPr>
        <sz val="11"/>
        <color rgb="FF000000"/>
        <rFont val="Arial"/>
        <family val="2"/>
      </rPr>
      <t xml:space="preserve">Para el trimestre evaluado se programó la realización de un (1) seguimiento al Plan de Seguridad y Privacidad de la Información y se ejecutó un (1) seguimiento, evidenciando un cumplimiento del 100% frente a la programación del periodo; dicho avance representa un 25% de cumplimiento respecto de la meta anual establecida de cuatro (4) seguimientos.
</t>
    </r>
    <r>
      <rPr>
        <b/>
        <sz val="11"/>
        <color rgb="FF000000"/>
        <rFont val="Arial"/>
        <family val="2"/>
      </rPr>
      <t xml:space="preserve">
Resultado cualitativo para el periodo:
</t>
    </r>
    <r>
      <rPr>
        <sz val="11"/>
        <color rgb="FF000000"/>
        <rFont val="Arial"/>
        <family val="2"/>
      </rPr>
      <t xml:space="preserve">El resultado cualitativo reportado es coherente con la actividad formulada, en tanto describe de manera detallada la realización del seguimiento trimestral al Plan de Seguridad y Privacidad de la Información, abordando los componentes y temas definidos para evaluar la gestión de seguridad de la entidad, conforme a la definición del indicador.
</t>
    </r>
    <r>
      <rPr>
        <b/>
        <sz val="11"/>
        <color rgb="FF000000"/>
        <rFont val="Arial"/>
        <family val="2"/>
      </rPr>
      <t xml:space="preserve">
Resultado cualitativo acumulado:
</t>
    </r>
    <r>
      <rPr>
        <sz val="11"/>
        <color rgb="FF000000"/>
        <rFont val="Arial"/>
        <family val="2"/>
      </rPr>
      <t xml:space="preserve">El avance acumulado de la vigencia corresponde a la ejecución de uno (1) de los cuatro (4) seguimientos programados, consistente con el tipo de acumulación por suma definido para el indicador y con la programación trimestral establecida.
</t>
    </r>
    <r>
      <rPr>
        <b/>
        <sz val="11"/>
        <color rgb="FF000000"/>
        <rFont val="Arial"/>
        <family val="2"/>
      </rPr>
      <t xml:space="preserve">
Evidencias:
</t>
    </r>
    <r>
      <rPr>
        <sz val="11"/>
        <color rgb="FF000000"/>
        <rFont val="Arial"/>
        <family val="2"/>
      </rPr>
      <t>Las evidencias aportadas corresponden al tipo de documentos definidos en la etapa de formulación del PAI y permiten verificar la ejecución del seguimiento reportado, observándose coherencia entre la evidencia presentada, el avance cuantitativo y el resultado cualitativo informado.</t>
    </r>
  </si>
  <si>
    <r>
      <rPr>
        <sz val="11"/>
        <color rgb="FF000000"/>
        <rFont val="Arial"/>
        <family val="2"/>
      </rPr>
      <t xml:space="preserve">Durante el segundo trimestre 2026 se llevaron a cabo las siguientes actividades:
- Se consolidó la actualización del instrumento de evaluación del MSPI alineado con la ISO/IEC 27001:2022. 
- Fortalecimiento de la Gestión de Riesgos y Activos de Información. 
- Se dio continuidad  para definición de proceso de implementación de la Fase II del Disaster Recovery Plan (DRP).
- Se fortaleció el proceso institucional de gestión de vulnerabilidades 
- Serealizó la atención permanente de 42 eventos y/o incidentes de seguridad de la información registrados mediante GLPI.
- Se fortaleció el seguimiento operativo realizado conjuntamente con el SOC.
- Se resalizaron jornadas de Sensibilización y Cultura de Seguridad
- Se adelantó la actualización de documentos institucionales, como:
• Política General de Tratamiento de Datos Personales. 
• Guía Metodológica para la gestión de riesgos de seguridad digital.
De acuerdo con lo anterior, se da cumplimiento en un 100'% a la programación establecida para el período comprendido entre el 1o. de  abril 30 de junio de la vigencia en curso, de acuerdo a la fórmula del indicador.
</t>
    </r>
    <r>
      <rPr>
        <b/>
        <sz val="11"/>
        <color rgb="FF000000"/>
        <rFont val="Arial"/>
        <family val="2"/>
      </rPr>
      <t>Avance acumulado</t>
    </r>
    <r>
      <rPr>
        <sz val="11"/>
        <color rgb="FF000000"/>
        <rFont val="Arial"/>
        <family val="2"/>
      </rPr>
      <t xml:space="preserve">: Con corte a 30 de junio de 2026, se realizaron dos (2) seguimientos a las actividades formuladas en el Plan de Seguridad y Privacidad de la Información de conformidad con la programación establecida, con un porcentaje de cumplimiento del 100%.
</t>
    </r>
    <r>
      <rPr>
        <b/>
        <sz val="11"/>
        <color rgb="FF000000"/>
        <rFont val="Arial"/>
        <family val="2"/>
      </rPr>
      <t xml:space="preserve">Evidencias:
</t>
    </r>
    <r>
      <rPr>
        <sz val="11"/>
        <color rgb="FF000000"/>
        <rFont val="Arial"/>
        <family val="2"/>
      </rPr>
      <t xml:space="preserve">
- Plan_Seguridad_Privacidad_Info_Detallado_2026_IITRI - Hoja - PLAN MSPI 2026
- Plan_Seguridad_Privacidad_Info_Detallado_2026_IITRI - Hoja - Plan MSPI__II_trimestre_2026</t>
    </r>
  </si>
  <si>
    <t>No se presentaron dificultades relevantes, dado que la actividad se ejecutó conforme a lo programado.</t>
  </si>
  <si>
    <t>No se requieren medidas correctivas</t>
  </si>
  <si>
    <r>
      <rPr>
        <sz val="11"/>
        <color rgb="FF000000"/>
        <rFont val="Arial"/>
      </rPr>
      <t xml:space="preserve">Fecha: 15 de julio de 2026
</t>
    </r>
    <r>
      <rPr>
        <b/>
        <sz val="11"/>
        <color rgb="FF000000"/>
        <rFont val="Arial"/>
      </rPr>
      <t xml:space="preserve">Ejecución cuantitativa:
</t>
    </r>
    <r>
      <rPr>
        <sz val="11"/>
        <color rgb="FF000000"/>
        <rFont val="Arial"/>
      </rPr>
      <t xml:space="preserve">Para el trimestre evaluado se programó la realización de un (1) seguimiento al Plan de Seguridad y Privacidad de la Información y se ejecutó un (1) seguimiento, evidenciando un cumplimiento del 100% frente a la programación del periodo; dicho avance representa un 50% de cumplimiento respecto de la meta anual establecida de cuatro (4) seguimientos.
</t>
    </r>
    <r>
      <rPr>
        <b/>
        <sz val="11"/>
        <color rgb="FF000000"/>
        <rFont val="Arial"/>
      </rPr>
      <t xml:space="preserve">Resultado cualitativo para el periodo:
</t>
    </r>
    <r>
      <rPr>
        <sz val="11"/>
        <color rgb="FF000000"/>
        <rFont val="Arial"/>
      </rPr>
      <t xml:space="preserve">El resultado cualitativo reportado es coherente con la actividad formulada, en tanto describe de manera detallada la realización del seguimiento trimestral al Plan de Seguridad y Privacidad de la Información, abordando las actividades, entregables, programación y ejecución para evaluar la gestión de seguridad de la entidad, conforme a la definición del indicador.
</t>
    </r>
    <r>
      <rPr>
        <b/>
        <sz val="11"/>
        <color rgb="FF000000"/>
        <rFont val="Arial"/>
      </rPr>
      <t xml:space="preserve">Resultado cualitativo acumulado:
</t>
    </r>
    <r>
      <rPr>
        <sz val="11"/>
        <color rgb="FF000000"/>
        <rFont val="Arial"/>
      </rPr>
      <t xml:space="preserve">El avance acumulado de la vigencia corresponde a la ejecución de dos (2) de los cuatro (4) seguimientos al Plan de Seguridad y Privacidad de la Información programados, consistente con el tipo de acumulación por suma definido para el indicador y con la programación trimestral establecida.
</t>
    </r>
    <r>
      <rPr>
        <b/>
        <sz val="11"/>
        <color rgb="FF000000"/>
        <rFont val="Arial"/>
      </rPr>
      <t xml:space="preserve">Evidencias:
</t>
    </r>
    <r>
      <rPr>
        <sz val="11"/>
        <color rgb="FF000000"/>
        <rFont val="Arial"/>
      </rPr>
      <t>Las evidencias aportadas corresponden al Plan de Seguridad y Privacidad de la información, coherente al tipo de documento definido en la etapa de formulación del PAI, permitiendo verificar la ejecución del seguimiento reportado, observándose coherencia entre la evidencia presentada, el avance cuantitativo y el resultado cualitativo informado.</t>
    </r>
  </si>
  <si>
    <t>Realizar tres (3) seguimientos al "Plan Estratégico de Tecnologías de la Información-PETI", con el fin de evaluar el cumplimiento de la gestión frente a los dominios de negocio, sistemas de información, infraestructura y portafolio de proyectos de TI.</t>
  </si>
  <si>
    <t>Seguimientos al Plan Estratégico de Tecnologías de la Información - PETI realizados para evaluar el cumplimiento de la gestión frente a los dominios de negocio, sistemas de información, infraestructura y portafolio de proyectos de TI.</t>
  </si>
  <si>
    <t>Documento de seguimiento al Plan Estratégico de Tecnologías de la Información - PETI  trimestral_FT-1138</t>
  </si>
  <si>
    <r>
      <rPr>
        <sz val="11"/>
        <color rgb="FF000000"/>
        <rFont val="Arial"/>
        <family val="2"/>
      </rPr>
      <t xml:space="preserve">Durante el período se tenía programado un (1) seguimiento y se realizó un (1) seguimiento al Plan Estratégico de Tecnologías de la Información - PETI. 
El seguimiento se realizó en el mes de abril a 14 proyectos gerencidos por la OTIC, de los 18 proyectos que se encuentran aprobados en el Plan Estratégico de Tecnologías de la Información PETI 2025 - 2027. Los 14 proyectos se encuentran para el período comprendido entre el 1o. de enero al 31 de marzo de 2026 entregados en el plazo y dentro del presupuesto programado.
Los proyectos gerenciados por la OTIC son:
</t>
    </r>
    <r>
      <rPr>
        <b/>
        <sz val="11"/>
        <color rgb="FF000000"/>
        <rFont val="Arial"/>
        <family val="2"/>
      </rPr>
      <t xml:space="preserve">Dominio: Uso estratégico de Datos
</t>
    </r>
    <r>
      <rPr>
        <sz val="11"/>
        <color rgb="FF000000"/>
        <rFont val="Arial"/>
        <family val="2"/>
      </rPr>
      <t xml:space="preserve">1.- Modelo Operativo de Gobierno de Datos
2.- Gestión de datos y análisis (DWH, Tableros de Control, ETL, Portal datos para Transparencia)
3.- Implementación y fortalecimiento de tecnológicas emergentes (implementación y uso de IA)
</t>
    </r>
    <r>
      <rPr>
        <b/>
        <sz val="11"/>
        <color rgb="FF000000"/>
        <rFont val="Arial"/>
        <family val="2"/>
      </rPr>
      <t xml:space="preserve">Dominio: Eficiencia y colaboración organizacional
</t>
    </r>
    <r>
      <rPr>
        <sz val="11"/>
        <color rgb="FF000000"/>
        <rFont val="Arial"/>
        <family val="2"/>
      </rPr>
      <t xml:space="preserve">4.- Modernización y Gobierno del Ecosistema de Sistemas de Información
5.- Gobierno del repositorio de Arquitectura Empresarial
</t>
    </r>
    <r>
      <rPr>
        <b/>
        <sz val="11"/>
        <color rgb="FF000000"/>
        <rFont val="Arial"/>
        <family val="2"/>
      </rPr>
      <t xml:space="preserve">Dominio: Atención centrada en el ciudadano
</t>
    </r>
    <r>
      <rPr>
        <sz val="11"/>
        <color rgb="FF000000"/>
        <rFont val="Arial"/>
        <family val="2"/>
      </rPr>
      <t xml:space="preserve">6.- Fortalecimiento de los Canales Digitales (Fase 3 BTE con IA “100% de las entidades + capa de seguridad”; puesta en marcha de la Herramienta para la evaluación y el valor del servicio a la atención ciudadana – HEVA”) 
</t>
    </r>
    <r>
      <rPr>
        <b/>
        <sz val="11"/>
        <color rgb="FF000000"/>
        <rFont val="Arial"/>
        <family val="2"/>
      </rPr>
      <t xml:space="preserve">Dominio: Infraestructura tecnológica ágil y adaptable
</t>
    </r>
    <r>
      <rPr>
        <sz val="11"/>
        <color rgb="FF000000"/>
        <rFont val="Arial"/>
        <family val="2"/>
      </rPr>
      <t xml:space="preserve">7.- Modernización y Gobierno del Ecosistema de Soluciones TI
8.- Gobernanza Cloud
9.- Fortalecimiento de la Arquitectura de Interoperabilidad (bus de servicios) 
10.- Fortalecimiento de la Seguridad Digital
11.- Plan de Recuperación ante Desastre - Fase II
12.- Centro Operaciones de Seguridad SOC
</t>
    </r>
    <r>
      <rPr>
        <b/>
        <sz val="11"/>
        <color rgb="FF000000"/>
        <rFont val="Arial"/>
        <family val="2"/>
      </rPr>
      <t xml:space="preserve">Dominio: Adopción digital
</t>
    </r>
    <r>
      <rPr>
        <sz val="11"/>
        <color rgb="FF000000"/>
        <rFont val="Arial"/>
        <family val="2"/>
      </rPr>
      <t xml:space="preserve">13.- Cultura institucional en seguridad (Prevención de phishing, malware e ingeniería social, etc.)
14.- Cultura y competencias en tecnologías emergentes (IA, Datos)
Teniendo en cuenta lo anterior, para este seguimiento se da cumplimiento en un 100'% a la programación establecida para el período, de conformidad con lo formulado en el indicador. 
</t>
    </r>
    <r>
      <rPr>
        <b/>
        <sz val="11"/>
        <color rgb="FF000000"/>
        <rFont val="Arial"/>
        <family val="2"/>
      </rPr>
      <t>Avance acumulado:</t>
    </r>
    <r>
      <rPr>
        <sz val="11"/>
        <color rgb="FF000000"/>
        <rFont val="Arial"/>
        <family val="2"/>
      </rPr>
      <t xml:space="preserve"> Con corte a 30 de junio de 2026, se realizó un (1) seguimiento al Plan Estratégico de Tecnologías de la Información - PETI, de conformidad con la programación establecida, con un porcentaje de cumplimiento del 100%.
</t>
    </r>
    <r>
      <rPr>
        <b/>
        <sz val="11"/>
        <color rgb="FF000000"/>
        <rFont val="Arial"/>
        <family val="2"/>
      </rPr>
      <t xml:space="preserve">Evidencias:
</t>
    </r>
    <r>
      <rPr>
        <sz val="11"/>
        <color rgb="FF000000"/>
        <rFont val="Arial"/>
        <family val="2"/>
      </rPr>
      <t xml:space="preserve">
- EV01_Seguimiento Trimestral PETI_Primer trimestre 2026_4204000-FT-1138.xlsx.
- EV02_Publicación Seguimiento PETI en Sede electrónica 
https://secretariageneral.gov.co/transparencia-y-acceso-la-informacion-publica/plan-de-accion/plan-estrategico-de-las-tecnologias-de-la-informacion-y-las-comunicaciones-peti</t>
    </r>
  </si>
  <si>
    <r>
      <rPr>
        <sz val="11"/>
        <color rgb="FF000000"/>
        <rFont val="Arial"/>
      </rPr>
      <t xml:space="preserve">Fecha: 15 de julio de 2026
</t>
    </r>
    <r>
      <rPr>
        <b/>
        <sz val="11"/>
        <color rgb="FF000000"/>
        <rFont val="Arial"/>
      </rPr>
      <t xml:space="preserve">Ejecución cuantitativa:
</t>
    </r>
    <r>
      <rPr>
        <sz val="11"/>
        <color rgb="FF000000"/>
        <rFont val="Arial"/>
      </rPr>
      <t xml:space="preserve">Para el trimestre evaluado se programó la realización de un (1) seguimiento al Plan Estratégico de Tecnologías de la Información y las Comunicaciones PETI y se ejecutó un (1) seguimiento, evidenciando un cumplimiento del 100% frente a la programación del periodo; dicho avance representa un 33,33% de cumplimiento respecto de la meta anual establecida de tres (3) seguimientos.
</t>
    </r>
    <r>
      <rPr>
        <b/>
        <sz val="11"/>
        <color rgb="FF000000"/>
        <rFont val="Arial"/>
      </rPr>
      <t xml:space="preserve">Resultado cualitativo para el periodo:
</t>
    </r>
    <r>
      <rPr>
        <sz val="11"/>
        <color rgb="FF000000"/>
        <rFont val="Arial"/>
      </rPr>
      <t xml:space="preserve">El resultado cualitativo reportado es coherente con la actividad formulada, correspondiente con el seguimiento al PETI y describe los avances en la ejecución de 14 proyectos que se encuentran programados para el período comprendido entre el 1o. de enero al 31 de marzo de 2026, conforme a la definición del indicador.
</t>
    </r>
    <r>
      <rPr>
        <b/>
        <sz val="11"/>
        <color rgb="FF000000"/>
        <rFont val="Arial"/>
      </rPr>
      <t xml:space="preserve">Resultado cualitativo acumulado:
</t>
    </r>
    <r>
      <rPr>
        <sz val="11"/>
        <color rgb="FF000000"/>
        <rFont val="Arial"/>
      </rPr>
      <t xml:space="preserve">El avance acumulado de la vigencia corresponde a la ejecución de uno (1) de los tres (3) seguimientos al Plan Estratégico de Tecnologías de la Información y las Comunicaciones PETI programados, consistente con el tipo de acumulación por suma definido para el indicador y con la programación trimestral establecida.
</t>
    </r>
    <r>
      <rPr>
        <b/>
        <sz val="11"/>
        <color rgb="FF000000"/>
        <rFont val="Arial"/>
      </rPr>
      <t xml:space="preserve">Evidencias:
</t>
    </r>
    <r>
      <rPr>
        <sz val="11"/>
        <color rgb="FF000000"/>
        <rFont val="Arial"/>
      </rPr>
      <t>Las evidencias aportadas corresponden al Documento de seguimiento al Plan Estratégico de Tecnologías de la Información - FT-1138 y la publicación del plan en la página de la entidad; permitiendo verificar la ejecución del seguimiento reportado, observándose coherencia entre la evidencia presentada, el avance cuantitativo y el resultado cualitativo informado.</t>
    </r>
  </si>
  <si>
    <t>Mantener el 100% de la documentación recibida y producida por la OCDI actualizada en el Sistema de Información Disciplinario - SID para la totalidad de expedientes disciplinarios , con el fin de garantizar el acceso a la información.</t>
  </si>
  <si>
    <t>Documentación recibida y producida por la OCDI de cada expediente disciplinario cargada en el SID, con el fin de garantizar el acceso a la información.</t>
  </si>
  <si>
    <t>(Número de documentos producidos y recibidos cargados en el SID / Número de documentos producidos y recibidos para cargue en el SID) x 100</t>
  </si>
  <si>
    <t>Porcentaje</t>
  </si>
  <si>
    <t>Registros en el SID de OCDI o certificación expedida por la Oficina de Control Disciplinario Interno</t>
  </si>
  <si>
    <t>Dato no disponible – nuevo indicador 2026</t>
  </si>
  <si>
    <t xml:space="preserve">Se registra un cumplimiento aproximado del setenta por ciento (70%) en la actualización del Sistema de Información Disciplinario – SID, de acuerdo con el volumen de documentos producidos y recibidos que han sido cargados en dicho aplicativo. Este porcentaje se calcula considerando los términos procesales aplicables a cada una de las etapas del proceso disciplinario, desde la valoración inicial de la queja y/o informe de servidor público, hasta la elaboración de actuaciones como la indagación previa, la apertura de investigación disciplinaria, los cierres y traslados, así como la expedición de autos de remisión por competencia, autos inhibitorios y decisiones de archivo, cuando a ello hubiere lugar. Con una Fomula Indicador: 42/60. </t>
  </si>
  <si>
    <t xml:space="preserve">No obstante, es necesario advertir las dificultades operativas que han incidido en el rezago del cargue de información. En particular, durante el mes de enero de 2026 esta Oficina no contó con profesionales de planta, en razón a la renuncia de la funcionaria nombrada en provisionalidad y a que los demás servidores se encontraban en situaciones administrativas. Esta circunstancia generó una afectación significativa, configurando un periodo prácticamente inactivo tanto en la actualización del sistema como en la sustanciación de los procesos disciplinarios.
Finalmente, se precisa que, a la fecha, la Oficina cuenta únicamente con una Profesional Universitaria, código 219 grado 18, quien tomó posesión en encargo el 9 de febrero de 2026, así como con una contratista vinculada a finales del mes de enero. Estas dos personas atienden actualmente la totalidad de solicitudes, etapas procesales y demás asuntos propios de la Oficina.  </t>
  </si>
  <si>
    <t xml:space="preserve">La actualización al 100% del aplicativo, con la dedicación exclusiva a esta labor al finalizar el mes de abril 2026.   </t>
  </si>
  <si>
    <r>
      <rPr>
        <sz val="11"/>
        <color rgb="FF000000"/>
        <rFont val="Arial"/>
        <family val="2"/>
      </rPr>
      <t xml:space="preserve">Fecha: 22 de abril de 2026
</t>
    </r>
    <r>
      <rPr>
        <b/>
        <sz val="11"/>
        <color rgb="FF000000"/>
        <rFont val="Arial"/>
        <family val="2"/>
      </rPr>
      <t xml:space="preserve">
Ejecución cuantitativa:
</t>
    </r>
    <r>
      <rPr>
        <sz val="11"/>
        <color rgb="FF000000"/>
        <rFont val="Arial"/>
        <family val="2"/>
      </rPr>
      <t xml:space="preserve">Para el trimestre evaluado se reporta un avance cuantitativo del setenta por ciento (70 %) en la actualización de la documentación en el Sistema de Información Disciplinario – SID, lo cual evidencia un incumplimiento frente a la meta trimestral y anual del 100 % establecida para el indicador.
</t>
    </r>
    <r>
      <rPr>
        <b/>
        <sz val="11"/>
        <color rgb="FF000000"/>
        <rFont val="Arial"/>
        <family val="2"/>
      </rPr>
      <t xml:space="preserve">
Resultado cualitativo para el periodo:
</t>
    </r>
    <r>
      <rPr>
        <sz val="11"/>
        <color rgb="FF000000"/>
        <rFont val="Arial"/>
        <family val="2"/>
      </rPr>
      <t xml:space="preserve">El resultado cualitativo reportado describe de manera suficiente el estado del cargue de la información en el SID, detallando el volumen de documentos gestionados, las etapas procesales consideradas y la fórmula aplicada para el cálculo del indicador, en coherencia con la actividad formulada; así mismo, se informa que la dependencia se encuentra adelantando acciones específicas orientadas a superar el rezago identificado.
</t>
    </r>
    <r>
      <rPr>
        <b/>
        <sz val="11"/>
        <color rgb="FF000000"/>
        <rFont val="Arial"/>
        <family val="2"/>
      </rPr>
      <t xml:space="preserve">
Resultado cualitativo acumulado:
</t>
    </r>
    <r>
      <rPr>
        <sz val="11"/>
        <color rgb="FF000000"/>
        <rFont val="Arial"/>
        <family val="2"/>
      </rPr>
      <t xml:space="preserve">El avance acumulado de la vigencia refleja un nivel de cumplimiento parcial del indicador, consistente con su carácter porcentual y de acumulación constante, evidenciando rezago frente a la meta definida; no obstante, las acciones correctivas informadas por la dependencia se orientan a alcanzar el 100 % de actualización del aplicativo dentro del periodo previsto.
</t>
    </r>
    <r>
      <rPr>
        <b/>
        <sz val="11"/>
        <color rgb="FF000000"/>
        <rFont val="Arial"/>
        <family val="2"/>
      </rPr>
      <t xml:space="preserve">
Evidencias:
</t>
    </r>
    <r>
      <rPr>
        <sz val="11"/>
        <color rgb="FF000000"/>
        <rFont val="Arial"/>
        <family val="2"/>
      </rPr>
      <t>En atención a las fallas presentadas en el Sistema de Información Disciplinario – SID durante el periodo evaluado, la dependencia aportó como evidencia una certificación que da cuenta del estado del cargue de la información, la cual resulta coherente con el avance cuantitativo reportado; adicionalmente, se informa que será solicitada la actualización de la formulación de la evidencia en el PAI, a fin de incorporar de manera permanente el registro o certificación correspondiente mientras persistan las limitaciones técnicas del sistema.</t>
    </r>
  </si>
  <si>
    <t xml:space="preserve">El resultado cualitativo no se realizaron actividades de cargue de documentación al SID durante el segundo trimestre 2026,  manteniendose el resago existente e incrementandose con la infomación y la documentación recibida durante el periodo. </t>
  </si>
  <si>
    <t xml:space="preserve">Insuficiencia de personal, alta rotación del liderazgo de la oficina y dificultades para el acceso, permiso y roles en el aplicativo SID. </t>
  </si>
  <si>
    <t xml:space="preserve">Solicitar el ajuste del indicador para el tercer y cuarto trimestre del 2026, estableciendo una meta creciente que permita recuperar el resago y alcanzar el cargue del 100% de la documentación al cierre de la vigencia 2026. </t>
  </si>
  <si>
    <r>
      <rPr>
        <b/>
        <sz val="11"/>
        <color rgb="FF000000"/>
        <rFont val="Arial"/>
      </rPr>
      <t>Fecha:</t>
    </r>
    <r>
      <rPr>
        <sz val="11"/>
        <color rgb="FF000000"/>
        <rFont val="Arial"/>
      </rPr>
      <t xml:space="preserve"> 21/07/2026
</t>
    </r>
    <r>
      <rPr>
        <b/>
        <sz val="11"/>
        <color rgb="FF000000"/>
        <rFont val="Arial"/>
      </rPr>
      <t xml:space="preserve">Ejecución cuantitativa:
</t>
    </r>
    <r>
      <rPr>
        <sz val="11"/>
        <color rgb="FF000000"/>
        <rFont val="Arial"/>
      </rPr>
      <t xml:space="preserve">Durante el segundo trimestre de 2026 no se reportó avance en el cargue de la documentación recibida y producida por la Oficina de Control Disciplinario Interno en el Sistema de Información Disciplinario (SID); en consecuencia, se registra un avance del 0% para el período evaluado.
</t>
    </r>
    <r>
      <rPr>
        <b/>
        <sz val="11"/>
        <color rgb="FF000000"/>
        <rFont val="Arial"/>
      </rPr>
      <t xml:space="preserve">
Resultado cualitativo para el período:
</t>
    </r>
    <r>
      <rPr>
        <sz val="11"/>
        <color rgb="FF000000"/>
        <rFont val="Arial"/>
      </rPr>
      <t xml:space="preserve">La información reportada indica que durante el período no se realizaron actividades de cargue de documentación en el SID. Así mismo, la dependencia identifica como principales causas la insuficiencia de personal, la alta rotación en el liderazgo de la Oficina y las dificultades relacionadas con el acceso, permisos y roles dentro del aplicativo.
</t>
    </r>
    <r>
      <rPr>
        <b/>
        <sz val="11"/>
        <color rgb="FF000000"/>
        <rFont val="Arial"/>
      </rPr>
      <t xml:space="preserve">
Oportunidad de mejora:
</t>
    </r>
    <r>
      <rPr>
        <sz val="11"/>
        <color rgb="FF000000"/>
        <rFont val="Arial"/>
      </rPr>
      <t>Teniendo en cuenta las dificultades reportadas por la dependencia y la necesidad de recuperar el rezago existente, se recomienda formalizar la solicitud de ajuste del indicador para los trimestres tercero y cuarto de 2026, revisando el tipo de acumulación y la programación de metas, con el fin de establecer una senda gradual de recuperación que permita efectuar el seguimiento a los avances esperados y al cumplimiento de la meta proyectada para el cierre de la vigencia 2026.</t>
    </r>
  </si>
  <si>
    <t>Realizar tres (3) seguimientos al monitoreo de los riesgos de los procesos, para asegurar la gestión del riesgo en la entidad en el rol de segunda línea de defensa.</t>
  </si>
  <si>
    <t>Seguimientos al monitoreo de los riesgos de los procesos realizados para asegurar la gestión del riesgo en la entidad en el rol de segunda línea de defensa.</t>
  </si>
  <si>
    <t>Mapa de riesgos de procesos</t>
  </si>
  <si>
    <t>Durante el mes de enero de la presente vigencia, se realizó el seguimiento al monitoreo de los riesgos de los procesos (gestión, corrupción, fiscales y proyectos de inversión) como cierre de la vigencia 2025, en cumplimiento del rol de segunda línea de defensa. Este seguimiento permitió revisar la gestión de los riesgos en los diferentes procesos y proyectos de la entidad, incluyendo la verificación de la implementación y efectividad de los controles definidos, evidenciando que no hubo materialización de ningún riesgo.
En desarrollo del rol de segunda línea, en los casos que fue necesario, se efectuó retroalimentación. Posteriormente a los ajustes correspondientes, se procedió a consolidar la información en un sólo archivo para proceder con la solicitud de publicación.
Los reportes y retroalimentaciones se encuentran disponibles para su verificación en el siguiente enlace: Monitoreo Tercer Cuatrimestre
https://alcaldiabogota-my.sharepoint.com/:f:/g/personal/oapsecgeneral_alcaldiabogota_gov_co/IgAoD94eaMKgSZ2zX7bv2zXnAeUAgD1Kia95tpgTQOaNAA0?e=vbKiKy
La publicación del monitoreo, se encuentra en el menú transparencia, numeral 4.3, en el siguiente enlace: 
https://secretariageneral.gov.co/transparencia-y-acceso-la-informacion-publica/plan-de-accion/programa-de-transparencia-y-etica-publica</t>
  </si>
  <si>
    <r>
      <rPr>
        <sz val="11"/>
        <color rgb="FF000000"/>
        <rFont val="Arial"/>
        <family val="2"/>
      </rPr>
      <t xml:space="preserve">Fecha: 22 de abril de 2026
</t>
    </r>
    <r>
      <rPr>
        <b/>
        <sz val="11"/>
        <color rgb="FF000000"/>
        <rFont val="Arial"/>
        <family val="2"/>
      </rPr>
      <t xml:space="preserve">
Ejecución cuantitativa:
</t>
    </r>
    <r>
      <rPr>
        <sz val="11"/>
        <color rgb="FF000000"/>
        <rFont val="Arial"/>
        <family val="2"/>
      </rPr>
      <t xml:space="preserve">Para el periodo evaluado se programó la realización de un (1) seguimiento al monitoreo de los riesgos de los procesos  (gestión, corrupción, fiscales y proyectos de inversión)  y se ejecutó un (1) seguimiento, evidenciando un cumplimiento del 100% frente a la programación trimestral; dicho avance corresponde a un 33,33% de cumplimiento respecto de la meta anual establecida de tres (3) seguimientos.
</t>
    </r>
    <r>
      <rPr>
        <b/>
        <sz val="11"/>
        <color rgb="FF000000"/>
        <rFont val="Arial"/>
        <family val="2"/>
      </rPr>
      <t xml:space="preserve">
Resultado cualitativo para el periodo:
</t>
    </r>
    <r>
      <rPr>
        <sz val="11"/>
        <color rgb="FF000000"/>
        <rFont val="Arial"/>
        <family val="2"/>
      </rPr>
      <t xml:space="preserve">El resultado cualitativo reportado es coherente con la actividad formulada, en tanto describe la realización del seguimiento al monitoreo de los riesgos de los procesos (gestión, corrupción, fiscales y proyectos de inversión) como cierre de la vigencia anterior, en cumplimiento del rol de segunda línea de defensa, incluyendo la verificación de controles y la emisión de retroalimentaciones cuando fue requerido.
</t>
    </r>
    <r>
      <rPr>
        <b/>
        <sz val="11"/>
        <color rgb="FF000000"/>
        <rFont val="Arial"/>
        <family val="2"/>
      </rPr>
      <t xml:space="preserve">
Resultado cualitativo acumulado:
</t>
    </r>
    <r>
      <rPr>
        <sz val="11"/>
        <color rgb="FF000000"/>
        <rFont val="Arial"/>
        <family val="2"/>
      </rPr>
      <t xml:space="preserve">El avance acumulado de la vigencia refleja la ejecución de uno (1) de los tres (3) seguimientos programados, consistente con el tipo de acumulación por suma definido para el indicador y con la programación establecida para la vigencia.
</t>
    </r>
    <r>
      <rPr>
        <b/>
        <sz val="11"/>
        <color rgb="FF000000"/>
        <rFont val="Arial"/>
        <family val="2"/>
      </rPr>
      <t xml:space="preserve">
Evidencias:
</t>
    </r>
    <r>
      <rPr>
        <sz val="11"/>
        <color rgb="FF000000"/>
        <rFont val="Arial"/>
        <family val="2"/>
      </rPr>
      <t>Las evidencias aportadas, correspondientes a los mapas de riesgos consolidados y a los reportes de seguimiento y retroalimentación disponibles para verificación, guardan coherencia con el avance cuantitativo y el resultado cualitativo reportado, permitiendo validar el cumplimiento del seguimiento realizado.</t>
    </r>
  </si>
  <si>
    <r>
      <rPr>
        <sz val="11"/>
        <color rgb="FF000000"/>
        <rFont val="Arial"/>
        <family val="2"/>
      </rPr>
      <t xml:space="preserve">Fecha: 1 de julio de 2026
</t>
    </r>
    <r>
      <rPr>
        <b/>
        <sz val="11"/>
        <color rgb="FF000000"/>
        <rFont val="Arial"/>
        <family val="2"/>
      </rPr>
      <t xml:space="preserve">
Resultado cualitativo para el periodo:
</t>
    </r>
    <r>
      <rPr>
        <sz val="11"/>
        <color rgb="FF000000"/>
        <rFont val="Arial"/>
        <family val="2"/>
      </rPr>
      <t>Se realizó el seguimiento al monitoreo de los riesgos de los procesos de la Entidad, verificando la ejecución y la efectividad de las acciones del control, así como la coherencia con las evidencias aportadas. De la misma manera, para aquellos riesgos que cuentan con Indicadores Clave de Riesgo – KRI, se revisó el reporte al cumplimiento de éstos, observando que no se han presentado dificultades en su ejecución.
Como resultado de este ejercicio, desde la OAP en su rol como segunda línea de defensa, se precisaron y dieron a conocer observaciones y recomendaciones en el marco de la retroalimentación en los casos que fue necesario. Se consolidó la información correspondiente al monitoreo y se procedió a solicitar la publicación del mismo en la página web de la Entidad. 
Durante la revisión de la información reportada para el primer cuatrimestre, no se materializó ningún riesgo identificado para la vigencia 2026
En lo que va corrido de la vigencia, se han realizado 2 seguimientos de los 3 programados.
Los reportes y retroalimentaciones se encuentran disponibles para su verificación en el siguiente enlace: Monitoreo primer Cuatrimestre
https://alcaldiabogota-my.sharepoint.com/:f:/r/personal/oapsecgeneral_alcaldiabogota_gov_co/Documents/EQUIPO%20SIG%20MIPG%202026/13.%20RIESGOS%20PROCESOS/1.%20MONITOREO/1.%20PRIMER%20MONITOREO%20CUATRIMESTRAL%202026/1.%20PROCESOS?csf=1&amp;web=1&amp;e=k7Taev</t>
    </r>
  </si>
  <si>
    <r>
      <rPr>
        <b/>
        <sz val="11"/>
        <color rgb="FF000000"/>
        <rFont val="Arial"/>
      </rPr>
      <t xml:space="preserve">Fecha: 17/07/2026
Ejecución cuantitativa: 
</t>
    </r>
    <r>
      <rPr>
        <sz val="11"/>
        <color rgb="FF000000"/>
        <rFont val="Arial"/>
      </rPr>
      <t xml:space="preserve">Durante el periodo evaluado se programó la ejecución de (1) seguimiento al monitoreo de los riesgos de los procesos, alcanzando un cumplimiento de ejecución del 100% respecto a la meta prevista para el trimestre. Este resultado representa un avance acumulado del 66,66% frente a la meta anual establecida de tres (3) seguimientos para la vigencia 2026.
</t>
    </r>
    <r>
      <rPr>
        <b/>
        <sz val="11"/>
        <color rgb="FF000000"/>
        <rFont val="Arial"/>
      </rPr>
      <t xml:space="preserve">
Resultado cualitativo para el periodo:</t>
    </r>
    <r>
      <rPr>
        <sz val="11"/>
        <color rgb="FF000000"/>
        <rFont val="Arial"/>
      </rPr>
      <t xml:space="preserve"> 
La información reportada es consistente con las actividades programadas, en concordancia con los lineamientos del Modelo Integrado de Planeación y Gestión (MIPG). En ejercicio del rol de segunda línea de defensa, la Oficina Asesora de Planeación realizó monitoreo a los controles implementados por los procesos verificando su efectividad, generando la retroalimentación correspondiente en los casos requeridos de acuerdo con los análisis realizados.
</t>
    </r>
    <r>
      <rPr>
        <b/>
        <sz val="11"/>
        <color rgb="FF000000"/>
        <rFont val="Arial"/>
      </rPr>
      <t xml:space="preserve">
Resultado cualitativo acumulado: 
</t>
    </r>
    <r>
      <rPr>
        <sz val="11"/>
        <color rgb="FF000000"/>
        <rFont val="Arial"/>
      </rPr>
      <t xml:space="preserve">El avance acumulado corresponde a la ejecución de dos (2) de los tres (3) seguimientos programados para la vigencia 2026, de acuerdo con la meta anual establecida. 
</t>
    </r>
    <r>
      <rPr>
        <b/>
        <sz val="11"/>
        <color rgb="FF000000"/>
        <rFont val="Arial"/>
      </rPr>
      <t xml:space="preserve">
Evidencias:</t>
    </r>
    <r>
      <rPr>
        <sz val="11"/>
        <color rgb="FF000000"/>
        <rFont val="Arial"/>
      </rPr>
      <t xml:space="preserve"> 
Las evidencias aportadas corresponden a la matriz de monitoreo cuatrimestral de riesgos de procesos para la vigencia 2026. La documentación presentada es coherente con el avance cuantitativo reportado y sustenta de manera adecuada el cumplimiento del seguimiento efectuado a los riesgos, la verificación de los controles y el desarrollo de las actividades previstas durante el periodo evaluado.</t>
    </r>
  </si>
  <si>
    <t>Realizar cuatro (4) reportes de seguimiento a la medición de los indicadores realizada por los procesos mes vencido, para verificar el desempeño  y generar alertas según se requiera.</t>
  </si>
  <si>
    <t>Reportes de seguimiento a la medición de los indicadores realizados por los procesos mes vencido para verificar el desempeño y generar alertas según se requiera.</t>
  </si>
  <si>
    <t>Número de reportes realizados / Número de reportes programados</t>
  </si>
  <si>
    <t>Matriz reporte de indicadores</t>
  </si>
  <si>
    <t xml:space="preserve">
Durante el periodo evaluado se realizó la revisión y retroalimentación a la medición de los indicadores institucionales correspondientes a los meses de enero y febrero de 2026, consolidando la información en un (1) reporte de seguimiento, en cumplimiento de la programación establecida para el primer periodo de la vigencia.
Este ejercicio permitió verificar el desempeño de los indicadores de los procesos y efectuar las retroalimentaciones correspondientes, de acuerdo con el rol de seguimiento y evaluación del desempeño institucional asignado a la Oficina Asesora de Planeación.</t>
  </si>
  <si>
    <r>
      <rPr>
        <sz val="11"/>
        <color rgb="FF000000"/>
        <rFont val="Arial"/>
        <family val="2"/>
      </rPr>
      <t xml:space="preserve">Fecha: 14 de abril de 2026
</t>
    </r>
    <r>
      <rPr>
        <b/>
        <sz val="11"/>
        <color rgb="FF000000"/>
        <rFont val="Arial"/>
        <family val="2"/>
      </rPr>
      <t xml:space="preserve">Ejecución cuantitativa:
</t>
    </r>
    <r>
      <rPr>
        <sz val="11"/>
        <color rgb="FF000000"/>
        <rFont val="Arial"/>
        <family val="2"/>
      </rPr>
      <t xml:space="preserve">Para el periodo evaluado se programó la realización de un (1) reporte de seguimiento a la medición de los indicadores y se ejecutó un (1) reporte, evidenciando un cumplimiento del 100 % frente a la programación trimestral; dicho avance corresponde a un 25 % de cumplimiento respecto de la meta anual establecida de cuatro (4) reportes.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en tanto describe la revisión y retroalimentación realizada a los indicadores institucionales con programación de enero y febrero de 2026, en cumplimiento del rol de seguimiento al desempeño institucional y generación de alertas cuando es requerido.
</t>
    </r>
    <r>
      <rPr>
        <b/>
        <sz val="11"/>
        <color rgb="FF000000"/>
        <rFont val="Arial"/>
        <family val="2"/>
      </rPr>
      <t xml:space="preserve">Resultado cualitativo acumulado:
</t>
    </r>
    <r>
      <rPr>
        <sz val="11"/>
        <color rgb="FF000000"/>
        <rFont val="Arial"/>
        <family val="2"/>
      </rPr>
      <t xml:space="preserve">El avance acumulado de la vigencia refleja la ejecución de uno (1) de los cuatro (4) reportes de seguimiento programados, consistente con el tipo de acumulación por suma definido para el indicador y con la programación establecida para la vigencia.
</t>
    </r>
    <r>
      <rPr>
        <b/>
        <sz val="11"/>
        <color rgb="FF000000"/>
        <rFont val="Arial"/>
        <family val="2"/>
      </rPr>
      <t xml:space="preserve">Evidencias:
</t>
    </r>
    <r>
      <rPr>
        <sz val="11"/>
        <color rgb="FF000000"/>
        <rFont val="Arial"/>
        <family val="2"/>
      </rPr>
      <t>Las evidencias aportadas, correspondientes a las matrices y bases de datos de seguimiento a los indicadores de los procesos para los meses de enero y febrero, guardan coherencia con el avance cuantitativo y el resultado cualitativo reportado, permitiendo verificar la realización del seguimiento efectuado.</t>
    </r>
  </si>
  <si>
    <t xml:space="preserve">
Durante el periodo evaluado se realizó la revisión y retroalimentación a la medición de los indicadores institucionales correspondientes a los meses de marzo, abril y mayo de 2026, consolidando la información en un (1) reporte de seguimiento, en cumplimiento de la programación establecida para el primer periodo de la vigencia.
Este ejercicio permitió verificar el desempeño de los indicadores de los procesos y efectuar las retroalimentaciones correspondientes, de acuerdo con el rol de seguimiento y evaluación del desempeño institucional asignado a la Oficina Asesora de Planeación.</t>
  </si>
  <si>
    <r>
      <rPr>
        <b/>
        <sz val="11"/>
        <color rgb="FF000000"/>
        <rFont val="Arial"/>
      </rPr>
      <t xml:space="preserve">Fecha: 17/07/2026
Ejecución cuantitativa:
</t>
    </r>
    <r>
      <rPr>
        <sz val="11"/>
        <color rgb="FF000000"/>
        <rFont val="Arial"/>
      </rPr>
      <t xml:space="preserve">Para el periodo evaluado se programó la ejecución de un (1) reporte de seguimiento a la medición de los indicadores de procesos, alcanzándose una ejecución del 100% de cumplimiento de la meta programada para el trimestre. Este resultado representa un avance acumulado del 50 % respecto de la meta anual de cuatro (4) reportes de seguimiento establecidos para la vigencia 2026.
</t>
    </r>
    <r>
      <rPr>
        <b/>
        <sz val="11"/>
        <color rgb="FF000000"/>
        <rFont val="Arial"/>
      </rPr>
      <t>Resultado cualitativo para el periodo</t>
    </r>
    <r>
      <rPr>
        <sz val="11"/>
        <color rgb="FF000000"/>
        <rFont val="Arial"/>
      </rPr>
      <t xml:space="preserve">: 
La información reportada es consistente con la ejecución de las actividades programadas para el seguimiento a la medición de los indicadores correspondientes a los meses de marzo, abril y mayo de 2026. Este monitoreo, permitió evaluar el desempeño de los procesos mediante el análisis de resultados cuantitativos, verificando el cumplimiento de las metas definidas, y generando las respectivas retroalimentaciones y/o alertas necesarias para fortalecer la gestión institucional.
</t>
    </r>
    <r>
      <rPr>
        <b/>
        <sz val="11"/>
        <color rgb="FF000000"/>
        <rFont val="Arial"/>
      </rPr>
      <t>Resultado cualitativo acumulado</t>
    </r>
    <r>
      <rPr>
        <sz val="11"/>
        <color rgb="FF000000"/>
        <rFont val="Arial"/>
      </rPr>
      <t xml:space="preserve">: 
El avance acumulado corresponde a la ejecución de dos (2) de los cuatro (4) reportes de seguimiento a la medición de indicadores programados para la vigencia 2026, conforme a la planeación institucional establecida.
</t>
    </r>
    <r>
      <rPr>
        <b/>
        <sz val="11"/>
        <color rgb="FF000000"/>
        <rFont val="Arial"/>
      </rPr>
      <t>Evidencias</t>
    </r>
    <r>
      <rPr>
        <sz val="11"/>
        <color rgb="FF000000"/>
        <rFont val="Arial"/>
      </rPr>
      <t>: 
La matriz de seguimiento a los indicadores de procesos correspondientes al trimestre es coherente con el avance cuantitativo y cualitativo reportado y sustenta la aplicación de mecanismos de seguimiento que facilita la medición de la gestión institucional durante el periodo evaluado</t>
    </r>
  </si>
  <si>
    <t>Realizar cuatro (4) seguimientos a las actividades establecidas en el Programa de Transparencia y Etica Pública de la Secretaria General, para promover la transparencia e integridad en la gestión institucional.</t>
  </si>
  <si>
    <t>Seguimientos a las actividades del Programa de Transparencia y Ética Pública realizados para promover la transparencia e integridad en la gestión institucional.</t>
  </si>
  <si>
    <t>Actividades PTEP</t>
  </si>
  <si>
    <t xml:space="preserve">Informe de monitoreo </t>
  </si>
  <si>
    <t>Durante el período de reporte se realizó el monitoreo a las actividades programadas en el Programa de Transparencia y Ética Pública – PTEP para el mes de diciembre de 2025 y se elaboró un (1) informe mensual correspondiente a diciembre de 2025 y un (1) informe del tercer cuatrimestre de 2025.</t>
  </si>
  <si>
    <r>
      <rPr>
        <sz val="11"/>
        <color rgb="FF000000"/>
        <rFont val="Arial"/>
        <family val="2"/>
      </rPr>
      <t xml:space="preserve">Fecha: 22 de abril de 2026
</t>
    </r>
    <r>
      <rPr>
        <b/>
        <sz val="11"/>
        <color rgb="FF000000"/>
        <rFont val="Arial"/>
        <family val="2"/>
      </rPr>
      <t xml:space="preserve">
Ejecución cuantitativa:
</t>
    </r>
    <r>
      <rPr>
        <sz val="11"/>
        <color rgb="FF000000"/>
        <rFont val="Arial"/>
        <family val="2"/>
      </rPr>
      <t xml:space="preserve">Para el periodo evaluado se programó la realización de un (1) seguimiento a las actividades del Programa de Transparencia y Ética Pública y se ejecutó un (1) seguimiento, evidenciando un cumplimiento del 100% frente a la programación trimestral; dicho avance corresponde a un 25% de cumplimiento respecto de la meta anual establecida de cuatro (4) seguimientos.
</t>
    </r>
    <r>
      <rPr>
        <b/>
        <sz val="11"/>
        <color rgb="FF000000"/>
        <rFont val="Arial"/>
        <family val="2"/>
      </rPr>
      <t xml:space="preserve">
Resultado cualitativo para el periodo:
</t>
    </r>
    <r>
      <rPr>
        <sz val="11"/>
        <color rgb="FF000000"/>
        <rFont val="Arial"/>
        <family val="2"/>
      </rPr>
      <t xml:space="preserve">El resultado cualitativo reportado es coherente con la actividad formulada, en tanto describe el monitoreo a las actividades programadas en el Programa de Transparencia y Ética Pública – PTEP correspondiente al cierre de la vigencia 2025, así como la elaboración de los informes que soportan el seguimiento realizado en el marco del rol de seguimiento institucional.
</t>
    </r>
    <r>
      <rPr>
        <b/>
        <sz val="11"/>
        <color rgb="FF000000"/>
        <rFont val="Arial"/>
        <family val="2"/>
      </rPr>
      <t xml:space="preserve">
Resultado cualitativo acumulado:
</t>
    </r>
    <r>
      <rPr>
        <sz val="11"/>
        <color rgb="FF000000"/>
        <rFont val="Arial"/>
        <family val="2"/>
      </rPr>
      <t xml:space="preserve">El avance acumulado de la vigencia refleja la ejecución de uno (1) de los cuatro (4) seguimientos programados, consistente con el tipo de acumulación por suma definido para el indicador y con la programación establecida en el Plan de Acción Institucional.
</t>
    </r>
    <r>
      <rPr>
        <b/>
        <sz val="11"/>
        <color rgb="FF000000"/>
        <rFont val="Arial"/>
        <family val="2"/>
      </rPr>
      <t xml:space="preserve">
Evidencias:
</t>
    </r>
    <r>
      <rPr>
        <sz val="11"/>
        <color rgb="FF000000"/>
        <rFont val="Arial"/>
        <family val="2"/>
      </rPr>
      <t>La evidencia aportada, correspondiente a los informes de monitoreo del Programa de Transparencia y Ética Pública, permite verificar el seguimiento realizado durante el periodo evaluado y mantiene coherencia con el avance cuantitativo y el resultado cualitativo reportado.</t>
    </r>
  </si>
  <si>
    <t>Se realizó el monitoreo a las actividades programadas en el Programa de Transparencia y Ética Pública PTEP para el primer trimestre de 2026 y se elaboró el informe del primer trimestre de 2026 el cual fue publicado en el menú de Transparencia y Acceso a la Información Pública de la sede electrónica de la entidad.</t>
  </si>
  <si>
    <t>No se presentaron</t>
  </si>
  <si>
    <r>
      <rPr>
        <b/>
        <sz val="11"/>
        <color rgb="FF000000"/>
        <rFont val="Arial"/>
      </rPr>
      <t xml:space="preserve">Fecha: 17/07/2026
Ejecución cuantitativa: 
</t>
    </r>
    <r>
      <rPr>
        <sz val="11"/>
        <color rgb="FF000000"/>
        <rFont val="Arial"/>
      </rPr>
      <t xml:space="preserve">Para el periodo evaluado se ejecutó un (1) seguimientos a las actividades programadas en el Programa de Transparencia y Etica Pública de la secretaria general, alcanzando el 100% de cumplimiento de la meta establecida para el trimestre. Este resultado representa un avance acumulado del 50% respecto a la meta anual de cuatro (4) seguimientos previstos para la vigencia 2026.
</t>
    </r>
    <r>
      <rPr>
        <b/>
        <sz val="11"/>
        <color rgb="FF000000"/>
        <rFont val="Arial"/>
      </rPr>
      <t xml:space="preserve">Resultado cualitativo para el periodo:
</t>
    </r>
    <r>
      <rPr>
        <sz val="11"/>
        <color rgb="FF000000"/>
        <rFont val="Arial"/>
      </rPr>
      <t xml:space="preserve">La información reportada es consistente con el cumplimiento al seguimiento a las actividades establecidas en el Programa de Transparencia y Etica Pública de la secretaria general. Los resultados obtenidos permiten verificar el grado de avance de las acciones programadas y fortalecer desde el marco de rol de monitoreo, la transparencia e integridad en la gestión institucional.
</t>
    </r>
    <r>
      <rPr>
        <b/>
        <sz val="11"/>
        <color rgb="FF000000"/>
        <rFont val="Arial"/>
      </rPr>
      <t xml:space="preserve">
Resultado cualitativo acumulado:</t>
    </r>
    <r>
      <rPr>
        <sz val="11"/>
        <color rgb="FF000000"/>
        <rFont val="Arial"/>
      </rPr>
      <t xml:space="preserve"> 
El avance acumulado corresponde a la ejecución de dos (2) de los cuatro (4) seguimientos a las actividades del Programa de Transparencia y Ética Pública programados, de acuerdo con la meta anual definida para la vigencia 2026.
</t>
    </r>
    <r>
      <rPr>
        <b/>
        <sz val="11"/>
        <color rgb="FF000000"/>
        <rFont val="Arial"/>
      </rPr>
      <t xml:space="preserve">
Evidencias:</t>
    </r>
    <r>
      <rPr>
        <sz val="11"/>
        <color rgb="FF000000"/>
        <rFont val="Arial"/>
      </rPr>
      <t xml:space="preserve"> 
Las evidencias aportadas corresponden al informe de monitoreo de las actividades del Programa de Transparencia y Ética Pública del trimestre evaluado.  La documentación presentada es consistente con el avance cuantitativo y cualitativo reportado, respaldando el cumplimiento de las actividades de monitoreo realizadas.</t>
    </r>
  </si>
  <si>
    <t>Realizar cuatro (4) seguimientos a las actividades establecidas en el Plan Institucional de Participación Ciudadana de la Secretaria General, con el fin de fortalecer los ámbitos de relacionamiento democráticos y transparentes entre la Entidad y sus grupos de valor.</t>
  </si>
  <si>
    <t>Seguimientos a las actividades del Plan Institucional de Participación Ciudadana realizados para fortalecer los ámbitos de relacionamiento democráticos y transparentes entre la Entidad y sus grupos de valor.</t>
  </si>
  <si>
    <t>Actividades PIPC</t>
  </si>
  <si>
    <t>Informe de monitoreo trimestral</t>
  </si>
  <si>
    <t>Se realizó el monitoreo a las actividades programadas en el Plan Institucional de Participación Ciudadana – PIPC para el cuarto trimestre de 2025 y se elaboró un (1) informe del cuarto trimestre de 2025 y seguimiento de la implementación del plan de acción institucional de la vigencia 2025, el cual fue publicado en la página web de la entidad.</t>
  </si>
  <si>
    <r>
      <rPr>
        <sz val="11"/>
        <color rgb="FF000000"/>
        <rFont val="Arial"/>
        <family val="2"/>
      </rPr>
      <t xml:space="preserve">Fecha: 22 de abril de 2026
</t>
    </r>
    <r>
      <rPr>
        <b/>
        <sz val="11"/>
        <color rgb="FF000000"/>
        <rFont val="Arial"/>
        <family val="2"/>
      </rPr>
      <t xml:space="preserve">Ejecución cuantitativa:
</t>
    </r>
    <r>
      <rPr>
        <sz val="11"/>
        <color rgb="FF000000"/>
        <rFont val="Arial"/>
        <family val="2"/>
      </rPr>
      <t xml:space="preserve">Para el periodo evaluado se programó la realización de un (1) seguimiento a las actividades del Plan Institucional de Participación Ciudadana y se ejecutó un (1) seguimiento, evidenciando un cumplimiento del 100 % frente a la programación trimestral; dicho avance corresponde a un 25 % de cumplimiento respecto de la meta anual establecida de cuatro (4) seguimientos.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en tanto describe el monitoreo realizado a las actividades del Plan Institucional de Participación Ciudadana – PIPC correspondientes al cuarto trimestre de la vigencia 2025, así como la elaboración del informe de seguimiento y su publicación en la página web de la entidad.
</t>
    </r>
    <r>
      <rPr>
        <b/>
        <sz val="11"/>
        <color rgb="FF000000"/>
        <rFont val="Arial"/>
        <family val="2"/>
      </rPr>
      <t xml:space="preserve">Resultado cualitativo acumulado:
</t>
    </r>
    <r>
      <rPr>
        <sz val="11"/>
        <color rgb="FF000000"/>
        <rFont val="Arial"/>
        <family val="2"/>
      </rPr>
      <t xml:space="preserve">El avance acumulado de la vigencia refleja la ejecución de uno (1) de los cuatro (4) seguimientos programados, consistente con el tipo de acumulación por suma definido para el indicador y con la programación establecida en el Plan de Acción Institucional.
</t>
    </r>
    <r>
      <rPr>
        <b/>
        <sz val="11"/>
        <color rgb="FF000000"/>
        <rFont val="Arial"/>
        <family val="2"/>
      </rPr>
      <t xml:space="preserve">Evidencias:
</t>
    </r>
    <r>
      <rPr>
        <sz val="11"/>
        <color rgb="FF000000"/>
        <rFont val="Arial"/>
        <family val="2"/>
      </rPr>
      <t>La evidencia aportada, correspondiente al informe de monitoreo trimestral del Plan Institucional de Participación Ciudadana, permite verificar el seguimiento realizado durante el periodo evaluado y mantiene coherencia con el avance cuantitativo y el resultado cualitativo reportado.</t>
    </r>
  </si>
  <si>
    <t>Se realizó el monitoreo a las actividades programadas en el Plan Institucional de Participación Ciudadana – PIPC para el primer trimestre de 2026 y se elaboró el informe del primer trimestre de 2026 el cual fue publicado en la página web de la entidad.</t>
  </si>
  <si>
    <r>
      <rPr>
        <b/>
        <sz val="11"/>
        <color rgb="FF000000"/>
        <rFont val="Arial"/>
      </rPr>
      <t>Fecha: 17/07/2026
Ejecución cuantitativa:</t>
    </r>
    <r>
      <rPr>
        <sz val="11"/>
        <color rgb="FF000000"/>
        <rFont val="Arial"/>
      </rPr>
      <t xml:space="preserve"> 
Durante el periodo evaluado se ejecutó un (1) seguimiento a las actividades previstas en el Plan Institucional de Participación Ciudadana de la secretaria general, alcanzando el 100% de la meta programada para el trimestre. Este resultado representa un avance acumulado del 50% frente a la meta anual de cuatro (4) seguimientos para la vigencia 2026.
</t>
    </r>
    <r>
      <rPr>
        <b/>
        <sz val="11"/>
        <color rgb="FF000000"/>
        <rFont val="Arial"/>
      </rPr>
      <t xml:space="preserve">
Resultado cualitativo para el periodo:</t>
    </r>
    <r>
      <rPr>
        <sz val="11"/>
        <color rgb="FF000000"/>
        <rFont val="Arial"/>
      </rPr>
      <t xml:space="preserve"> 
La información reportada es consistente con el cumplimiento al seguimiento a las actividades establecidas en el Plan Institucional de Participación Ciudadana de la secretaria general. La actividad de monitoreo realizada permitió verificar el estado de avance de las acciones implementadas, para fortalecer la transparencia e integridad en la gestión institucional.
</t>
    </r>
    <r>
      <rPr>
        <b/>
        <sz val="11"/>
        <color rgb="FF000000"/>
        <rFont val="Arial"/>
      </rPr>
      <t xml:space="preserve">
Resultado cualitativo acumulado: 
</t>
    </r>
    <r>
      <rPr>
        <sz val="11"/>
        <color rgb="FF000000"/>
        <rFont val="Arial"/>
      </rPr>
      <t xml:space="preserve">El avance acumulado corresponde a la ejecución de dos (2) de los cuatro (4) seguimientos a las actividades establecidas en el Plan Institucional de Participación Ciudadana de la secretaria general programados para la vigencia 2026, de conformidad con la meta anual definida para la vigencia 2026..  
</t>
    </r>
    <r>
      <rPr>
        <b/>
        <sz val="11"/>
        <color rgb="FF000000"/>
        <rFont val="Arial"/>
      </rPr>
      <t xml:space="preserve">
Evidencias: 
</t>
    </r>
    <r>
      <rPr>
        <sz val="11"/>
        <color rgb="FF000000"/>
        <rFont val="Arial"/>
      </rPr>
      <t xml:space="preserve">Las evidencias aportadas corresponden al informe de seguimiento de las actividades establecidas en el Plan Institucional de Participación Ciudadana de la secretaria general para el primer trimestre 2026. La documentación presentada es coherente con el avance cuantitativo reportado y sustenta de manera adecuada el cumplimiento del monitoreo efectuado durante el periodo evaluado
</t>
    </r>
  </si>
  <si>
    <t>Realizar tres (3) reuniones de retroalimentación con las gerencias de los proyectos de inversión sobre el avance físico, presupuestal y de riesgos, con el fin de generar alertas tempranas para la toma de decisiones.</t>
  </si>
  <si>
    <t>Reuniones de retroalimentación con las gerencias de los proyectos de inversión realizadas sobre el avance físico, presupuestal y de riesgos, con el fin de generar alertas tempranas para la toma de decisiones.</t>
  </si>
  <si>
    <t>Número de reuniones realizadas / Número de reuniones programadas</t>
  </si>
  <si>
    <t>Número</t>
  </si>
  <si>
    <t>Actas de Reunión</t>
  </si>
  <si>
    <t xml:space="preserve">Se realizaron las reuniones presenciales de retroalimentación con las gerencias de los 11 proyectos de inversión, sobre la coherencia en el avance físico y presupuestal con corte al 30 de marzo 2026. Se generaron alertas y recomendaciones en las mesas de seguimiento las cuales tuvieron respuesta por parte de las gerencias de los proyectos.
</t>
  </si>
  <si>
    <r>
      <rPr>
        <b/>
        <sz val="11"/>
        <color rgb="FF000000"/>
        <rFont val="Arial"/>
      </rPr>
      <t>Fecha: 17/07/2026
Ejecución cuantitativa:</t>
    </r>
    <r>
      <rPr>
        <sz val="11"/>
        <color rgb="FF000000"/>
        <rFont val="Arial"/>
      </rPr>
      <t xml:space="preserve"> 
Durante el periodo evaluado se programó y ejecutó (1) reunión de retroalimentación con las gerencias de los proyectos de inversión en las que se realizó seguimiento al avance físico, presupuestal y de riesgos. Con ello, se alcanzó un cumplimiento del 100% de la meta prevista para el trimestre, equivalente al 33,33% de la meta anual establecida de tres (3) reuniones para la vigencia 2026.
</t>
    </r>
    <r>
      <rPr>
        <b/>
        <sz val="11"/>
        <color rgb="FF000000"/>
        <rFont val="Arial"/>
      </rPr>
      <t xml:space="preserve">
Resultado cualitativo para el periodo: 
</t>
    </r>
    <r>
      <rPr>
        <sz val="11"/>
        <color rgb="FF000000"/>
        <rFont val="Arial"/>
      </rPr>
      <t xml:space="preserve">La información reportada es consistente con el cumplimiento de reuniones de retroalimentación con las gerencias de los once (11) proyectos de inversión, en las cuales se efectuó el seguimiento sobre el avance físico, presupuestal y de riesgos con corte al 30 de marzo 2026. Como resultado, de estas reuniones, se consolidaron en las respectivas actas las observaciones, alertas y recomendaciones derivadas del ejercicio de monitoreo, insumos que fortalecen las mesas de seguimiento y apoyan la evaluación de la gestión y desempeño institucional
</t>
    </r>
    <r>
      <rPr>
        <b/>
        <sz val="11"/>
        <color rgb="FF000000"/>
        <rFont val="Arial"/>
      </rPr>
      <t xml:space="preserve">
Resultado cualitativo acumulado</t>
    </r>
    <r>
      <rPr>
        <sz val="11"/>
        <color rgb="FF000000"/>
        <rFont val="Arial"/>
      </rPr>
      <t xml:space="preserve">: 
El avance acumulado corresponde a la ejecución de una (1) de las tres (3) reuniones de retroalimentación programadas con las gerencias de los proyectos de inversión para el seguimiento al avance físico, presupuestal y de riesgos. Este avance corresponde al cumplimiento previsto para el periodo y se encuentra alineado con la meta definida para la vigencia 2026. 
</t>
    </r>
    <r>
      <rPr>
        <b/>
        <sz val="11"/>
        <color rgb="FF000000"/>
        <rFont val="Arial"/>
      </rPr>
      <t xml:space="preserve">
Evidencias:</t>
    </r>
    <r>
      <rPr>
        <sz val="11"/>
        <color rgb="FF000000"/>
        <rFont val="Arial"/>
      </rPr>
      <t xml:space="preserve"> 
Las evidencias que respaldan el cumplimiento de la actividad corresponden a las actas de reuniones de retroalimentación realizadas con las gerencias de los once (11) proyectos de inversión, en las cuales se documentó el seguimiento al avance físico, presupuestal y de riesgos con corte a 30 de marzo del 2026. La documentación presentada es consistente con el avance cuantitativo reportado y sustenta de manera adecuada el cumplimiento del seguimiento efectuado durante el periodo evaluado</t>
    </r>
  </si>
  <si>
    <t>Elaborar un (1) anteproyecto de presupuesto de inversión en coordinación con las gerencias de los proyectos de la entidad.</t>
  </si>
  <si>
    <t xml:space="preserve">Anteproyecto de presupuesto de inversión elaborado en coordinación con las gerencias de los proyectos de la entidad. </t>
  </si>
  <si>
    <t>Anteproyecto elaborado / Anteproyecto programado</t>
  </si>
  <si>
    <t>Anteproyecto de presupuesto</t>
  </si>
  <si>
    <t>Actualizar un (1) documento de caracterización del proceso liderado por la Subsecretaría Distrital de Fortalecimiento Institucional con el fin de optimizar la eficiencia, la calidad y el control de la gestión.</t>
  </si>
  <si>
    <t>Documento de caracterización del proceso liderado por la Subsecretaría Distrital de Fortalecimiento Institucional actualizado para optimizar la eficiencia, la calidad y el control de la gestión.</t>
  </si>
  <si>
    <t>Documento de caracterización actualizado y formalizado en el Sistema de Gestión de Calidad</t>
  </si>
  <si>
    <t>Elaborar una (1) estrategia de las políticas de gestión y desempeño a cargo de la Dirección Distrital de Desarrollo Institucional para el fortalecimiento de la gestión pública del Distrito Capital.</t>
  </si>
  <si>
    <t>Estrategia de las políticas de gestión y desempeño elaborada por la Dirección Distrital de Desarrollo Institucional para el fortalecimiento de la gestión pública del Distrito Capital.</t>
  </si>
  <si>
    <t>Estrategia elaborada / Estrategia programada</t>
  </si>
  <si>
    <t>Documento de estrategia que contiene 1 capitulo de la política de Fortalecimiento Institucional y Simplificación de Procesos; y otro de la política Control Interno</t>
  </si>
  <si>
    <t>Durante el primer trimestre de la vigencia se elabora el documento de Estrategia 2026-2027 que, entre otros, incluye la planeación de las políticas de gestión y desempeño a cargo de la DDDI de la siguiente manera: en el numeral 7.5 el capítulo asociado a la Política de Fortalecimiento Institucional y Simplificación de procesos, y en el numeral 7.2 el capítulo asociado a la Política de Control Interno. Se adjuntan evidencias en carpeta 22: EV1_Documento_Estrategia_2026_2027_rev.PDF y EV2_Aprobacion_Documento_Estrategia_2026_2027.PDF</t>
  </si>
  <si>
    <r>
      <rPr>
        <sz val="11"/>
        <color rgb="FF000000"/>
        <rFont val="Arial"/>
        <family val="2"/>
      </rPr>
      <t xml:space="preserve">Fecha: 09 de marzo de 2026
</t>
    </r>
    <r>
      <rPr>
        <b/>
        <sz val="11"/>
        <color rgb="FF000000"/>
        <rFont val="Arial"/>
        <family val="2"/>
      </rPr>
      <t xml:space="preserve">
Ejecución cuantitativa:
</t>
    </r>
    <r>
      <rPr>
        <sz val="11"/>
        <color rgb="FF000000"/>
        <rFont val="Arial"/>
        <family val="2"/>
      </rPr>
      <t xml:space="preserve">Para el periodo evaluado se programó la elaboración de una (1) estrategia de las políticas de gestión y desempeño a cargo de la Dirección Distrital de Desarrollo Institucional y se ejecutó una (1), evidenciando el cumplimiento de la meta anual establecida, en coherencia con el tipo de acumulación constante definido para el indicador.
</t>
    </r>
    <r>
      <rPr>
        <b/>
        <sz val="11"/>
        <color rgb="FF000000"/>
        <rFont val="Arial"/>
        <family val="2"/>
      </rPr>
      <t xml:space="preserve">
Resultado cualitativo para el periodo:
</t>
    </r>
    <r>
      <rPr>
        <sz val="11"/>
        <color rgb="FF000000"/>
        <rFont val="Arial"/>
        <family val="2"/>
      </rPr>
      <t xml:space="preserve">El resultado cualitativo reportado es coherente con la actividad formulada, en tanto describe la elaboración del documento “Estrategia de las políticas de gestión y desempeño 2026–2027”, el cual incorpora la planeación de las políticas a cargo de la DDDI, incluyendo el capítulo correspondiente a la Política de Fortalecimiento Institucional y Simplificación de Procesos (numeral 7.5) y el capítulo asociado a la Política de Control Interno (numeral 7.2), conforme a lo establecido en la formulación.
</t>
    </r>
    <r>
      <rPr>
        <b/>
        <sz val="11"/>
        <color rgb="FF000000"/>
        <rFont val="Arial"/>
        <family val="2"/>
      </rPr>
      <t xml:space="preserve">
Resultado cualitativo acumulado:
</t>
    </r>
    <r>
      <rPr>
        <sz val="11"/>
        <color rgb="FF000000"/>
        <rFont val="Arial"/>
        <family val="2"/>
      </rPr>
      <t xml:space="preserve">Dado que el indicador es de tipo constante y contempla la elaboración de un único producto, el avance acumulado de la vigencia refleja el cumplimiento total de la actividad programada.
</t>
    </r>
    <r>
      <rPr>
        <b/>
        <sz val="11"/>
        <color rgb="FF000000"/>
        <rFont val="Arial"/>
        <family val="2"/>
      </rPr>
      <t xml:space="preserve">
Evidencias:
</t>
    </r>
    <r>
      <rPr>
        <sz val="11"/>
        <color rgb="FF000000"/>
        <rFont val="Arial"/>
        <family val="2"/>
      </rPr>
      <t>Las evidencias aportadas, correspondientes al documento de la estrategia, permiten verificar de manera adecuada la elaboración del producto definido en el Plan de Acción Institucional, manteniendo coherencia con el avance cuantitativo y el resultado cualitativo reportado.</t>
    </r>
  </si>
  <si>
    <t>Realizar dos (2) seguimientos a la ejecución de las acciones de la estrategía de las políticas de gestión y desempeño a cargo de la Dirección Distrital de Desarrollo Institucional para el fortalecimiento de la gestión pública del Distrito Capital.</t>
  </si>
  <si>
    <t>Seguimientos a la ejecución de las acciones de la estrategia de las políticas de gestión y desempeño realizados por la Dirección Distrital de Desarrollo Institucional para el fortalecimiento de la gestión pública del Distrito Capital.</t>
  </si>
  <si>
    <t xml:space="preserve">Informe semestral de avance de la estrategia </t>
  </si>
  <si>
    <t>Se realiza el Informe semestral de avance de la Estrategia 2026-2027 correspondiente al 1er semestre 2026 que, entre otros temas, incluye el seguimiento específico de las políticas de gestión y desempeño a cargo de la DDDI de la siguiente manera: en el numeral 7.5 el capítulo asociado a la Política de Fortalecimiento Institucional y Simplificación de procesos, y en el numeral 7.2 el capítulo asociado a la Política de Control Interno. Se adjuntan evidencias en carpeta 23:  
EV01_Informe_semestral_de_avance_de_la_estrategia y EV02_Cronograma_informe_semestral_de_avance_de_la_estrategia</t>
  </si>
  <si>
    <t>El presente documento incorpora de manera transitoria la planeación y el seguimiento de la Política de Gestión del Conocimiento y la Innovación, en razón a que esta corresponde a una de las políticas de gestión y desempeño institucional que históricamente fue liderada por la Dirección Distrital de Desarrollo Institucional (DDDI). No obstante, a partir de la vigencia 2026, el seguimiento de dicha política dejó de estar a cargo de esta Dirección, debido al traslado de estas funciones a la Dirección Distrital de Innovación Pública y Estado Abierto, creada mediante el Decreto Distrital 514 de 2025 y compilada en el Decreto Distrital 640 de 2025. En consecuencia, se adelantan acciones de coordinación para su transferencia, en tanto se formaliza la actualización de la dependencia líder distrital de la política mencionada en la normativa correspondiente.</t>
  </si>
  <si>
    <r>
      <rPr>
        <b/>
        <sz val="11"/>
        <color rgb="FF000000"/>
        <rFont val="Arial"/>
      </rPr>
      <t xml:space="preserve">Fecha: </t>
    </r>
    <r>
      <rPr>
        <sz val="11"/>
        <color rgb="FF000000"/>
        <rFont val="Arial"/>
      </rPr>
      <t xml:space="preserve">18 de julio de 2026
</t>
    </r>
    <r>
      <rPr>
        <b/>
        <sz val="11"/>
        <color rgb="FF000000"/>
        <rFont val="Arial"/>
      </rPr>
      <t xml:space="preserve">
Ejecución cuantitativa: 
</t>
    </r>
    <r>
      <rPr>
        <sz val="11"/>
        <color rgb="FF000000"/>
        <rFont val="Arial"/>
      </rPr>
      <t xml:space="preserve">Para el periodo evaluado se programó la realización de un (1) seguimiento a la ejecución de las acciones de la estrategia de las políticas de gestión y desempeño liderados por la DDDI y se ejecutó uno (1), evidenciando un avance del 50 % frente a la meta anual establecida de dos (2) seguimientos.
</t>
    </r>
    <r>
      <rPr>
        <b/>
        <sz val="11"/>
        <color rgb="FF000000"/>
        <rFont val="Arial"/>
      </rPr>
      <t>Resultado cualitativo para el periodo:</t>
    </r>
    <r>
      <rPr>
        <sz val="11"/>
        <color rgb="FF000000"/>
        <rFont val="Arial"/>
      </rPr>
      <t xml:space="preserve"> 
El resultado cualitativo reportado es coherente con la actividad formulada, teniendo en cuenta que realizaron el seguimiento a las políticas: Fortalecimiento Institucional y Simplificación de Procesos y de Control Interno correspondiente al segundo trimestre de la vigencia. Así mismo, reportan las dificultades con la incorporación transitoria de la planeación y el seguimiento de la Política de Gestión del Conocimiento y la Innovación, teniendo en cuenta que están adelantando acciones de coordinación para su transferencia a la Dirección Distrital de Innovación Pública y Estado Abierto quien la lidera en el marco del Decreto Distrital 640 de 2025.
</t>
    </r>
    <r>
      <rPr>
        <b/>
        <sz val="11"/>
        <color rgb="FF000000"/>
        <rFont val="Arial"/>
      </rPr>
      <t>Resultado cualitativo acumulado</t>
    </r>
    <r>
      <rPr>
        <sz val="11"/>
        <color rgb="FF000000"/>
        <rFont val="Arial"/>
      </rPr>
      <t xml:space="preserve">: 
El avance acumulado de la vigencia refleja la realización de un (1) de los dos (2) seguimientos a la ejecución de las acciones de la estrategia de las políticas de gestión y desempeño lideradas por la DDDI, consistente con el tipo de acumulación por suma definido para el indicador.
</t>
    </r>
    <r>
      <rPr>
        <b/>
        <sz val="11"/>
        <color rgb="FF000000"/>
        <rFont val="Arial"/>
      </rPr>
      <t>Evidencias:</t>
    </r>
    <r>
      <rPr>
        <sz val="11"/>
        <color rgb="FF000000"/>
        <rFont val="Arial"/>
      </rPr>
      <t xml:space="preserve"> 
Tras la revisión técnica de los soportes entregados, se confirmó el Seguimiento del Primer Semestre 2026 a las acciones de las políticas: 
-Fortalecimiento Institucional y Simplificación de Procesos: Verificada en el numeral 7.5. (Pág. 24)
-Control Interno: Verificada en el numeral 7.2. (pág. 45)
Dichos soportes permiten verificar las actividades programadas y ejecutadas durante el periodo de reporte.
</t>
    </r>
    <r>
      <rPr>
        <b/>
        <sz val="11"/>
        <color rgb="FF000000"/>
        <rFont val="Arial"/>
      </rPr>
      <t xml:space="preserve">Observación: 
</t>
    </r>
    <r>
      <rPr>
        <sz val="11"/>
        <color rgb="FF000000"/>
        <rFont val="Arial"/>
      </rPr>
      <t xml:space="preserve">El archivo de soporte de la actividad debe nombrarse exactamente igual al registrado en el PAI: Informe semestral de avance de la estrategia.
</t>
    </r>
  </si>
  <si>
    <t>Elaborar una (1) estrategia de las políticas de gestión y desempeño a cargo de la Subdirección Técnica para la Generación de Capacidades Institucionales para el fortalecimiento de la gestión pública del Distrito Capital</t>
  </si>
  <si>
    <r>
      <t>Estrategia de las políticas de gestión y desempeño a cargo de la Subdirección Técnica para la Generación de Capacidades Institucionales</t>
    </r>
    <r>
      <rPr>
        <b/>
        <sz val="11"/>
        <rFont val="Arial"/>
        <family val="2"/>
      </rPr>
      <t xml:space="preserve"> </t>
    </r>
    <r>
      <rPr>
        <sz val="11"/>
        <rFont val="Arial"/>
        <family val="2"/>
      </rPr>
      <t>elaborada  para el fortalecimiento de la gestión pública del Distrito Capital</t>
    </r>
  </si>
  <si>
    <t>Documento de estrategia que contiene 1 capitulo de la política de Integridad y Transparencia, Acceso a la Información y lucha contra la Corrupción; y otro de las Generalidades de MIPG</t>
  </si>
  <si>
    <t>En el primer trimestre de 2026, se elabora documento de Estrategia 2026-2027 que, entre otros, incluye la planeación de las políticas de gestión y desempeño a cargo de la STGCI de la siguiente manera: en el numeral 7.4 el capítulo asociado a la Política de Integridad, en el numeral 7.3 el capítulo de la Política de Transparencia, Acceso a la Información Pública y lucha contra la Corrupción y en el numeral 7.1  el capítulo denominado Fortalecimiento de la Implementación del MIPG. Se adjuntan evidencias en carpeta 24: EV1_Documento_Estrategia_2026_2027_rev.PDF y EV2_Aprobacion_Documento_Estrategia_2026_2027.PDF</t>
  </si>
  <si>
    <r>
      <rPr>
        <sz val="11"/>
        <color rgb="FF000000"/>
        <rFont val="Arial"/>
        <family val="2"/>
      </rPr>
      <t xml:space="preserve">Fecha: 09 de marzo de 2026
</t>
    </r>
    <r>
      <rPr>
        <b/>
        <sz val="11"/>
        <color rgb="FF000000"/>
        <rFont val="Arial"/>
        <family val="2"/>
      </rPr>
      <t xml:space="preserve">
Ejecución cuantitativa:
</t>
    </r>
    <r>
      <rPr>
        <sz val="11"/>
        <color rgb="FF000000"/>
        <rFont val="Arial"/>
        <family val="2"/>
      </rPr>
      <t xml:space="preserve">Para el periodo evaluado se programó la elaboración de una (1) estrategia de las políticas de gestión y desempeño a cargo de la Subdirección Técnica para la Generación de Capacidades Institucionales y se ejecutó una (1), evidenciando el cumplimiento de la actividad formulada, en coherencia con el tipo de acumulación constante definido para el indicador.
</t>
    </r>
    <r>
      <rPr>
        <b/>
        <sz val="11"/>
        <color rgb="FF000000"/>
        <rFont val="Arial"/>
        <family val="2"/>
      </rPr>
      <t xml:space="preserve">
Resultado cualitativo para el periodo:
</t>
    </r>
    <r>
      <rPr>
        <sz val="11"/>
        <color rgb="FF000000"/>
        <rFont val="Arial"/>
        <family val="2"/>
      </rPr>
      <t xml:space="preserve">El resultado cualitativo reportado es coherente con la actividad formulada, en tanto describe la elaboración del documento “Estrategia de las políticas de gestión y desempeño 2026–2027”, el cual incorpora la planeación de las políticas a cargo de la Subdirección Técnica para la Generación de Capacidades Institucionales, incluyendo el capítulo correspondiente a la Política de Integridad (numeral 7.4), el capítulo asociado a la Política de Transparencia, Acceso a la Información Pública y Lucha contra la Corrupción (numeral 7.3), y el capítulo de Generalidades de MIPG – Fortalecimiento de la Implementación del MIPG (numeral 7.1), conforme a lo establecido en la formulación.
</t>
    </r>
    <r>
      <rPr>
        <b/>
        <sz val="11"/>
        <color rgb="FF000000"/>
        <rFont val="Arial"/>
        <family val="2"/>
      </rPr>
      <t xml:space="preserve">
Resultado cualitativo acumulado:
</t>
    </r>
    <r>
      <rPr>
        <sz val="11"/>
        <color rgb="FF000000"/>
        <rFont val="Arial"/>
        <family val="2"/>
      </rPr>
      <t xml:space="preserve">Dado que el indicador es de tipo constante y contempla la elaboración de un único producto, el avance acumulado de la vigencia refleja el cumplimiento total de la actividad programada.
</t>
    </r>
    <r>
      <rPr>
        <b/>
        <sz val="11"/>
        <color rgb="FF000000"/>
        <rFont val="Arial"/>
        <family val="2"/>
      </rPr>
      <t xml:space="preserve">
Evidencias:
</t>
    </r>
    <r>
      <rPr>
        <sz val="11"/>
        <color rgb="FF000000"/>
        <rFont val="Arial"/>
        <family val="2"/>
      </rPr>
      <t>Las evidencias aportadas, correspondientes al documento de la estrategia, permiten verificar de manera adecuada la elaboración del producto definido, manteniendo coherencia con el avance cuantitativo y el resultado cualitativo reportado.</t>
    </r>
  </si>
  <si>
    <t>Realizar dos (2) seguimientos a la ejecución de las acciones de la estrategia de las políticas de gestión y desempeño a cargo Subdirección Técnica para la Generación de Capacidades Institucionales para el fortalecimiento de la gestión pública del distrito capital</t>
  </si>
  <si>
    <t>Seguimientos a la ejecución de las acciones de la estrategia de las políticas de gestión y desempeño  a cargo de la Subdirección Técnica para la Generación de Capacidades Institucionales  realizados para el fortalecimiento de la gestión pública del Distrito Capital.</t>
  </si>
  <si>
    <t>Se realiza el Informe semestral de avance de la Estrategia 2026-2027 correspondiente al 1er semestre 2026 que, entre otros temas, incluye el seguimiento específico de las políticas de gestión y desempeño a cargo de la STGCI de la siguiente manera: en el numeral 7.4 el capítulo asociado a la Política de Integridad, en el numeral 7.3 el capítulo de la Política de Transparencia, Acceso a la Información Pública y lucha contra la Corrupción y en el numeral 7.1  el capítulo denominado Fortalecimiento de la Implementación del MIPG. Se adjuntan evidencias en carpeta 25:
EV01_Informe_semestral_de_avance_de_la_estrategia y EV02_Cronograma_informe_semestral_de_avance_de_la_estrategia</t>
  </si>
  <si>
    <r>
      <rPr>
        <b/>
        <sz val="11"/>
        <color rgb="FF000000"/>
        <rFont val="Arial"/>
      </rPr>
      <t>Fecha: 18</t>
    </r>
    <r>
      <rPr>
        <sz val="11"/>
        <color rgb="FF000000"/>
        <rFont val="Arial"/>
      </rPr>
      <t xml:space="preserve"> de julio de 2026
</t>
    </r>
    <r>
      <rPr>
        <b/>
        <sz val="11"/>
        <color rgb="FF000000"/>
        <rFont val="Arial"/>
      </rPr>
      <t xml:space="preserve">Ejecución cuantitativa: 
</t>
    </r>
    <r>
      <rPr>
        <sz val="11"/>
        <color rgb="FF000000"/>
        <rFont val="Arial"/>
      </rPr>
      <t xml:space="preserve">Para el periodo evaluado se programó la realización de un (1) seguimiento a la ejecución de las acciones de la estrategia de las políticas de gestión y desempeño liderados por la Subdirección Técnica para la Generación de Capacidades Institucionales y se ejecutó uno (1), evidenciando un avance del 50 % frente a la meta anual establecida de dos (2) seguimientos.
</t>
    </r>
    <r>
      <rPr>
        <b/>
        <sz val="11"/>
        <color rgb="FF000000"/>
        <rFont val="Arial"/>
      </rPr>
      <t>Resultado cualitativo para el periodo</t>
    </r>
    <r>
      <rPr>
        <sz val="11"/>
        <color rgb="FF000000"/>
        <rFont val="Arial"/>
      </rPr>
      <t xml:space="preserve">: 
El resultado cualitativo reportado es coherente con la actividad formulada, teniendo en cuenta que realizaron el seguimiento a las políticas: Política de Integridad, Política de Transparencia, Acceso a la Información Pública y lucha contra la Corrupción y Fortalecimiento de la Implementación del MIPG.
</t>
    </r>
    <r>
      <rPr>
        <b/>
        <sz val="11"/>
        <color rgb="FF000000"/>
        <rFont val="Arial"/>
      </rPr>
      <t>Resultado cualitativo acumulado</t>
    </r>
    <r>
      <rPr>
        <sz val="11"/>
        <color rgb="FF000000"/>
        <rFont val="Arial"/>
      </rPr>
      <t xml:space="preserve">: 
El avance acumulado de la vigencia refleja la realización de un (1) de los dos (2) seguimientos a la ejecución de las acciones de la estrategia de las políticas de gestión y desempeño lideradas por la STGCI, consistente con el tipo de acumulación por suma definido para el indicador.
</t>
    </r>
    <r>
      <rPr>
        <b/>
        <sz val="11"/>
        <color rgb="FF000000"/>
        <rFont val="Arial"/>
      </rPr>
      <t>Evidencias:</t>
    </r>
    <r>
      <rPr>
        <sz val="11"/>
        <color rgb="FF000000"/>
        <rFont val="Arial"/>
      </rPr>
      <t xml:space="preserve"> 
Tras la revisión técnica de los soportes entregados, se confirmó el Seguimiento del Primer Semestre 2026 a las acciones de las políticas: 
-Política de Integridad: verificada en el numeral 7.4. (Pág. 41)
-Política de Transparencia, Acceso a la Información Pública y lucha contra la Corrupción: Verificada en el numeral 7.3. (pág. 34)
-Fortalecimiento de la Implementación del MIPG. Verificada en el numeral 7.1. (pág. 11)
Dichos soportes permiten verificar las actividades programadas y ejecutadas durante el periodo de reporte.
•</t>
    </r>
    <r>
      <rPr>
        <b/>
        <sz val="11"/>
        <color rgb="FF000000"/>
        <rFont val="Arial"/>
      </rPr>
      <t>Observación</t>
    </r>
    <r>
      <rPr>
        <sz val="11"/>
        <color rgb="FF000000"/>
        <rFont val="Arial"/>
      </rPr>
      <t xml:space="preserve">: 
El archivo de soporte de la actividad debe nombrarse exactamente igual al registrado en el PAI: Informe semestral de avance de la estrategia.
</t>
    </r>
  </si>
  <si>
    <t>Elaborar un (1) documento de Caracterización del proceso liderado por la Subdirección de Imprenta Distrital, con el fin de optimizar la eficiencia, la calidad y el control de la gestión.</t>
  </si>
  <si>
    <t>Documento de Caracterización del proceso liderado por la Subdirección de Imprenta Distrital elaborado,  con el fin de optimizar la eficiencia, la calidad y el control de la gestión.</t>
  </si>
  <si>
    <t>Documento de Caracterización del proceso elaborado / Documento de Caracterización del proceso programado</t>
  </si>
  <si>
    <t>Documento de Caracterización del proceso elaborado y formalizado en el Sistema de Gestión de Calidad</t>
  </si>
  <si>
    <t xml:space="preserve">Crear un (1) documento de caracterización del proceso de gestión del patrimonio documental y archivos del Distrito Capital, para fortalecer la coordinación del Sistema Distrital de Archivos y garantizar la articulación en el acceso, preservación y difusión del patrimonio documental. </t>
  </si>
  <si>
    <t>Documento de caracterización del proceso de gestión del patrimonio documental y archivos del Distrito Capital, creado  para fortalecer la coordinación del Sistema Distrital de Archivos y garantizar la articulación en el acceso, preservación y difusión del patrimonio documental.</t>
  </si>
  <si>
    <t>Documento de Caracterización del proceso creado / Documento de Caracterización del proceso programada</t>
  </si>
  <si>
    <t>Documento del proceso creado</t>
  </si>
  <si>
    <t>Ejecutar el 100% de las actividades programadas en el plan de acción para la implementación del nuevo modelo de servicio a cargo de la de la Subsecretaría de Servicio a la Ciudadanía.</t>
  </si>
  <si>
    <t>Actividades programadas en el plan de acción ejecutadas para la implementación del nuevo modelo de servicio.</t>
  </si>
  <si>
    <t>(Número de actividades ejecutadas en el periodo / Número de actividades programadas en el periodo ) x 100</t>
  </si>
  <si>
    <t>Plan de acción de la subsecretaría de servicio a la ciudadanía para la implementación del nuevo modelo de servicio</t>
  </si>
  <si>
    <t>NA</t>
  </si>
  <si>
    <t>Durante el primer trimestre de 2026, la Subsecretaría de Servicio a la Ciudadanía registró avances significativos en la implementación del nuevo modelo de servicio, mediante la ejecución de las actividades programadas en su plan de acción. La gestión se orientó al alistamiento, estructuración e implementación inicial de componentes estratégicos, destacándose el fortalecimiento institucional, la asistencia técnica a entidades distritales, la optimización de trámites a través de la Clínica de Trámites y la consolidación de herramientas para el seguimiento y la gestión. Asimismo, se avanzó en la estructuración del Plan Anual de Entrenamiento en Habilidades para el Servicio y en el desarrollo de insumos técnicos y operativos que soportan el modelo. En términos generales, se evidencia un cumplimiento satisfactorio de lo programado, acorde con la fase inicial de implementación, sentando bases sólidas para su consolidación en los siguientes periodos.</t>
  </si>
  <si>
    <r>
      <rPr>
        <sz val="11"/>
        <color rgb="FF000000"/>
        <rFont val="Arial"/>
        <family val="2"/>
      </rPr>
      <t xml:space="preserve">Fecha: 16 de abril de 2026
</t>
    </r>
    <r>
      <rPr>
        <b/>
        <sz val="11"/>
        <color rgb="FF000000"/>
        <rFont val="Arial"/>
        <family val="2"/>
      </rPr>
      <t xml:space="preserve">Ejecución cuantitativa:
</t>
    </r>
    <r>
      <rPr>
        <sz val="11"/>
        <color rgb="FF000000"/>
        <rFont val="Arial"/>
        <family val="2"/>
      </rPr>
      <t xml:space="preserve">Con corte al 31 de marzo de 2026, se evidencia el cumplimiento del 100 % frente a la programación establecida para el primer trimestre de la vigencia, de conformidad con el indicador definido, al registrarse la ejecución de la totalidad de las actividades contempladas en el plan de acción para la implementación del nuevo modelo de servicio.
</t>
    </r>
    <r>
      <rPr>
        <b/>
        <sz val="11"/>
        <color rgb="FF000000"/>
        <rFont val="Arial"/>
        <family val="2"/>
      </rPr>
      <t xml:space="preserve">Resultado cualitativo para el periodo:
</t>
    </r>
    <r>
      <rPr>
        <sz val="11"/>
        <color rgb="FF000000"/>
        <rFont val="Arial"/>
        <family val="2"/>
      </rPr>
      <t xml:space="preserve">Durante el primer trimestre de 2026, la Subsecretaría de Servicio a la Ciudadanía aportó como soporte el plan de acción con la ejecución de treinta y seis (36) actividades mensuales asociadas a la implementación del modelo de servicio, entre las cuales se destacan la emisión de la Directiva 001 de 2026 con los lineamientos para la implementación del modelo, las sesiones de acompañamiento a entidades distritales en simplificación y racionalización de trámites, la elaboración del Plan Anual de Entrenamiento en Habilidades para el Servicio, la realización de ferias de servicio y las acciones de acompañamiento técnico para la implementación del Modelo versión 2.0, en coherencia con la actividad formulada.
</t>
    </r>
    <r>
      <rPr>
        <b/>
        <sz val="11"/>
        <color rgb="FF000000"/>
        <rFont val="Arial"/>
        <family val="2"/>
      </rPr>
      <t xml:space="preserve">Resultado cualitativo acumulado:
</t>
    </r>
    <r>
      <rPr>
        <sz val="11"/>
        <color rgb="FF000000"/>
        <rFont val="Arial"/>
        <family val="2"/>
      </rPr>
      <t xml:space="preserve">El avance acumulado de la vigencia refleja el cumplimiento del periodo evaluado, conforme al carácter porcentual y de acumulación constante definido para el indicador.
</t>
    </r>
    <r>
      <rPr>
        <b/>
        <sz val="11"/>
        <color rgb="FF000000"/>
        <rFont val="Arial"/>
        <family val="2"/>
      </rPr>
      <t xml:space="preserve">Evidencias:
</t>
    </r>
    <r>
      <rPr>
        <sz val="11"/>
        <color rgb="FF000000"/>
        <rFont val="Arial"/>
        <family val="2"/>
      </rPr>
      <t>La evidencia aportada corresponde a la formulada en el PAI, y es coherente con el avance cuantitativo y el resultado cualitativo reportado.</t>
    </r>
  </si>
  <si>
    <t>Durante el segundo trimestre de 2026 se ejecutaron las actividades programadas en el Plan de Acción para la reorganización de la oferta de servicios con enfoque territorial, poblacional, diferencial y de género, orientadas a la implementación del nuevo modelo de servicio a la ciudadanía. En este periodo se consolidaron avances en la implementación del Modelo de Seguimiento, Acompañamiento y Evaluación del Servicio a la Ciudadanía 2.0, mediante la aplicación de metodologías para la medición de la calidad del servicio y de la satisfacción y experiencia ciudadana, el fortalecimiento de las capacidades institucionales y el despliegue de la herramienta tecnológica. Así mismo, se avanzó en la implementación de la estrategia de CADES con Vocación mediante la elaboración de fichas técnicas, mapas de servicios y la activación de la primera vocación; se fortalecieron las herramientas de modernización de la Línea 195 a través del modelo de inteligencia artificial, Speech Analytics y la herramienta de consulta para agentes; se implementaron mejoras funcionales y se amplió la integración de entidades al SAT WEB y al sistema Bogotá Te Escucha; y se consolidaron acciones para el fortalecimiento de la Base de Datos Maestra de la oferta distrital, contribuyendo al mejoramiento continuo de los canales de atención y al acceso de la ciudadanía a los servicios distritales.</t>
  </si>
  <si>
    <r>
      <rPr>
        <sz val="11"/>
        <color rgb="FF000000"/>
        <rFont val="Arial"/>
      </rPr>
      <t xml:space="preserve">Fecha: 17 de julio de 2026
</t>
    </r>
    <r>
      <rPr>
        <b/>
        <sz val="11"/>
        <color rgb="FF000000"/>
        <rFont val="Arial"/>
      </rPr>
      <t xml:space="preserve">Ejecución cuantitativa:
</t>
    </r>
    <r>
      <rPr>
        <sz val="11"/>
        <color rgb="FF000000"/>
        <rFont val="Arial"/>
      </rPr>
      <t xml:space="preserve">Con corte al 30 de junio de 2026, se evidencia el cumplimiento del 100 % frente a la programación establecida para el segundo trimestre de la vigencia, de conformidad con el indicador definido, al registrarse la ejecución de la totalidad de las actividades contempladas en el plan de acción para la implementación del nuevo modelo de servicio.
</t>
    </r>
    <r>
      <rPr>
        <b/>
        <sz val="11"/>
        <color rgb="FF000000"/>
        <rFont val="Arial"/>
      </rPr>
      <t xml:space="preserve">Resultado cualitativo para el periodo:
</t>
    </r>
    <r>
      <rPr>
        <sz val="11"/>
        <color rgb="FF000000"/>
        <rFont val="Arial"/>
      </rPr>
      <t xml:space="preserve">Durante el segundo trimestre de 2026, la Subsecretaría de Servicio a la Ciudadanía aportó como soporte el plan de acción con la ejecución de cincuenta y nueve (59) actividades </t>
    </r>
    <r>
      <rPr>
        <sz val="11"/>
        <color rgb="FFFF0000"/>
        <rFont val="Arial"/>
      </rPr>
      <t xml:space="preserve"> </t>
    </r>
    <r>
      <rPr>
        <sz val="11"/>
        <color rgb="FF000000"/>
        <rFont val="Arial"/>
      </rPr>
      <t xml:space="preserve">asociadas a la implementación del modelo de servicio, entre las cuales se destacan el acompañamiento y asesorías técnicas a las entidades distritales, elaboración y actualización documental relacionada con el modelo y realización de ferias tu servicio.
</t>
    </r>
    <r>
      <rPr>
        <b/>
        <sz val="11"/>
        <color rgb="FF000000"/>
        <rFont val="Arial"/>
      </rPr>
      <t xml:space="preserve">Resultado cualitativo acumulado:
</t>
    </r>
    <r>
      <rPr>
        <sz val="11"/>
        <color rgb="FF000000"/>
        <rFont val="Arial"/>
      </rPr>
      <t xml:space="preserve">El avance acumulado de la vigencia refleja el cumplimiento del periodo evaluado, conforme al carácter porcentual y de acumulación constante definido para el indicador.
</t>
    </r>
    <r>
      <rPr>
        <b/>
        <sz val="11"/>
        <color rgb="FF000000"/>
        <rFont val="Arial"/>
      </rPr>
      <t xml:space="preserve">Evidencias:
</t>
    </r>
    <r>
      <rPr>
        <sz val="11"/>
        <color rgb="FF000000"/>
        <rFont val="Arial"/>
      </rPr>
      <t>La evidencia aportada corresponde a la formulada en el PAI, y es coherente con el avance cuantitativo y el resultado cualitativo reportado.</t>
    </r>
  </si>
  <si>
    <t>Ejecutar el 100% de las sesiones de entrenamiento establecidas en el Plan Anual de Entrenamiento  en habilidades para el servicio 2026, para fortaler las competencias de los(as) servidores(as) y colaboradores(as) publicos(as), que conlleven a la transformación de la experiencia del servicio a la ciudadanía y el empoderamiento como cuidadores de la confianza en Bogotá</t>
  </si>
  <si>
    <t>Sesiones de Entrenamientos establecidas en  el Plan  Anual de Entrenamiento en habilidades para el servicio 2026 ejecutadas para fortaler las competencias de los(as) servidores(as) y colaboradores(as) publicos(as), que conlleven a la transformación de la experiencia del servicio a la ciudadanía y el empoderamiento como cuidadores de la confianza en Bogotá</t>
  </si>
  <si>
    <t>(Número de sesiones de entrenamiento ejecutadas en el periodo /Número total de sesiones de entrenamiento programadas en el periodo​) x 100</t>
  </si>
  <si>
    <t xml:space="preserve">Sesiones de entrenamiento </t>
  </si>
  <si>
    <t xml:space="preserve">Informe de entrenamiento en habilidades para el servicio </t>
  </si>
  <si>
    <t>Ejecución de 9 Sesiones de entrenamiento, para fortaler las competencias de los(as) servidores(as) y colaboradores(as) públicos(as), que conlleven a la transformación de la experiencia del servicio a la ciudadanía y el empoderamiento como cuidadores de la confianza en Bogotá, cumpliendo con lo proyectado en el Plan  Anual de Entrenamiento en habilidades para el servicio 2026</t>
  </si>
  <si>
    <r>
      <rPr>
        <sz val="11"/>
        <color rgb="FF000000"/>
        <rFont val="Arial"/>
        <family val="2"/>
      </rPr>
      <t xml:space="preserve">Fecha: 16 de abril de 2026
</t>
    </r>
    <r>
      <rPr>
        <b/>
        <sz val="11"/>
        <color rgb="FF000000"/>
        <rFont val="Arial"/>
        <family val="2"/>
      </rPr>
      <t xml:space="preserve">Ejecución cuantitativa:
</t>
    </r>
    <r>
      <rPr>
        <sz val="11"/>
        <color rgb="FF000000"/>
        <rFont val="Arial"/>
        <family val="2"/>
      </rPr>
      <t xml:space="preserve">Con corte al 31 de marzo de 2026, se reporta el cumplimiento del 100 % de las sesiones de entrenamiento programadas para el primer trimestre de la vigencia, de conformidad con el indicador definido.
</t>
    </r>
    <r>
      <rPr>
        <b/>
        <sz val="11"/>
        <color rgb="FF000000"/>
        <rFont val="Arial"/>
        <family val="2"/>
      </rPr>
      <t xml:space="preserve">Resultado cualitativo para el periodo:
</t>
    </r>
    <r>
      <rPr>
        <sz val="11"/>
        <color rgb="FF000000"/>
        <rFont val="Arial"/>
        <family val="2"/>
      </rPr>
      <t xml:space="preserve">Durante el primer trimestre de 2026, la Dirección Distrital de Calidad del Servicio reportó la ejecución de nueve (9) sesiones de entrenamiento en habilidades para el servicio, desarrolladas en modalidades presencial, virtual asincrónica y virtual sincrónica, con la participación de dos mil ochocientas setenta y dos (2.872) personas. Las sesiones abordaron temáticas como protocolos de servicio a la ciudadanía, comunicación efectiva y lenguaje claro en el servicio, tendencias del servicio y feria de servicio a la ciudadanía, en concordancia con lo previsto en el Plan Anual de Entrenamiento en habilidades para el servicio 2026.
</t>
    </r>
    <r>
      <rPr>
        <b/>
        <sz val="11"/>
        <color rgb="FF000000"/>
        <rFont val="Arial"/>
        <family val="2"/>
      </rPr>
      <t xml:space="preserve">Resultado cualitativo acumulado:
</t>
    </r>
    <r>
      <rPr>
        <sz val="11"/>
        <color rgb="FF000000"/>
        <rFont val="Arial"/>
        <family val="2"/>
      </rPr>
      <t xml:space="preserve">El avance acumulado de la vigencia corresponde al cumplimiento del periodo evaluado, conforme al carácter porcentual y de acumulación constante definido para el indicador.
</t>
    </r>
    <r>
      <rPr>
        <b/>
        <sz val="11"/>
        <color rgb="FF000000"/>
        <rFont val="Arial"/>
        <family val="2"/>
      </rPr>
      <t xml:space="preserve">Evidencias:
</t>
    </r>
    <r>
      <rPr>
        <sz val="11"/>
        <color rgb="FF000000"/>
        <rFont val="Arial"/>
        <family val="2"/>
      </rPr>
      <t>La evidencia aportada corresponde a la formulada en el PAI, y es coherente con el avance cuantitativo y el resultado cualitativo reportado.</t>
    </r>
  </si>
  <si>
    <t>Ejecución de 40 Sesiones de entrenamiento, para fortalecer las competencias de los(as) servidores(as) y colaboradores(as) públicos(as), que conlleven a la transformación de la experiencia del servicio a la ciudadanía y el empoderamiento como cuidadores de la confianza en Bogotá, cumpliendo con lo proyectado en el Plan  Anual de Entrenamiento en habilidades para el servicio 2026</t>
  </si>
  <si>
    <t>N.A</t>
  </si>
  <si>
    <r>
      <rPr>
        <sz val="11"/>
        <color rgb="FF000000"/>
        <rFont val="Arial"/>
        <family val="2"/>
      </rPr>
      <t xml:space="preserve">Fecha: 17 de julio de 2026
</t>
    </r>
    <r>
      <rPr>
        <b/>
        <sz val="11"/>
        <color rgb="FF000000"/>
        <rFont val="Arial"/>
        <family val="2"/>
      </rPr>
      <t xml:space="preserve">
Ejecución cuantitativa:
</t>
    </r>
    <r>
      <rPr>
        <sz val="11"/>
        <color rgb="FF000000"/>
        <rFont val="Arial"/>
        <family val="2"/>
      </rPr>
      <t xml:space="preserve">Con corte al 30 de junio de 2026, se reporta el cumplimiento del 100 % de las sesiones de entrenamiento programadas para el segundo trimestre de la vigencia, de conformidad con el indicador definido.
</t>
    </r>
    <r>
      <rPr>
        <b/>
        <sz val="11"/>
        <color rgb="FF000000"/>
        <rFont val="Arial"/>
        <family val="2"/>
      </rPr>
      <t xml:space="preserve">
Resultado cualitativo para el periodo:
</t>
    </r>
    <r>
      <rPr>
        <sz val="11"/>
        <color rgb="FF000000"/>
        <rFont val="Arial"/>
        <family val="2"/>
      </rPr>
      <t xml:space="preserve">Durante el segundo trimestre de 2026, la Dirección Distrital de Calidad del Servicio reportó la ejecución de cuarenta (40) sesiones de entrenamiento en habilidades para el servicio, desarrolladas en modalidades presencial, virtual asincrónica y virtual sincrónica, con la participación de seis mil quinientos cuarenta y nueve (6.549) personas. Las sesiones abordaron temáticas como protocolos de servicio a la ciudadanía, gestión de peticiones, tendencias del servicio y feria de servicio a la ciudadanía, en concordancia con lo previsto en el Plan Anual de Entrenamiento en habilidades para el servicio 2026.
</t>
    </r>
    <r>
      <rPr>
        <b/>
        <sz val="11"/>
        <color rgb="FF000000"/>
        <rFont val="Arial"/>
        <family val="2"/>
      </rPr>
      <t xml:space="preserve">
Resultado cualitativo acumulado:
</t>
    </r>
    <r>
      <rPr>
        <sz val="11"/>
        <color rgb="FF000000"/>
        <rFont val="Arial"/>
        <family val="2"/>
      </rPr>
      <t xml:space="preserve">El avance acumulado de la vigencia corresponde al cumplimiento del periodo evaluado, conforme al carácter porcentual y de acumulación constante definido para el indicador.
</t>
    </r>
    <r>
      <rPr>
        <b/>
        <sz val="11"/>
        <color rgb="FF000000"/>
        <rFont val="Arial"/>
        <family val="2"/>
      </rPr>
      <t xml:space="preserve">
Evidencias:
</t>
    </r>
    <r>
      <rPr>
        <sz val="11"/>
        <color rgb="FF000000"/>
        <rFont val="Arial"/>
        <family val="2"/>
      </rPr>
      <t>La evidencia aportada corresponde a la formulada en el PAI, y es coherente con el avance cuantitativo y el resultado cualitativo reportado.</t>
    </r>
  </si>
  <si>
    <t>Ejecutar el 100% de las actividades programadas en el plan de acción para implementar el nuevo modelo de operación integral y sostenible del canal presencial de la RedCade,  a cargo de la Dirección del Sistema Distrital de Servicio a la Ciudadanía.</t>
  </si>
  <si>
    <t>Actividades programadas en el plan de acción ejecutadas para implementar el nuevo modelo de operación integral y sostenible del canal presencial de la RedCade, a cargo de la Dirección del Sistema Distrital de Servicio a la Ciudadanía.</t>
  </si>
  <si>
    <t>(Número de actividades ejecutadas en el periodo / Número de actividades programadas para el periodo) x 100</t>
  </si>
  <si>
    <t>Plan de acción de la Dirección del Sistema Distrital de Servicio a la Ciudadanía para la implementación del nuevo modelo de servicio                               Informe de avances en la implementación del nuevo modelo de servicioI</t>
  </si>
  <si>
    <t>N/A</t>
  </si>
  <si>
    <t>Durante el periodo acumulado del primer trimestre de 2026 se consolidaron avances significativos en la fase de planeación y estructuración del modelo de operación integral y sostenible de la Red CADE, estableciendo las bases técnicas, metodológicas, documentales y tecnológicas necesarias para su implementación en las sedes priorizadas.
En el componente de experiencia ciudadana, se desarrollaron los insumos técnicos requeridos para la contratación del proyecto, incluyendo la estructuración de la reconfiguración funcional de los espacios, la definición de tipologías de mobiliario y el desarrollo del componente de identidad visual. 
En el componente de sostenibilidad, se avanzó en la construcción de herramientas metodológicas y documentales clave para la operación del modelo, destacándose el desarrollo de la metodología del Índice de Complejidad Operacional (ICO) para la priorización de trámites y la definición de rutas de atención diferenciadas, así como la estructuración de un instrumento de articulación con la Línea 195 que permite adaptar el modelo de funcionario polivalente al contexto presencial.
En el componente de inteligencia, se consolidó la fase de planeación del sistema de información de la Red CADE, definiendo la arquitectura funcional de la plataforma mediante cuatro módulos estratégicos: i) registro y administración de puntos de atención, entidades y convenios, ii) administración de espacios, iii) gestión de personal y iv) reportes y tableros de control. Estos avances, desarrollados en articulación con la Oficina de Tecnologías de la Información y las Comunicaciones (OTIC), permiten fortalecer la analítica institucional, el control operativo y la toma de decisiones basada en datos.</t>
  </si>
  <si>
    <r>
      <rPr>
        <sz val="11"/>
        <color rgb="FF000000"/>
        <rFont val="Arial"/>
        <family val="2"/>
      </rPr>
      <t xml:space="preserve">Fecha: 16 de abril de 2026
</t>
    </r>
    <r>
      <rPr>
        <b/>
        <sz val="11"/>
        <color rgb="FF000000"/>
        <rFont val="Arial"/>
        <family val="2"/>
      </rPr>
      <t xml:space="preserve">Ejecución cuantitativa:
</t>
    </r>
    <r>
      <rPr>
        <sz val="11"/>
        <color rgb="FF000000"/>
        <rFont val="Arial"/>
        <family val="2"/>
      </rPr>
      <t xml:space="preserve">Con corte al 31 de marzo de 2026, se evidencia el cumplimiento del 100 % frente a la programación establecida para el primer trimestre de la vigencia, de conformidad con el indicador definido (Número de actividades ejecutadas en el periodo / Número de actividades programadas en el periodo × 100).
</t>
    </r>
    <r>
      <rPr>
        <b/>
        <sz val="11"/>
        <color rgb="FF000000"/>
        <rFont val="Arial"/>
        <family val="2"/>
      </rPr>
      <t xml:space="preserve">Resultado cualitativo para el periodo:
</t>
    </r>
    <r>
      <rPr>
        <sz val="11"/>
        <color rgb="FF000000"/>
        <rFont val="Arial"/>
        <family val="2"/>
      </rPr>
      <t xml:space="preserve">Durante el primer trimestre de 2026, la Dirección del Sistema Distrital de Servicio a la Ciudadanía reportó la ejecución de un total de cuatro (4) actividades programadas en el plan de acción para la implementación del nuevo modelo de operación integral y sostenible del canal presencial de la Red CADE, entre las cuales se destacan la definición de la ruta de intervención aprobada a corto, mediano y largo plazo, la socialización y presentación del modelo de operación integral y sostenible de la Red CADE y su ruta de implementación, así como la elaboración del informe trimestral de avance en la implementación del nuevo modelo de experiencia ciudadana.
</t>
    </r>
    <r>
      <rPr>
        <b/>
        <sz val="11"/>
        <color rgb="FF000000"/>
        <rFont val="Arial"/>
        <family val="2"/>
      </rPr>
      <t xml:space="preserve">Resultado cualitativo acumulado:
</t>
    </r>
    <r>
      <rPr>
        <sz val="11"/>
        <color rgb="FF000000"/>
        <rFont val="Arial"/>
        <family val="2"/>
      </rPr>
      <t xml:space="preserve">El avance acumulado de la vigencia corresponde al cumplimiento del periodo evaluado, conforme al carácter porcentual y de acumulación constante definido para el indicador.
</t>
    </r>
    <r>
      <rPr>
        <b/>
        <sz val="11"/>
        <color rgb="FF000000"/>
        <rFont val="Arial"/>
        <family val="2"/>
      </rPr>
      <t xml:space="preserve">Evidencias:
</t>
    </r>
    <r>
      <rPr>
        <sz val="11"/>
        <color rgb="FF000000"/>
        <rFont val="Arial"/>
        <family val="2"/>
      </rPr>
      <t>La evidencia aportada corresponde a la formulada en el PAI, y es coherente con el avance cuantitativo y el resultado cualitativo reportado.</t>
    </r>
  </si>
  <si>
    <t>Durante el segundo trimestre de 2026 se consolidaron avances estratégicos en la implementación del nuevo modelo de operación integral y sostenible de la Red CADE, mediante el desarrollo de acciones orientadas al fortalecimiento de la experiencia ciudadana, la sostenibilidad financiera y operativa, y la gestión inteligente de la información. En el componente de experiencia ciudadana, se avanzó en la estructuración y consolidación de los procesos precontractuales para la transformación de espacios, mobiliario e identidad visual de la Red CADE, así como en el fortalecimiento de roles del talento humano mediante estrategias de cualificación y entrenamiento orientadas a mejorar la calidad del servicio. En el componente de sostenibilidad, se definieron reglas financieras bajo criterios de corresponsabilidad y diferenciación de actores, al tiempo que se avanzó en la construcción del Manual Operativo, la actualización de los Acuerdos de Niveles de Servicio (ANS) y la consolidación de herramientas de gobernanza documental para estandarizar la operación de la Red. De manera complementaria, en el componente de inteligencia se continuó la implementación del sistema de información de la Red CADE, mediante la estructuración precontractual de nuevos módulos, el avance en el desarrollo y pruebas de funcionalidades estratégicas y la definición de flujos jurídicos y administrativos para fortalecer la gestión, el seguimiento y la toma de decisiones basada en datos. En conjunto, estos resultados permitieron fortalecer las capacidades institucionales, operativas, financieras y tecnológicas requeridas para la implementación progresiva del nuevo modelo de atención a la ciudadanía.</t>
  </si>
  <si>
    <r>
      <rPr>
        <sz val="11"/>
        <color rgb="FF000000"/>
        <rFont val="Arial"/>
      </rPr>
      <t xml:space="preserve">Fecha: 17 de julio de 2026
</t>
    </r>
    <r>
      <rPr>
        <b/>
        <sz val="11"/>
        <color rgb="FF000000"/>
        <rFont val="Arial"/>
      </rPr>
      <t xml:space="preserve">
Ejecución cuantitativa:
</t>
    </r>
    <r>
      <rPr>
        <sz val="11"/>
        <color rgb="FF000000"/>
        <rFont val="Arial"/>
      </rPr>
      <t xml:space="preserve">Con corte al 30 de junio de 2026, se evidencia el cumplimiento del 100 % frente a la programación establecida para el segundo trimestre de la vigencia, de conformidad con el indicador definido (Número de actividades ejecutadas en el periodo / Número de actividades programadas en el periodo × 100).
</t>
    </r>
    <r>
      <rPr>
        <b/>
        <sz val="11"/>
        <color rgb="FF000000"/>
        <rFont val="Arial"/>
      </rPr>
      <t xml:space="preserve">
Resultado cualitativo para el periodo:
</t>
    </r>
    <r>
      <rPr>
        <sz val="11"/>
        <color rgb="FF000000"/>
        <rFont val="Arial"/>
      </rPr>
      <t xml:space="preserve">Durante el segundo trimestre de 2026, la Dirección del Sistema Distrital de Servicio a la Ciudadanía reportó la ejecución de un total de catorce (14) actividades programadas en el plan de acción para la implementación del nuevo modelo de operación integral y sostenible del canal presencial de la Red CADE, entre las cuales se destacan la elaboración de documentos precontractuales para los procesos de contratación orientados a la implementación de los componentes de la Red CADE, el fortalecimiento de roles  para el servicio y la elaboración de los informes trimestrales de avance en la implementación del nuevo modelo de experiencia ciudadana.
</t>
    </r>
    <r>
      <rPr>
        <b/>
        <sz val="11"/>
        <color rgb="FF000000"/>
        <rFont val="Arial"/>
      </rPr>
      <t xml:space="preserve">Resultado cualitativo acumulado:
</t>
    </r>
    <r>
      <rPr>
        <sz val="11"/>
        <color rgb="FF000000"/>
        <rFont val="Arial"/>
      </rPr>
      <t xml:space="preserve">El avance acumulado de la vigencia corresponde al cumplimiento del periodo evaluado, conforme al carácter porcentual y de acumulación constante definido para el indicador.
</t>
    </r>
    <r>
      <rPr>
        <b/>
        <sz val="11"/>
        <color rgb="FF000000"/>
        <rFont val="Arial"/>
      </rPr>
      <t xml:space="preserve">
Evidencias:
</t>
    </r>
    <r>
      <rPr>
        <sz val="11"/>
        <color rgb="FF000000"/>
        <rFont val="Arial"/>
      </rPr>
      <t>La evidencia aportada corresponde a la formulada en el PAI, y es coherente con el avance cuantitativo y el resultado cualitativo reportado.</t>
    </r>
  </si>
  <si>
    <t>Ejecutar el 100% de las actividades programadas para diseñar e implementar el modelo de Inteligencia Artificial en el marco del proceso de modernización de la Línea 195.</t>
  </si>
  <si>
    <t>Actividades programadas para diseñar e implementar el modelo de Inteligencia Artificial ejecutadas en el marco del proceso de modernización de la Línea 195.</t>
  </si>
  <si>
    <t>Plan de acción de la Dirección del Sistema Distrital de Servicio a la Ciudadanía para la implementación del modelo de inteligencia Artificial en la Línea 195                                                    Informe de avance en la implementación del modelo de Inteligencia Artificial</t>
  </si>
  <si>
    <t xml:space="preserve">Durante el primer trimestre de 2026, se evidencia un avance considerable en el proceso de Modernización de la Línea 195. Dicho progreso obedece a las gestiones adelantadas, enfocadas en la construcción e implementación de dos productos estratégicos: el Agente Virtual para servicios informacionales y el fortalecimiento de las herramientas de apoyo para los agentes humanos.
En este periodo se priorizaron trámites de alta demanda, se estructuró la base de conocimiento que soporta la atención automatizada, se realizaron pruebas iniciales del Agente Virtual y se implementó la solución de Speech Analytics para el análisis de interacciones, mejorando la capacidad de seguimiento, control y toma de decisiones del servicio. </t>
  </si>
  <si>
    <r>
      <rPr>
        <sz val="11"/>
        <color rgb="FF000000"/>
        <rFont val="Arial"/>
        <family val="2"/>
      </rPr>
      <t xml:space="preserve">Fecha: 16 de abril de 2026
</t>
    </r>
    <r>
      <rPr>
        <b/>
        <sz val="11"/>
        <color rgb="FF000000"/>
        <rFont val="Arial"/>
        <family val="2"/>
      </rPr>
      <t xml:space="preserve">
Ejecución cuantitativa:
</t>
    </r>
    <r>
      <rPr>
        <sz val="11"/>
        <color rgb="FF000000"/>
        <rFont val="Arial"/>
        <family val="2"/>
      </rPr>
      <t xml:space="preserve">Con corte al 31 de marzo de 2026, se evidencia el cumplimiento del 100% frente a la programación establecida para el primer trimestre de la vigencia.
</t>
    </r>
    <r>
      <rPr>
        <b/>
        <sz val="11"/>
        <color rgb="FF000000"/>
        <rFont val="Arial"/>
        <family val="2"/>
      </rPr>
      <t xml:space="preserve">
Resultado cualitativo para el periodo:
</t>
    </r>
    <r>
      <rPr>
        <sz val="11"/>
        <color rgb="FF000000"/>
        <rFont val="Arial"/>
        <family val="2"/>
      </rPr>
      <t xml:space="preserve">Durante el primer trimestre de 2026, la Dirección del Sistema Distrital de Servicio a la Ciudadanía reportó la ejecución de un total de ocho (8) actividades programadas en el plan de acción para el diseño e implementación del modelo de Inteligencia Artificial en el marco del proceso de modernización de la Línea 195. Entre las actividades desarrolladas se destacan la implementación de la solución de Speech Analytics como herramienta para la transcripción y análisis automático de conversaciones, el desarrollo del prototipo de la herramienta de consulta de información para agentes orientada a centralizar el acceso a trámites y servicios de las entidades distritales, la implementación del Agente Virtual para servicios informacionales y el fortalecimiento de las herramientas de apoyo para los agentes humanos, en coherencia con la actividad formulada.
</t>
    </r>
    <r>
      <rPr>
        <b/>
        <sz val="11"/>
        <color rgb="FF000000"/>
        <rFont val="Arial"/>
        <family val="2"/>
      </rPr>
      <t xml:space="preserve">
Resultado cualitativo acumulado:
</t>
    </r>
    <r>
      <rPr>
        <sz val="11"/>
        <color rgb="FF000000"/>
        <rFont val="Arial"/>
        <family val="2"/>
      </rPr>
      <t xml:space="preserve">El avance acumulado de la vigencia corresponde al cumplimiento del periodo evaluado, conforme al carácter porcentual y de acumulación constante definido para el indicador.
</t>
    </r>
    <r>
      <rPr>
        <b/>
        <sz val="11"/>
        <color rgb="FF000000"/>
        <rFont val="Arial"/>
        <family val="2"/>
      </rPr>
      <t xml:space="preserve">
Evidencias:
</t>
    </r>
    <r>
      <rPr>
        <sz val="11"/>
        <color rgb="FF000000"/>
        <rFont val="Arial"/>
        <family val="2"/>
      </rPr>
      <t>La evidencia aportada corresponde a la formulada en el PAI, y es coherente con el avance cuantitativo y el resultado cualitativo reportado.</t>
    </r>
  </si>
  <si>
    <t>Durante el segundo trimestre de 2026 se consolidó la implementación del modelo de Inteligencia Artificial en la Línea 195, avanzando desde la fase de diseño y validación hacia su fortalecimiento y optimización operativa. En este periodo se robusteció la base de conocimiento mediante la priorización de servicios de alta demanda, la articulación con entidades distritales y la elaboración de 115 fichas complementarias que ampliaron la cobertura y calidad de la información disponible para la atención automatizada. Paralelamente, se consolidó el proceso de reentrenamiento continuo del agente virtual, mejorando la precisión, consistencia y confiabilidad de las respuestas. Así mismo, se fortaleció el uso de herramientas de analítica e inteligencia para la gestión de la operación, como Speech Analytics y la herramienta de consulta para agentes, permitiendo mejorar el seguimiento de la calidad del servicio, la gestión del conocimiento y la toma de decisiones basada en datos. En conjunto, estos avances contribuyen a la consolidación de un modelo de atención más eficiente, escalable y centrado en la ciudadanía, integrando capacidades de automatización, analítica y mejora continua en el proceso de modernización de la Línea 195.</t>
  </si>
  <si>
    <r>
      <rPr>
        <sz val="11"/>
        <color rgb="FF000000"/>
        <rFont val="Arial"/>
      </rPr>
      <t xml:space="preserve">Fecha: 17 de julio de 2026
</t>
    </r>
    <r>
      <rPr>
        <b/>
        <sz val="11"/>
        <color rgb="FF000000"/>
        <rFont val="Arial"/>
      </rPr>
      <t xml:space="preserve">
Ejecución cuantitativa:
</t>
    </r>
    <r>
      <rPr>
        <sz val="11"/>
        <color rgb="FF000000"/>
        <rFont val="Arial"/>
      </rPr>
      <t xml:space="preserve">Con corte al 30 de junio de 2026, se evidencia el cumplimiento del 100% frente a la programación establecida para el segundo trimestre de la vigencia.
</t>
    </r>
    <r>
      <rPr>
        <b/>
        <sz val="11"/>
        <color rgb="FF000000"/>
        <rFont val="Arial"/>
      </rPr>
      <t xml:space="preserve">
Resultado cualitativo para el periodo:
</t>
    </r>
    <r>
      <rPr>
        <sz val="11"/>
        <color rgb="FF000000"/>
        <rFont val="Arial"/>
      </rPr>
      <t xml:space="preserve">Durante el segundo trimestre de 2026, la Dirección del Sistema Distrital de Servicio a la Ciudadanía reportó la ejecución de un total de nueve (9) actividades programadas en el plan de acción para el diseño e implementación del modelo de Inteligencia Artificial en el marco del proceso de modernización de la Línea 195. Entre las actividades desarrolladas se destacan la implementación de la solución de Speech Analytics como herramienta para la transcripción y análisis automático de conversaciones, desarrollo e implementación de herramientas de consulta de información (apoyo para agentes humanos), reentrenamientos con agente virtual para servicios informacionales e informes de avance de la implementación. 
</t>
    </r>
    <r>
      <rPr>
        <b/>
        <sz val="11"/>
        <color rgb="FF000000"/>
        <rFont val="Arial"/>
      </rPr>
      <t xml:space="preserve">
Resultado cualitativo acumulado:
</t>
    </r>
    <r>
      <rPr>
        <sz val="11"/>
        <color rgb="FF000000"/>
        <rFont val="Arial"/>
      </rPr>
      <t xml:space="preserve">El avance acumulado de la vigencia corresponde al cumplimiento del periodo evaluado, conforme al carácter porcentual y de acumulación constante definido para el indicador.
</t>
    </r>
    <r>
      <rPr>
        <b/>
        <sz val="11"/>
        <color rgb="FF000000"/>
        <rFont val="Arial"/>
      </rPr>
      <t xml:space="preserve">
Evidencias:
</t>
    </r>
    <r>
      <rPr>
        <sz val="11"/>
        <color rgb="FF000000"/>
        <rFont val="Arial"/>
      </rPr>
      <t>La evidencia aportada corresponde a la formulada en el PAI, y es coherente con el avance cuantitativo y el resultado cualitativo reportado.</t>
    </r>
  </si>
  <si>
    <t>Actualizar un (1) Plan de Austeridad del Gasto para la vigencia</t>
  </si>
  <si>
    <t xml:space="preserve"> Plan de Austeridad del Gasto actualizado para la vigencia </t>
  </si>
  <si>
    <t>Plan de Austeridad del Gasto actualizado/ Planes de Austeridad del Gasto programado para actualización</t>
  </si>
  <si>
    <t>Plan de Austeridad</t>
  </si>
  <si>
    <t xml:space="preserve">Plan de Austeridad del Gasto 2026 actualizado </t>
  </si>
  <si>
    <t>Durante el periodo del reporte se realizó la actualizacion del Plan de austeridad para la vigencia 2026 atendiendo los lineamientos dados por la Secretaria Distrital de Hacienda mediante el Decreto Distrital 492 de 2012, el Decreto 062 de 2024, Directiva 001 de 2024, la Circular 
Externa No. SDH-000002 de 2025 y la Circular Externa No. SDH-000009 de 2025.</t>
  </si>
  <si>
    <r>
      <rPr>
        <sz val="11"/>
        <color rgb="FF000000"/>
        <rFont val="Arial"/>
        <family val="2"/>
      </rPr>
      <t xml:space="preserve">Fecha: 20 de abril de 2026
</t>
    </r>
    <r>
      <rPr>
        <b/>
        <sz val="11"/>
        <color rgb="FF000000"/>
        <rFont val="Arial"/>
        <family val="2"/>
      </rPr>
      <t xml:space="preserve">Ejecución cuantitativa:
</t>
    </r>
    <r>
      <rPr>
        <sz val="11"/>
        <color rgb="FF000000"/>
        <rFont val="Arial"/>
        <family val="2"/>
      </rPr>
      <t xml:space="preserve">Durante el periodo evaluado se programó la actualización de un (1) Plan de Austeridad del Gasto y se ejecutó un (1), evidenciando el cumplimiento del 100 % de la actividad formulada, conforme al tipo de acumulación constante definido para el indicador.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en tanto describe la actualización del Plan de Austeridad del Gasto para la vigencia 2026, atendiendo los lineamientos establecidos en el Decreto Distrital 492 de 2012, el Decreto 062 de 2024, la Directiva 001 de 2024 y las Circulares Externas No. SDH‑000002 de 2025 y No. SDH‑000009 de 2025.
</t>
    </r>
    <r>
      <rPr>
        <b/>
        <sz val="11"/>
        <color rgb="FF000000"/>
        <rFont val="Arial"/>
        <family val="2"/>
      </rPr>
      <t xml:space="preserve">Resultado cualitativo acumulado:
</t>
    </r>
    <r>
      <rPr>
        <sz val="11"/>
        <color rgb="FF000000"/>
        <rFont val="Arial"/>
        <family val="2"/>
      </rPr>
      <t xml:space="preserve">Dado que el indicador es de tipo constante y corresponde a la actualización de un único plan, el avance acumulado de la vigencia refleja el cumplimiento total de la actividad programada.
</t>
    </r>
    <r>
      <rPr>
        <b/>
        <sz val="11"/>
        <color rgb="FF000000"/>
        <rFont val="Arial"/>
        <family val="2"/>
      </rPr>
      <t xml:space="preserve">
Evidencias:
</t>
    </r>
    <r>
      <rPr>
        <sz val="11"/>
        <color rgb="FF000000"/>
        <rFont val="Arial"/>
        <family val="2"/>
      </rPr>
      <t>Las evidencias aportadas corresponden al documento del Plan de Austeridad del Gasto actualizado para la vigencia 2026 y son coherentes con el avance cuantitativo y el resultado cualitativo reportado.</t>
    </r>
  </si>
  <si>
    <t>Realizar dos (2) monitoreos semestrales (mes vencido) al Plan de Austeridad del Gasto, para evidenciar el cumplimiento de las actividades establecidas y generar alertas según corresponda.</t>
  </si>
  <si>
    <t>Monitoreos semestrales al Plan de Austeridad del Gasto realizados para evidenciar el cumplimiento de las actividades establecidas y generar alertas según corresponda.</t>
  </si>
  <si>
    <t>Monitoreos realizados / Monitoreos Programados</t>
  </si>
  <si>
    <t>Informes de austeridad</t>
  </si>
  <si>
    <r>
      <rPr>
        <b/>
        <sz val="11"/>
        <color rgb="FF000000"/>
        <rFont val="Arial"/>
      </rPr>
      <t xml:space="preserve">Durante el periodo del reporte se realizó el Informe Semestre I-2026 del Plan de austeridad para la vigencia atendiendo los lineamientos dados por la Secretaria Distrital de Hacienda mediante el Decreto Distrital 492 de 2012, el Decreto 062 de 2024, Directiva 001 de 2024, la Circular Externa No. SDH-000002 de 2025 y la Circular Externa No. SDH-000009 de 2025.
El objetivo de este informe es presentar el seguimiento semestral (enero–junio 2026) al comportamiento de los rubros priorizados en el Plan de Austeridad del Gasto Público de la Secretaría General de la Alcaldía Mayor de Bogotá, comparándolo con la línea base de 2025. 
Una vez realizado el análisis de los resultados se encontraron beneficios para la entidad en el sentido que se lograron ahorros que permiten dar cumplimiento a las politicas definidas
</t>
    </r>
    <r>
      <rPr>
        <sz val="11"/>
        <color rgb="FF000000"/>
        <rFont val="Arial"/>
      </rPr>
      <t xml:space="preserve">
</t>
    </r>
    <r>
      <rPr>
        <b/>
        <sz val="11"/>
        <color rgb="FF000000"/>
        <rFont val="Arial"/>
      </rPr>
      <t xml:space="preserve">Contratos de Prestación de Servicios (CPS): </t>
    </r>
    <r>
      <rPr>
        <sz val="11"/>
        <color rgb="FF000000"/>
        <rFont val="Arial"/>
      </rPr>
      <t xml:space="preserve">Disminuyó el número de contratistas únicos de 87 en 2025 a 80 en 2026 (-8,0 %). Los giros aumentaron un 14,3 % ($2.782 millones) por actualización de honorarios y contratos de mayor duración mediante vigencias futuras. 
</t>
    </r>
    <r>
      <rPr>
        <b/>
        <sz val="11"/>
        <color rgb="FF000000"/>
        <rFont val="Arial"/>
      </rPr>
      <t>Horas Extras y Viáticos:</t>
    </r>
    <r>
      <rPr>
        <sz val="11"/>
        <color rgb="FF000000"/>
        <rFont val="Arial"/>
      </rPr>
      <t xml:space="preserve"> 
-Horas Extras: se identificó reducción del 1 % en el total de horas liquidadas (6.709 horas). El costo aumentó un 9 % ($171,4 millones) por mayor generación de recargos nocturnos. 
-Viáticos: Se redujo el número de comisiones (de 28 a 25) y el gasto ejecutado bajó a $39,6 millones. 
</t>
    </r>
    <r>
      <rPr>
        <b/>
        <sz val="11"/>
        <color rgb="FF000000"/>
        <rFont val="Arial"/>
      </rPr>
      <t xml:space="preserve">Ahorros Físicos y Financieros Destacados:
</t>
    </r>
    <r>
      <rPr>
        <sz val="11"/>
        <color rgb="FF000000"/>
        <rFont val="Arial"/>
      </rPr>
      <t xml:space="preserve">
-Eventos y Catering: Reducción del 58,3 % en el número de eventos (de 24 a 10) y un ahorro del 50,3 % en el gasto total ($14,8 millones). 
-Combustible: Reducción del 8,68 % en consumo de galones (debido a la baja de 3 vehículos) con un ahorro del 7,03 % en gasto ($39,1 millones). 
-Telefonía Fija: Desactivación de 8 líneas (-17,02 %) y ahorro del 5,46 % en el pago. 
-Gas y Energía: El consumo de gas bajó un 18,14 % (-24,36 % en costo). El pago de energía cayó un 11,81 % gracias a descuentos de sistemas fotovoltaicos. 
-Cajas Menores: Reducción del 14,55 % en el gasto ejecutado. 
</t>
    </r>
    <r>
      <rPr>
        <i/>
        <sz val="11"/>
        <color rgb="FF000000"/>
        <rFont val="Arial"/>
      </rPr>
      <t xml:space="preserve">Finalmente se puede identificar que de manera cualitativa la entidad muestra una tendencia general a la reducción en consumos físicos y cantidades contractuales (menos contratistas, menos eventos, menos líneas telefónicas y menor consumo de combustible). Las variaciones al alza en costos responden a actualizaciones tarifarias, cobros por alta disponibilidad tecnológica o situaciones normativas/operativas de carácter obligatorio. 
</t>
    </r>
  </si>
  <si>
    <r>
      <rPr>
        <sz val="11"/>
        <color rgb="FF000000"/>
        <rFont val="Arial"/>
      </rPr>
      <t xml:space="preserve">Una vez realizado el seguimiento se identificaron incrementos que fueron debidamente justificados por el area tecnica encargada, estos rubros no cuentan con una meta establecida por no ser un gasto elegible (con meta estipulada)  en el  plan de austeridad de la entidad para la presente vigencia. los crecimientos justificados se presentan a continuación:
</t>
    </r>
    <r>
      <rPr>
        <b/>
        <sz val="11"/>
        <color rgb="FF000000"/>
        <rFont val="Arial"/>
      </rPr>
      <t xml:space="preserve">-Internet: </t>
    </r>
    <r>
      <rPr>
        <sz val="11"/>
        <color rgb="FF000000"/>
        <rFont val="Arial"/>
      </rPr>
      <t xml:space="preserve">Aumentó el costo total un 18,18 % ($614,9 millones) tras implementar redundancia y esquemas de alta disponibilidad (SD-WAN) con dos operadores (ETB y UNE). 
</t>
    </r>
    <r>
      <rPr>
        <b/>
        <sz val="11"/>
        <color rgb="FF000000"/>
        <rFont val="Arial"/>
      </rPr>
      <t>-Acueducto y Alcantarillado</t>
    </r>
    <r>
      <rPr>
        <sz val="11"/>
        <color rgb="FF000000"/>
        <rFont val="Arial"/>
      </rPr>
      <t xml:space="preserve">: Incremento del 15,60 % en volumen consumido y ~18 % en costo debido a la entrada de nuevas sedes (CADE Yomasa) y menores lluvias almacenadas. 
</t>
    </r>
    <r>
      <rPr>
        <b/>
        <sz val="11"/>
        <color rgb="FF000000"/>
        <rFont val="Arial"/>
      </rPr>
      <t>-Compensación por Vacaciones:</t>
    </r>
    <r>
      <rPr>
        <sz val="11"/>
        <color rgb="FF000000"/>
        <rFont val="Arial"/>
      </rPr>
      <t xml:space="preserve"> Aumento a $451,2 millones debido al incremento de exfuncionarios desvinculados por la aplicación de listas de la convocatoria Distrito 6. 
Por otra parte, para realizar el analisis de la medicion en el  cumplimiento de la meta establecida en el plan de austeridad establecido para la presente vigencia, en el mismo se estableció como GASTO ELEGIBLE el rubro de PAPELERIA, el cual a la fecha es un rubro que no ha sido ejecutado dado que el proceso se encuentra en etapa de formulacion precontractual por ende se imposibilita realizar la medicion en el cumplimiento de la meta, asi que dicho anallisis y seguimiento se determinará en el informe del segundo semestre de 2026.</t>
    </r>
  </si>
  <si>
    <t>La entidad muestra una tendencia general a la reducción en consumos físicos y cantidades contractuales (menos contratistas, menos eventos, menos líneas telefónicas y menor consumo de combustible). Las variaciones al alza en costos responden a actualizaciones tarifarias, cobros por alta disponibilidad tecnológica o situaciones normativas/operativas de carácter obligatorio. por ende no se requiere tomar medidas correctivas en el asunto.</t>
  </si>
  <si>
    <r>
      <rPr>
        <b/>
        <sz val="11"/>
        <color rgb="FF000000"/>
        <rFont val="Arial"/>
      </rPr>
      <t xml:space="preserve">Fecha: 21/07/2026:
</t>
    </r>
    <r>
      <rPr>
        <sz val="11"/>
        <color rgb="FF000000"/>
        <rFont val="Arial"/>
      </rPr>
      <t xml:space="preserve">Se envió correo con la retroalimentación respectiva sobre el reporte y se solicitaron ajustes. Plazo máximo para para la entrega 23 de julio del 2026.
</t>
    </r>
    <r>
      <rPr>
        <b/>
        <sz val="11"/>
        <color rgb="FF000000"/>
        <rFont val="Arial"/>
      </rPr>
      <t xml:space="preserve">Fecha: 27/07/2026:
Ejecución cuantitativa: 
</t>
    </r>
    <r>
      <rPr>
        <sz val="11"/>
        <color rgb="FF000000"/>
        <rFont val="Arial"/>
      </rPr>
      <t xml:space="preserve">Durante el periodo evaluado se programó la ejecución de (1) monitoreo semestral al Plan de Austeridad del Gasto, alcanzando un cumplimiento de ejecución del 100% respecto a la meta prevista para el semestre. Este resultado representa un avance acumulado del 50% frente a la meta anual establecida de dos (2) seguimientos para la vigencia 2026.
</t>
    </r>
    <r>
      <rPr>
        <b/>
        <sz val="11"/>
        <color rgb="FF000000"/>
        <rFont val="Arial"/>
      </rPr>
      <t>Resultado cualitativo para el periodo</t>
    </r>
    <r>
      <rPr>
        <sz val="11"/>
        <color rgb="FF000000"/>
        <rFont val="Arial"/>
      </rPr>
      <t xml:space="preserve">: 
La información reportada es consistente con las actividades programadas, en el marco del monitoreo efectuado al Plan de Austeridad del Gasto, de conformidad con los lineamientos de la Secretaría Distrital de Hacienda. El seguimiento permitió revisar el comportamiento de los rubros priorizados para promover el uso eficiente de los recursos públicos. Para la vigencia 2026 se definió como gasto elegible el rubro de papelería; sin embargo, durante el período evaluado no se registró ejecución asociada a dicho concepto, debido a que el proceso se encontraba en etapa precontractual. En consecuencia, no fue posible analizar el comportamiento de este gasto elegible ni determinar su cumplimiento frente a la meta establecida para la vigencia. Dicho análisis y la generación de las alertas correspondientes deberán incorporarse en el seguimiento del segundo semestre, una vez se cuente con información derivada de la ejecución contractual.
</t>
    </r>
    <r>
      <rPr>
        <b/>
        <sz val="11"/>
        <color rgb="FF000000"/>
        <rFont val="Arial"/>
      </rPr>
      <t xml:space="preserve">
Resultado cualitativo acumulado</t>
    </r>
    <r>
      <rPr>
        <sz val="11"/>
        <color rgb="FF000000"/>
        <rFont val="Arial"/>
      </rPr>
      <t xml:space="preserve">: 
El avance acumulado corresponde a la ejecución de un (1) de los dos (2) monitoreos programados semestrales para la vigencia 2026 al Plan de Austeridad del Gasto, de acuerdo con la meta anual establecida.
</t>
    </r>
    <r>
      <rPr>
        <b/>
        <sz val="11"/>
        <color rgb="FF000000"/>
        <rFont val="Arial"/>
      </rPr>
      <t>Evidencias:</t>
    </r>
    <r>
      <rPr>
        <sz val="11"/>
        <color rgb="FF000000"/>
        <rFont val="Arial"/>
      </rPr>
      <t xml:space="preserve"> 
Las evidencias aportadas corresponden al informe de seguimiento al Plan de austeridad del Gasto Público de la Secretaría General de la Alcaldía Mayor de Bogotá, correspondiente al primer semestre de la vigencia 2026. La documentación presentada es coherente con el avance cuantitativo reportado y sustenta de manera adecuada el cumplimiento del monitoreo efectuado y el desarrollo de las actividades previstas durante el periodo evaluado.</t>
    </r>
  </si>
  <si>
    <t>Realizar cuatro (4) seguimientos a las necesidades programadas en el Plan Anual de Adquisiciones, con el fin de verificar los avances en la ejecución de lo planificado.</t>
  </si>
  <si>
    <t>Seguimientos a las necesidades programadas en el Plan Anual de Adquisiciones realizadas para verificar los avances en la ejecución de lo planificado</t>
  </si>
  <si>
    <t>Número de seguimientos realizados / Número de seguimientos programados</t>
  </si>
  <si>
    <t>Seguimientos al PAA</t>
  </si>
  <si>
    <t>Soporte de seguimiento</t>
  </si>
  <si>
    <t>La Dirección de Contratación de la Secretaría General de la Alcaldía Mayor de Bogotá reporta el primer seguimiento de las mesas realizadas para el primer trimestre en articulación con la Oficina Asesora de Planeación, la Subdirección Financiera y la Subsecretaría Corporativa, en las cuales se analiza el cumplimiento y los posibles rezagos de las contrataciones programadas en el Plan Anual de Adquisiciones (PAA). En estos espacios se reitera la importancia de dar cumplimiento a la programación establecida, considerando aspectos como las restricciones derivadas de la Ley de Garantías y los tiempos estimados de los procesos según las modalidades de selección, se socializó el cronograma definido para la modificación del PAA.
Esto se evidencia ampliamente en el documento adjunto.</t>
  </si>
  <si>
    <r>
      <rPr>
        <sz val="11"/>
        <color rgb="FF000000"/>
        <rFont val="Arial"/>
        <family val="2"/>
      </rPr>
      <t xml:space="preserve">Fecha: 15 de abril de 2026
</t>
    </r>
    <r>
      <rPr>
        <b/>
        <sz val="11"/>
        <color rgb="FF000000"/>
        <rFont val="Arial"/>
        <family val="2"/>
      </rPr>
      <t xml:space="preserve">Ejecución cuantitativa:
</t>
    </r>
    <r>
      <rPr>
        <sz val="11"/>
        <color rgb="FF000000"/>
        <rFont val="Arial"/>
        <family val="2"/>
      </rPr>
      <t xml:space="preserve">Para el periodo evaluado se programó la realización de un (1) seguimiento a las necesidades programadas en el Plan Anual de Adquisiciones y se ejecutó un (1) seguimiento, evidenciando un cumplimiento del 100 % frente a la programación establecida para el primer trimestre de la vigencia.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en tanto describe el primer seguimiento a las mesas realizadas durante el trimestre en articulación con la Oficina Asesora de Planeación, la Subdirección Financiera y la Subsecretaría Corporativa, orientadas a analizar el cumplimiento y los posibles rezagos de las contrataciones programadas en el Plan Anual de Adquisiciones – PAA. Así mismo, se reporta la socialización del cronograma definido para la modificación del PAA, considerando aspectos como las restricciones derivadas de la Ley de Garantías y los tiempos estimados de los procesos según las modalidades de selección.
</t>
    </r>
    <r>
      <rPr>
        <b/>
        <sz val="11"/>
        <color rgb="FF000000"/>
        <rFont val="Arial"/>
        <family val="2"/>
      </rPr>
      <t xml:space="preserve">Resultado cualitativo acumulado:
</t>
    </r>
    <r>
      <rPr>
        <sz val="11"/>
        <color rgb="FF000000"/>
        <rFont val="Arial"/>
        <family val="2"/>
      </rPr>
      <t xml:space="preserve">El avance acumulado de la vigencia refleja la ejecución de uno (1) de los cuatro (4) seguimientos programados, consistente con el tipo de acumulación por suma definido para el indicador y con la programación establecida en el Plan de Acción Institucional.
</t>
    </r>
    <r>
      <rPr>
        <b/>
        <sz val="11"/>
        <color rgb="FF000000"/>
        <rFont val="Arial"/>
        <family val="2"/>
      </rPr>
      <t xml:space="preserve">Evidencias:
</t>
    </r>
    <r>
      <rPr>
        <sz val="11"/>
        <color rgb="FF000000"/>
        <rFont val="Arial"/>
        <family val="2"/>
      </rPr>
      <t>Las evidencias aportadas corresponden a los soportes de los seguimientos realizados, incluyendo las mesas adelantadas con las diferentes dependencias y las presentaciones asociadas, las cuales guardan coherencia con el avance cuantitativo y el resultado cualitativo reportado para el periodo evaluado.</t>
    </r>
  </si>
  <si>
    <t xml:space="preserve">La Dirección de Contratación de la Secretaría General de la Alcaldía Mayor de Bogotá reporta el segundo seguimiento en articulación con la Oficina Asesora de Planeación, la Subdirección Financiera y la Subsecretaría Corporativa, en las cuales se analiza el cumplimiento y los posibles rezagos de las contrataciones programadas en el Plan Anual de Adquisiciones (PAA). En estos espacios se reitera la importancia de dar cumplimiento a la programación establecida, considerando aspectos como las restricciones derivadas de la Ley de Garantías y los tiempos estimados de los procesos según las modalidades de selección, se socializó el cronograma definido para la modificación del PAA.
Esto se evidencia ampliamente en el documento adjunto.
</t>
  </si>
  <si>
    <r>
      <t xml:space="preserve">Fecha: 14 de julio de 2026
</t>
    </r>
    <r>
      <rPr>
        <b/>
        <sz val="11"/>
        <color theme="1"/>
        <rFont val="Arial"/>
        <family val="2"/>
      </rPr>
      <t xml:space="preserve">Ejecución cuantitativa:
</t>
    </r>
    <r>
      <rPr>
        <sz val="11"/>
        <color theme="1"/>
        <rFont val="Arial"/>
        <family val="2"/>
      </rPr>
      <t xml:space="preserve">Para el periodo evaluado se programó la realización de un (1) seguimiento a las necesidades programadas en el Plan Anual de Adquisiciones y se ejecutó un (1) seguimiento, evidenciando un cumplimiento del 100 % frente a la programación establecida para el segundo trimestre de la vigencia.
</t>
    </r>
    <r>
      <rPr>
        <b/>
        <sz val="11"/>
        <color theme="1"/>
        <rFont val="Arial"/>
        <family val="2"/>
      </rPr>
      <t xml:space="preserve">Resultado cualitativo para el periodo:
</t>
    </r>
    <r>
      <rPr>
        <sz val="11"/>
        <color theme="1"/>
        <rFont val="Arial"/>
        <family val="2"/>
      </rPr>
      <t xml:space="preserve">El resultado cualitativo reportado es coherente con la actividad formulada, en tanto describe el segundo seguimiento a las mesas realizadas durante el trimestre en articulación con la Oficina Asesora de Planeación, la Subdirección Financiera y la Subsecretaría Corporativa, orientadas a analizar el cumplimiento y los posibles rezagos de las contrataciones programadas en el Plan Anual de Adquisiciones – PAA. Así mismo, se reporta la socialización del cronograma definido para la modificación del PAA, considerando aspectos como las restricciones derivadas de la Ley de Garantías y los tiempos estimados de los procesos según las modalidades de selección.
</t>
    </r>
    <r>
      <rPr>
        <b/>
        <sz val="11"/>
        <color theme="1"/>
        <rFont val="Arial"/>
        <family val="2"/>
      </rPr>
      <t xml:space="preserve">Resultado cualitativo acumulado:
</t>
    </r>
    <r>
      <rPr>
        <sz val="11"/>
        <color theme="1"/>
        <rFont val="Arial"/>
        <family val="2"/>
      </rPr>
      <t xml:space="preserve">El avance acumulado de la vigencia refleja la ejecución de dos  (2) de los cuatro (4) seguimientos programados, consistente con el tipo de acumulación por suma definido para el indicador y con la programación establecida en el Plan de Acción Institucional.
</t>
    </r>
    <r>
      <rPr>
        <b/>
        <sz val="11"/>
        <color theme="1"/>
        <rFont val="Arial"/>
        <family val="2"/>
      </rPr>
      <t xml:space="preserve">Evidencias:
</t>
    </r>
    <r>
      <rPr>
        <sz val="11"/>
        <color theme="1"/>
        <rFont val="Arial"/>
        <family val="2"/>
      </rPr>
      <t>Las evidencias aportadas corresponden a los soportes de los seguimientos realizados, incluyendo las mesas adelantadas con las diferentes dependencias y las presentaciones asociadas, las cuales guardan coherencia con el avance cuantitativo y el resultado cualitativo reportado para el periodo evaluado.</t>
    </r>
  </si>
  <si>
    <t>Gestionar el 100% de las solicitudes de contratación radicadas por las dependencias de la entidad, para asegurar la adecuada ejecución de los procesos contractuales programados.</t>
  </si>
  <si>
    <t>Solicitudes de contratación radicadas por las dependencias de la entidad gestionadas para asegurar la adecuada ejecución de los procesos contractuales programados.</t>
  </si>
  <si>
    <t>(Número de solicitudes gestionadas / Número de solicitudes radicadas ) x 100</t>
  </si>
  <si>
    <t>Reporte de Gestión contractual</t>
  </si>
  <si>
    <t>La Dirección de Contratación de la Secretaría General de la Alcaldía Mayor de Bogotá gestionó 587 solicitudes de contratación equivalentes al 100% de las solicitudes radicadas por las dependencias de la entidad, para asegurar la adecuada ejecución de los procesos contractuales programados correspondiente al primer trimestre de 2026.
Esto se evidencia ampliamente en el documento adjunto.</t>
  </si>
  <si>
    <r>
      <rPr>
        <sz val="11"/>
        <color rgb="FF000000"/>
        <rFont val="Arial"/>
        <family val="2"/>
      </rPr>
      <t xml:space="preserve">Fecha: 17 de abril de 2026
</t>
    </r>
    <r>
      <rPr>
        <b/>
        <sz val="11"/>
        <color rgb="FF000000"/>
        <rFont val="Arial"/>
        <family val="2"/>
      </rPr>
      <t xml:space="preserve">Ejecución cuantitativa:
</t>
    </r>
    <r>
      <rPr>
        <sz val="11"/>
        <color rgb="FF000000"/>
        <rFont val="Arial"/>
        <family val="2"/>
      </rPr>
      <t xml:space="preserve">Con corte al primer trimestre de la vigencia 2026, se evidencia el cumplimiento del 100 % frente a la programación establecida, al gestionarse la totalidad de las solicitudes de contratación radicadas por las dependencias de la entidad durante el periodo evaluado.
</t>
    </r>
    <r>
      <rPr>
        <b/>
        <sz val="11"/>
        <color rgb="FF000000"/>
        <rFont val="Arial"/>
        <family val="2"/>
      </rPr>
      <t>Resultado cualitativo para el periodo</t>
    </r>
    <r>
      <rPr>
        <sz val="11"/>
        <color rgb="FF000000"/>
        <rFont val="Arial"/>
        <family val="2"/>
      </rPr>
      <t xml:space="preserve">:
Durante el primer trimestre de 2026, la Dirección de Contratación reportó la gestión de quinientas ochenta y siete (587) solicitudess, equivalentes al 100% de las solicitudes radicadas por las dependencias de la entidad, con el fin de asegurar la adecuada ejecución de los procesos contractuales programados, en coherencia con la actividad formulada.
</t>
    </r>
    <r>
      <rPr>
        <b/>
        <sz val="11"/>
        <color rgb="FF000000"/>
        <rFont val="Arial"/>
        <family val="2"/>
      </rPr>
      <t xml:space="preserve">Resultado cualitativo acumulado:
</t>
    </r>
    <r>
      <rPr>
        <sz val="11"/>
        <color rgb="FF000000"/>
        <rFont val="Arial"/>
        <family val="2"/>
      </rPr>
      <t xml:space="preserve">El avance acumulado de la vigencia corresponde al cumplimiento del periodo evaluado, conforme al carácter porcentual y de acumulación constante definido para el indicador.
</t>
    </r>
    <r>
      <rPr>
        <b/>
        <sz val="11"/>
        <color rgb="FF000000"/>
        <rFont val="Arial"/>
        <family val="2"/>
      </rPr>
      <t xml:space="preserve">Evidencias:
</t>
    </r>
    <r>
      <rPr>
        <sz val="11"/>
        <color rgb="FF000000"/>
        <rFont val="Arial"/>
        <family val="2"/>
      </rPr>
      <t>La evidencia aportada corresponde a la formulada en el PAI, y es coherente con el avance cuantitativo y el resultado cualitativo reportado.</t>
    </r>
  </si>
  <si>
    <t xml:space="preserve">La Dirección de Contratación de la Secretaría General de la Alcaldía Mayor de Bogotá gestionó 88 solicitudes de contratación equivalentes al 100% de las solicitudes radicadas por las dependencias de la entidad, para asegurar la adecuada ejecución de los procesos contractuales programados correspondiente al segundo trimestre de 2026.
Esto se evidencia ampliamente en el documento adjunto.	
</t>
  </si>
  <si>
    <r>
      <rPr>
        <sz val="11"/>
        <color rgb="FF000000"/>
        <rFont val="Arial"/>
      </rPr>
      <t xml:space="preserve">Fecha: 14 de julio de 2026
</t>
    </r>
    <r>
      <rPr>
        <b/>
        <sz val="11"/>
        <color rgb="FF000000"/>
        <rFont val="Arial"/>
      </rPr>
      <t xml:space="preserve">Ejecución cuantitativa:
</t>
    </r>
    <r>
      <rPr>
        <sz val="11"/>
        <color rgb="FF000000"/>
        <rFont val="Arial"/>
      </rPr>
      <t xml:space="preserve">Con corte al segundo trimestre de la vigencia 2026, se evidencia el cumplimiento del 100 % frente a la programación establecida, al gestionarse la totalidad de las solicitudes de contratación radicadas por las dependencias de la entidad durante el periodo evaluado, manteniendo el nivel de cumplimiento definido para el indicador.
</t>
    </r>
    <r>
      <rPr>
        <b/>
        <sz val="11"/>
        <color rgb="FF000000"/>
        <rFont val="Arial"/>
      </rPr>
      <t>Resultado cualitativo para el periodo</t>
    </r>
    <r>
      <rPr>
        <sz val="11"/>
        <color rgb="FF000000"/>
        <rFont val="Arial"/>
      </rPr>
      <t xml:space="preserve">:
Durante el segundo trimestre de 2026, la Dirección de Contratación reportó la gestión de ochenta y ocho (88) solicitudes de contratación, equivalentes al 100 % de las solicitudes radicadas por las dependencias de la entidad, con el fin de asegurar la adecuada ejecución de los procesos contractuales programados, en coherencia con la actividad formulada.
</t>
    </r>
    <r>
      <rPr>
        <b/>
        <sz val="11"/>
        <color rgb="FF000000"/>
        <rFont val="Arial"/>
      </rPr>
      <t xml:space="preserve">Resultado cualitativo acumulado:
</t>
    </r>
    <r>
      <rPr>
        <sz val="11"/>
        <color rgb="FF000000"/>
        <rFont val="Arial"/>
      </rPr>
      <t xml:space="preserve">El avance acumulado de la vigencia corresponde al cumplimiento del periodo evaluado, conforme al carácter porcentual y de acumulación constante definido para el indicador. Adicionalmente, con corte al segundo trimestre de 2026, la dependencia reporta un acumulado de seiscientas setenta y cinco (675) solicitudes de contratación gestionadas.
</t>
    </r>
    <r>
      <rPr>
        <b/>
        <sz val="11"/>
        <color rgb="FF000000"/>
        <rFont val="Arial"/>
      </rPr>
      <t xml:space="preserve">Evidencias:
</t>
    </r>
    <r>
      <rPr>
        <sz val="11"/>
        <color rgb="FF000000"/>
        <rFont val="Arial"/>
      </rPr>
      <t>La evidencia aportada corresponde a la formulada en el PAI, y es coherente con el avance cuantitativo y el resultado cualitativo reportado.</t>
    </r>
  </si>
  <si>
    <t>Formular y publicar un (1) Plan Estratégico de Talento Humano para la vigencia 2026, previa aprobación del Comité Institucional de Gestión y Desempeño, para el fortalecimiento de la gestión del talento humano en la entidad.</t>
  </si>
  <si>
    <t>Plan Estratégico de Talento Humano formulado y publicado para la vigencia 2026, previa aprobación del Comité Institucional de Gestión y Desempeño.</t>
  </si>
  <si>
    <t>Número de Plan Estratégico de Talento Humano formulado y publicado / Número de Plan Estratégico de Talento Humano Programado</t>
  </si>
  <si>
    <t>Plan formulado y publicado</t>
  </si>
  <si>
    <t xml:space="preserve">Acta del Comité Institucional de Gestión y Desempeño con aprobación del Plan Estratégico de Talento Humano.
Publicación en la web del Plan Estratégico de Talento Humano 2026 </t>
  </si>
  <si>
    <t xml:space="preserve">Mediante sesión del Comité Institucional de Gestión y Desempeño realizado el 29 de enero de 2026, se aprobó el Plan Estratégico de Talento Humano para la vigencia 2026.
El 30 de enero de 2026, se realizó la publicación en el menú de transparencia y acceso a la información pública, el Plan Estratégico de Talento Humano vigencia 2026.
Evidencias: Acta No. 1 del CIGD del 29 de enero de 2026 y publicación del PETH 2026: https://secretariageneral.gov.co/sites/default/files/documentos_ppi/2026-01/1%20Plan%20Estrategico%20de%20Talento%20Humano%20V2026.pdf </t>
  </si>
  <si>
    <r>
      <rPr>
        <sz val="11"/>
        <color rgb="FF000000"/>
        <rFont val="Arial"/>
        <family val="2"/>
      </rPr>
      <t xml:space="preserve">Fecha: 15 de abril de 2026
</t>
    </r>
    <r>
      <rPr>
        <b/>
        <sz val="11"/>
        <color rgb="FF000000"/>
        <rFont val="Arial"/>
        <family val="2"/>
      </rPr>
      <t xml:space="preserve">Ejecución cuantitativa:
</t>
    </r>
    <r>
      <rPr>
        <sz val="11"/>
        <color rgb="FF000000"/>
        <rFont val="Arial"/>
        <family val="2"/>
      </rPr>
      <t xml:space="preserve">Durante el periodo evaluado se programó la formulación y publicación de un (1) Plan Estratégico de Talento Humano y se ejecutó un (1), evidenciando el cumplimiento del 100 % de la actividad formulada, conforme al tipo de acumulación constante definido para el indicador.
</t>
    </r>
    <r>
      <rPr>
        <b/>
        <sz val="11"/>
        <color rgb="FF000000"/>
        <rFont val="Arial"/>
        <family val="2"/>
      </rPr>
      <t xml:space="preserve">Resultado cualitativo para el periodo:
</t>
    </r>
    <r>
      <rPr>
        <sz val="11"/>
        <color rgb="FF000000"/>
        <rFont val="Arial"/>
        <family val="2"/>
      </rPr>
      <t xml:space="preserve">El resultado cualitativo reportado es coherente con la actividad formulada, en tanto se informa que el Plan Estratégico de Talento Humano para la vigencia 2026 fue aprobado mediante sesión del Comité Institucional de Gestión y Desempeño realizada el 29 de enero de 2026 y publicado el 30 de enero de 2026 en el menú de transparencia y acceso a la información pública de la entidad.
</t>
    </r>
    <r>
      <rPr>
        <b/>
        <sz val="11"/>
        <color rgb="FF000000"/>
        <rFont val="Arial"/>
        <family val="2"/>
      </rPr>
      <t xml:space="preserve">Resultado cualitativo acumulado:
</t>
    </r>
    <r>
      <rPr>
        <sz val="11"/>
        <color rgb="FF000000"/>
        <rFont val="Arial"/>
        <family val="2"/>
      </rPr>
      <t xml:space="preserve">Dado que el indicador es de tipo constante y corresponde a la formulación y publicación de un único plan, el avance acumulado de la vigencia refleja el cumplimiento total de la actividad programada.
</t>
    </r>
    <r>
      <rPr>
        <b/>
        <sz val="11"/>
        <color rgb="FF000000"/>
        <rFont val="Arial"/>
        <family val="2"/>
      </rPr>
      <t xml:space="preserve">Evidencias:
</t>
    </r>
    <r>
      <rPr>
        <sz val="11"/>
        <color rgb="FF000000"/>
        <rFont val="Arial"/>
        <family val="2"/>
      </rPr>
      <t>Las evidencias aportadas corresponden al Acta No. 1 del Comité Institucional de Gestión y Desempeño del 29 de enero de 2026, en la cual se aprueba el Plan Estratégico de Talento Humano, y a la publicación del Plan Estratégico de Talento Humano vigencia 2026 en la página web institucional, las cuales guardan coherencia con el avance cuantitativo y el resultado cualitativo reportado.</t>
    </r>
  </si>
  <si>
    <t>Adelantar dos (2) procesos de encargo para la provisión de vacancias definitivas y temporales identificadas en la base de datos de la planta de personal con corte al 31 de diciembre de 2025, con el fin de fortalecer a las dependencias para el cumplimiento de sus funciones.</t>
  </si>
  <si>
    <t>Procesos de encargo adelantados para la provisión de vacancias definitivas y temporales identificadas en la base de datos de la planta de personal con corte al 31 de diciembre de 2025, 2 adelantados,  con el fin de fortalecer a las dependencias para el cumplimiento de sus funciones.</t>
  </si>
  <si>
    <t>Número de procesos de encargo adelantados /  Número de procesos de encargo programados</t>
  </si>
  <si>
    <t>Publicaciones de las convocatorias</t>
  </si>
  <si>
    <t>Publicaciones de las convocatorias en la web</t>
  </si>
  <si>
    <t>Durante el segundo trimestre de la vigencia 2026, se publicó en el menú de transparencia y acceso a la información pública, un (1) proceso de encargo para la provisión sesenta y tres (63) empleos vacantes, teniendo en cuenta la identificación de los empleos vacantes en la planta de personal con corte a 31 de diciembre de 2025.
Evidencia: Publicación de la convocatoria en la web https://secretariageneral.gov.co/transparencia-y-acceso-la-informacion-publica/convocatorias/primera-publicacion-primer-proceso-de-encargos-2026</t>
  </si>
  <si>
    <r>
      <rPr>
        <sz val="11"/>
        <color rgb="FF000000"/>
        <rFont val="Arial"/>
        <family val="2"/>
      </rPr>
      <t xml:space="preserve">Fecha: 15 de julio de 2026
</t>
    </r>
    <r>
      <rPr>
        <b/>
        <sz val="11"/>
        <color rgb="FF000000"/>
        <rFont val="Arial"/>
        <family val="2"/>
      </rPr>
      <t xml:space="preserve">Ejecución cuantitativa:
</t>
    </r>
    <r>
      <rPr>
        <sz val="11"/>
        <color rgb="FF000000"/>
        <rFont val="Arial"/>
        <family val="2"/>
      </rPr>
      <t xml:space="preserve">Para el periodo evaluado se programó la realización de un (1) proceso de encargo para la provisión de vacancias definitivas y temporales identificadas en la base de datos de la planta de personal con corte al 31 de diciembre de 2025, y se ejecutó uno (1); evidenciando un avance del 50 % frente a la meta anual establecida de dos (2) proceso de encargo adelantados.
</t>
    </r>
    <r>
      <rPr>
        <b/>
        <sz val="11"/>
        <color rgb="FF000000"/>
        <rFont val="Arial"/>
        <family val="2"/>
      </rPr>
      <t xml:space="preserve">Resultado cualitativo para el periodo:
</t>
    </r>
    <r>
      <rPr>
        <sz val="11"/>
        <color rgb="FF000000"/>
        <rFont val="Arial"/>
        <family val="2"/>
      </rPr>
      <t xml:space="preserve">Durante el segundo trimestre de la vigencia 2026 se adelantó un (1) proceso de encargo para la provisión de sesenta y tres (63) empleos vacantes identificados en la planta de personal con corte al 31 de diciembre de 2025. Como parte del proceso, se efectuó la publicación de la convocatoria correspondiente en el Menú de Transparencia y Acceso a la Información Pública de la Entidad.
</t>
    </r>
    <r>
      <rPr>
        <b/>
        <sz val="11"/>
        <color rgb="FF000000"/>
        <rFont val="Arial"/>
        <family val="2"/>
      </rPr>
      <t xml:space="preserve">Resultado cualitativo acumulado:
</t>
    </r>
    <r>
      <rPr>
        <sz val="11"/>
        <color rgb="FF000000"/>
        <rFont val="Arial"/>
        <family val="2"/>
      </rPr>
      <t xml:space="preserve">El avance acumulado de la vigencia corresponde a la realización de un (1) de los dos (2) procesos de encargo para la provisión de vacantes definitivas y temporales previstos para el año, en coherencia con el tipo de acumulación por suma definido para el indicador.
</t>
    </r>
    <r>
      <rPr>
        <b/>
        <sz val="11"/>
        <color rgb="FF000000"/>
        <rFont val="Arial"/>
        <family val="2"/>
      </rPr>
      <t xml:space="preserve">Evidencias:
</t>
    </r>
    <r>
      <rPr>
        <sz val="11"/>
        <color rgb="FF000000"/>
        <rFont val="Arial"/>
        <family val="2"/>
      </rPr>
      <t>Las evidencias aportadas corresponden con documento en Word que contiene los enlaces de la convocatoria. Igualmente, en el Excel de reporte se encuentra el Link de la convocatoria en el Menú de Transparencia; lo cual, es coherente con el avance cuantitativo y el resultado cualitativo reportado.</t>
    </r>
  </si>
  <si>
    <t>Realizar el 100% de nombramientos autorizados por la Comisión Nacional del Servicio Civil, en el marco del proceso de selección Distrito Capital 6.</t>
  </si>
  <si>
    <t>Nombramientos autorizados por la Comisión Nacional del Servicio Civil realizados en el marco del proceso de selección Distrito Capital 6.</t>
  </si>
  <si>
    <t>(Número de nombramientos realizados / Número total de nombramientos autorizados por la  Comisión Nacional del Servicio Civil) x 100</t>
  </si>
  <si>
    <t>Actos administrativos</t>
  </si>
  <si>
    <t xml:space="preserve">Realizar cuatro (4) mediciones del promedio de la satisfacción de las jornadas de capacitación ejecutadas durante el período a reportar, relacionadas con las que la entidad participa directamente en la estructuración de los contenidos temáticos. </t>
  </si>
  <si>
    <t xml:space="preserve">Mediciones del promedio de satisfacción realizadas de las jornadas de capacitación ejecutadas durante el período a reportar, relacionadas con las que la entidad participa directamente en la estructuración de los contenidos temáticos. </t>
  </si>
  <si>
    <t>Número de mediciones realizadas / Número de mediciones programadas</t>
  </si>
  <si>
    <t>Documento que contenga la información de la satisfacción promedio de las jornadas de capacitación objeto de evaluación durante el período a reportar.</t>
  </si>
  <si>
    <t>Durante el primer trimestre de la vigencia 2026 (corte 31 de marzo de 2026) y en el marco del Plan Institucional de Capacitación 2026, se ejecutaron catorce (14) capacitaciones programadas en el periodo, entre ellas, sólo tres (3) capacitaciones fueron objeto de evaluación, ya que tuvieron relación directa en la estructuración de los contenidos temáticos del PIC. El indice de satisfacción de las jornadas de capacitación muestra un porcentaje de de 92,33 %.
Evidencia: Medición Satisfacción PIC I Trimestre 2026.</t>
  </si>
  <si>
    <r>
      <rPr>
        <sz val="11"/>
        <color rgb="FF000000"/>
        <rFont val="Arial"/>
        <family val="2"/>
      </rPr>
      <t xml:space="preserve">Fecha: 15 de abril de 2026
</t>
    </r>
    <r>
      <rPr>
        <b/>
        <sz val="11"/>
        <color rgb="FF000000"/>
        <rFont val="Arial"/>
        <family val="2"/>
      </rPr>
      <t xml:space="preserve">
Ejecución cuantitativa:
</t>
    </r>
    <r>
      <rPr>
        <sz val="11"/>
        <color rgb="FF000000"/>
        <rFont val="Arial"/>
        <family val="2"/>
      </rPr>
      <t xml:space="preserve">Para el periodo evaluado se programó la realización de una (1) medición del promedio de satisfacción de las jornadas de capacitación y se ejecutó una (1), evidenciando un avance del 25 % frente a la meta anual establecida de cuatro (4) mediciones.
</t>
    </r>
    <r>
      <rPr>
        <b/>
        <sz val="11"/>
        <color rgb="FF000000"/>
        <rFont val="Arial"/>
        <family val="2"/>
      </rPr>
      <t xml:space="preserve">
Resultado cualitativo para el periodo:
</t>
    </r>
    <r>
      <rPr>
        <sz val="11"/>
        <color rgb="FF000000"/>
        <rFont val="Arial"/>
        <family val="2"/>
      </rPr>
      <t xml:space="preserve">Durante el primer trimestre de la vigencia 2026 se ejecutaron catorce (14) capacitaciones programadas, de las cuales tres (3) fueron objeto de evaluación por corresponder a aquellas en las que la entidad participó directamente en la estructuración de los contenidos temáticos. El índice de satisfacción promedio reportado para las jornadas evaluadas fue del 92,33 %.
</t>
    </r>
    <r>
      <rPr>
        <b/>
        <sz val="11"/>
        <color rgb="FF000000"/>
        <rFont val="Arial"/>
        <family val="2"/>
      </rPr>
      <t xml:space="preserve">
Resultado cualitativo acumulado:
</t>
    </r>
    <r>
      <rPr>
        <sz val="11"/>
        <color rgb="FF000000"/>
        <rFont val="Arial"/>
        <family val="2"/>
      </rPr>
      <t xml:space="preserve">El avance acumulado de la vigencia refleja la realización de uno (1) de los cuatro (4) resultados programados para el año, consistente con el tipo de acumulación por suma definido para el indicador.
</t>
    </r>
    <r>
      <rPr>
        <b/>
        <sz val="11"/>
        <color rgb="FF000000"/>
        <rFont val="Arial"/>
        <family val="2"/>
      </rPr>
      <t xml:space="preserve">
Evidencias:
</t>
    </r>
    <r>
      <rPr>
        <sz val="11"/>
        <color rgb="FF000000"/>
        <rFont val="Arial"/>
        <family val="2"/>
      </rPr>
      <t>La evidencia aportada corresponde al documento “Medición Satisfacción PIC I Trimestre 2026”, el cual guarda coherencia con el avance cuantitativo y el resultado cualitativo reportado.</t>
    </r>
  </si>
  <si>
    <t>Durante el segundo trimestre de la vigencia 2026 (corte 30 de junio de 2026) y en el marco del Plan Institucional de Capacitación 2026, se ejecutaron cuarenta y cuatro (44) capacitaciones programadas en el periodo, entre ellas, sólo diez (10) capacitaciones fueron objeto de evaluación, ya que tuvieron relación directa en la estructuración de los contenidos temáticos del PIC. El indice de satisfacción de las jornadas de capacitación muestra un porcentaje de de 93,20 %.
Evidencia: Medición Satisfacción PIC II Trimestre 2026.</t>
  </si>
  <si>
    <r>
      <rPr>
        <b/>
        <sz val="11"/>
        <color rgb="FF000000"/>
        <rFont val="Arial"/>
      </rPr>
      <t xml:space="preserve">Fecha: </t>
    </r>
    <r>
      <rPr>
        <sz val="11"/>
        <color rgb="FF000000"/>
        <rFont val="Arial"/>
      </rPr>
      <t xml:space="preserve">16 de julio de 2026
</t>
    </r>
    <r>
      <rPr>
        <b/>
        <sz val="11"/>
        <color rgb="FF000000"/>
        <rFont val="Arial"/>
      </rPr>
      <t xml:space="preserve">Ejecución cuantitativa:
</t>
    </r>
    <r>
      <rPr>
        <sz val="11"/>
        <color rgb="FF000000"/>
        <rFont val="Arial"/>
      </rPr>
      <t xml:space="preserve">Para el periodo evaluado se programó la realización de una (1) medición del promedio de satisfacción de las jornadas de capacitación y se ejecutó una (1), evidenciando un avance del 50 % frente a la meta anual establecida de cuatro (4) mediciones.
</t>
    </r>
    <r>
      <rPr>
        <b/>
        <sz val="11"/>
        <color rgb="FF000000"/>
        <rFont val="Arial"/>
      </rPr>
      <t xml:space="preserve">Resultado cualitativo para el periodo:
</t>
    </r>
    <r>
      <rPr>
        <sz val="11"/>
        <color rgb="FF000000"/>
        <rFont val="Arial"/>
      </rPr>
      <t xml:space="preserve">Durante el segundo trimestre de la vigencia 2026 se ejecutaron cuarenta y cuatro (44) capacitaciones programadas, de las cuales diez (10) fueron objeto de medición de la satisfacción por corresponder a aquellas en las que la entidad participó directamente en la estructuración de los contenidos temáticos. El índice de satisfacción promedio reportado para las jornadas evaluadas fue del 93,20%.
</t>
    </r>
    <r>
      <rPr>
        <b/>
        <sz val="11"/>
        <color rgb="FF000000"/>
        <rFont val="Arial"/>
      </rPr>
      <t xml:space="preserve">Resultado cualitativo acumulado:
</t>
    </r>
    <r>
      <rPr>
        <sz val="11"/>
        <color rgb="FF000000"/>
        <rFont val="Arial"/>
      </rPr>
      <t xml:space="preserve">El avance acumulado de la vigencia refleja la realización de dos (2) de las cuatro (4) mediciones programadas para el año, consistente con el tipo de acumulación por suma definido para el indicador.
</t>
    </r>
    <r>
      <rPr>
        <b/>
        <sz val="11"/>
        <color rgb="FF000000"/>
        <rFont val="Arial"/>
      </rPr>
      <t xml:space="preserve">Evidencias:
</t>
    </r>
    <r>
      <rPr>
        <sz val="11"/>
        <color rgb="FF000000"/>
        <rFont val="Arial"/>
      </rPr>
      <t xml:space="preserve">La evidencia aportada corresponde al documento “Medición Satisfacción PIC II Trimestre 2026”, el cual guarda coherencia con el avance cuantitativo y el resultado cualitativo reportado.
</t>
    </r>
  </si>
  <si>
    <t xml:space="preserve">Realizar cuatro (4) mediciones del promedio de la satisfacción de las actividades que desde el Plan Institucional de Bienestar - PIB, son objeto de evaluación durante el periodo a reportar, en el marco de las actividades desarrolladas por la entidad. </t>
  </si>
  <si>
    <t xml:space="preserve">Mediciones del promedio de satisfacción realizadas de las actividades que desde el Plan Institucional de Bienestar - PIB, son objeto de evaluación durante el periodo a reportar, en el marco de las actividades desarrolladas por la entidad. </t>
  </si>
  <si>
    <t>Documento que contenga la informació de la satisfacción promedio de las actividades de bienestar objeto de evaluación durante el período a reportar.</t>
  </si>
  <si>
    <t>Documento que contenga la informació de la satisfacción promedio de las actividades de bienestar objeto de evaluación durante el período a reportar</t>
  </si>
  <si>
    <t>Durante el primer trimestre de la vigencia 2026 (corte 31 de marzo de 2026) y en el marco del Plan Institucional de Bienestar y Social e Incentivos 2026, se evaluaron cuatro (4) de las actividades de Bienestar programadas en el periodo. El indice de satisfacción de las actividades del PIB muestra un porcentaje de de 91,09 %.
Evidencia: Medición Satisfacción PIB I Trimestre 2026.</t>
  </si>
  <si>
    <r>
      <t xml:space="preserve">Fecha: 15 de abril de 2026
</t>
    </r>
    <r>
      <rPr>
        <b/>
        <sz val="11"/>
        <color rgb="FF000000"/>
        <rFont val="Arial"/>
        <family val="2"/>
      </rPr>
      <t xml:space="preserve">
Ejecución cuantitativa:
</t>
    </r>
    <r>
      <rPr>
        <sz val="11"/>
        <color rgb="FF000000"/>
        <rFont val="Arial"/>
        <family val="2"/>
      </rPr>
      <t xml:space="preserve">Para el periodo evaluado se programó la realización de una (1) medición del promedio de satisfacción de las actividades del Plan Institucional de Bienestar y se ejecutó una (1), evidenciando un avance del 25 % frente a la meta anual establecida de cuatro (4) mediciones.
</t>
    </r>
    <r>
      <rPr>
        <b/>
        <sz val="11"/>
        <color rgb="FF000000"/>
        <rFont val="Arial"/>
        <family val="2"/>
      </rPr>
      <t xml:space="preserve">
Resultado cualitativo para el periodo:
</t>
    </r>
    <r>
      <rPr>
        <sz val="11"/>
        <color rgb="FF000000"/>
        <rFont val="Arial"/>
        <family val="2"/>
      </rPr>
      <t xml:space="preserve">Durante el primer trimestre de la vigencia 2026 de las actividades de bienestar programadas en el periodo, se realizó la medición correspondiente a cuatro (4) actividades. El índice de satisfacción promedio reportado para las actividades evaluadas fue del 91,09 %.
</t>
    </r>
    <r>
      <rPr>
        <b/>
        <sz val="11"/>
        <color rgb="FF000000"/>
        <rFont val="Arial"/>
        <family val="2"/>
      </rPr>
      <t xml:space="preserve">
Resultado cualitativo acumulado:
</t>
    </r>
    <r>
      <rPr>
        <sz val="11"/>
        <color rgb="FF000000"/>
        <rFont val="Arial"/>
        <family val="2"/>
      </rPr>
      <t xml:space="preserve">El avance acumulado de la vigencia corresponde a la realización de uno (1) de los cuatro (4) resultados previstos para el año, en coherencia con el tipo de acumulación por suma definido para el indicador.
</t>
    </r>
    <r>
      <rPr>
        <b/>
        <sz val="11"/>
        <color rgb="FF000000"/>
        <rFont val="Arial"/>
        <family val="2"/>
      </rPr>
      <t xml:space="preserve">
Evidencias:
</t>
    </r>
    <r>
      <rPr>
        <sz val="11"/>
        <color rgb="FF000000"/>
        <rFont val="Arial"/>
        <family val="2"/>
      </rPr>
      <t>La evidencia aportada corresponde al documento “Medición Satisfacción PIB I Trimestre 2026”, el cual es coherente con el avance cuantitativo y el resultado cualitativo reportado.</t>
    </r>
  </si>
  <si>
    <t>Durante el segundo trimestre de la vigencia 2026 (corte 30 de junio de 2026) y en el marco del Plan Institucional de Bienestar y Social e Incentivos 2026, se realizaron ventitres (23) actividades de bienestar y de ellas, dieciocho (18) actividades fueron objeto de evaluación. El indice de satisfacción de las actividades del PIB muestra un porcentaje de 96,6 %.
Evidencia: Medición Satisfacción PIB II Trimestre 2026.</t>
  </si>
  <si>
    <r>
      <rPr>
        <b/>
        <sz val="11"/>
        <color rgb="FF000000"/>
        <rFont val="Arial"/>
      </rPr>
      <t xml:space="preserve">Fecha: </t>
    </r>
    <r>
      <rPr>
        <sz val="11"/>
        <color rgb="FF000000"/>
        <rFont val="Arial"/>
      </rPr>
      <t xml:space="preserve">16 de julio de 2026
</t>
    </r>
    <r>
      <rPr>
        <b/>
        <sz val="11"/>
        <color rgb="FF000000"/>
        <rFont val="Arial"/>
      </rPr>
      <t xml:space="preserve">Ejecución cuantitativa:
</t>
    </r>
    <r>
      <rPr>
        <sz val="11"/>
        <color rgb="FF000000"/>
        <rFont val="Arial"/>
      </rPr>
      <t xml:space="preserve">Para el periodo evaluado se programó la realización de una (1) medición del promedio de  satisfacción realizada de las actividades que desde el Plan Institucional de Bienestar - PIB, son objeto de evaluación durante el periodo a reportar, en el marco de las actividades desarrolladas por la entidad  y se ejecutó una (1), evidenciando un avance del 50 % frente a la meta anual establecida de cuatro (4) mediciones.
</t>
    </r>
    <r>
      <rPr>
        <b/>
        <sz val="11"/>
        <color rgb="FF000000"/>
        <rFont val="Arial"/>
      </rPr>
      <t xml:space="preserve">Resultado cualitativo para el periodo:
</t>
    </r>
    <r>
      <rPr>
        <sz val="11"/>
        <color rgb="FF000000"/>
        <rFont val="Arial"/>
      </rPr>
      <t xml:space="preserve">Durante el segundo trimestre de la vigencia 2026 se ejecutaron veintitrés (23) actividades programadas, de las cuales dieciocho (18) fueron objeto de medición de la satisfacción en el marco de las actividades desarrolladas por la entidad. El índice de satisfacción promedio reportado para las jornadas evaluadas fue del 96,6%.
</t>
    </r>
    <r>
      <rPr>
        <b/>
        <sz val="11"/>
        <color rgb="FF000000"/>
        <rFont val="Arial"/>
      </rPr>
      <t xml:space="preserve">Resultado cualitativo acumulado:
</t>
    </r>
    <r>
      <rPr>
        <sz val="11"/>
        <color rgb="FF000000"/>
        <rFont val="Arial"/>
      </rPr>
      <t xml:space="preserve">El avance acumulado de la vigencia refleja la realización de dos (2) de las cuatro (4) mediciones programadas para el año, consistente con el tipo de acumulación por suma definido para el indicador.
</t>
    </r>
    <r>
      <rPr>
        <b/>
        <sz val="11"/>
        <color rgb="FF000000"/>
        <rFont val="Arial"/>
      </rPr>
      <t xml:space="preserve">Evidencias:
</t>
    </r>
    <r>
      <rPr>
        <sz val="11"/>
        <color rgb="FF000000"/>
        <rFont val="Arial"/>
      </rPr>
      <t>La evidencia aportada corresponde al documento “Medición Satisfacción PIB II Trimestre 2026.”, el cual guarda coherencia con el avance cuantitativo y el resultado cualitativo reportado.</t>
    </r>
  </si>
  <si>
    <t>Realizar cuatro (4) mediciones del cumplimiento de las actividades programadas en el cronograma del Plan de Seguridad y Salud en el Trabajo para la vigencia 2026, con el fin de prevenir y controlar los riesgos del entorno laboral.</t>
  </si>
  <si>
    <t>Mediciones del cumplimiento realizadas sobre actividades programadas en el cronograma del Plan de Seguridad y Salud en el Trabajo para la vigencia 2026, con el fin de prevenir y controlar los riesgos del entorno laboral.</t>
  </si>
  <si>
    <t>Actividades Plan de Seguridad y salud en el Trabajo</t>
  </si>
  <si>
    <t>Herramienta de seguimiento de las actividades programadas en el plan</t>
  </si>
  <si>
    <t>Durante el primer trimestre de la vigencia 2026 (corte 31 de marzo de 2026) y en el marco del Plan de Trabajo en Seguridad y Salud en el Trabajo 2026, se ejecutaron trece (13) de las actividades programadas en el periodo, mostrando un cumplimiento del 100%.
Evidencia: Cronograma Plan de Trabajo en SST Vigencia 2026.</t>
  </si>
  <si>
    <r>
      <t xml:space="preserve">Fecha: 15 de abril de 2026
</t>
    </r>
    <r>
      <rPr>
        <b/>
        <sz val="11"/>
        <color rgb="FF000000"/>
        <rFont val="Arial"/>
        <family val="2"/>
      </rPr>
      <t xml:space="preserve">
Ejecución cuantitativa:
</t>
    </r>
    <r>
      <rPr>
        <sz val="11"/>
        <color rgb="FF000000"/>
        <rFont val="Arial"/>
        <family val="2"/>
      </rPr>
      <t xml:space="preserve">Para el periodo evaluado se programó la realización de una (1) medición del cumplimiento del Plan de Seguridad y Salud en el Trabajo y se ejecutó una (1), evidenciando un avance del 25 % frente a la meta anual establecida de cuatro (4) mediciones.
</t>
    </r>
    <r>
      <rPr>
        <b/>
        <sz val="11"/>
        <color rgb="FF000000"/>
        <rFont val="Arial"/>
        <family val="2"/>
      </rPr>
      <t xml:space="preserve">
Resultado cualitativo para el periodo:
</t>
    </r>
    <r>
      <rPr>
        <sz val="11"/>
        <color rgb="FF000000"/>
        <rFont val="Arial"/>
        <family val="2"/>
      </rPr>
      <t xml:space="preserve">Durante el primer trimestre de la vigencia 2026 se ejecutaron trece (13) actividades programadas en el Plan de Trabajo en Seguridad y Salud en el Trabajo, reportándose un cumplimiento del 100 % de las actividades previstas para el periodo evaluado.
</t>
    </r>
    <r>
      <rPr>
        <b/>
        <sz val="11"/>
        <color rgb="FF000000"/>
        <rFont val="Arial"/>
        <family val="2"/>
      </rPr>
      <t xml:space="preserve">
Resultado cualitativo acumulado:
</t>
    </r>
    <r>
      <rPr>
        <sz val="11"/>
        <color rgb="FF000000"/>
        <rFont val="Arial"/>
        <family val="2"/>
      </rPr>
      <t xml:space="preserve">El avance acumulado de la vigencia refleja la realización de uno (1) de los cuatro (4) resultados programados, consistente con el tipo de acumulación por suma definido para el indicador.
</t>
    </r>
    <r>
      <rPr>
        <b/>
        <sz val="11"/>
        <color rgb="FF000000"/>
        <rFont val="Arial"/>
        <family val="2"/>
      </rPr>
      <t xml:space="preserve">
Evidencias:
</t>
    </r>
    <r>
      <rPr>
        <sz val="11"/>
        <color rgb="FF000000"/>
        <rFont val="Arial"/>
        <family val="2"/>
      </rPr>
      <t>La evidencia aportada corresponde al cronograma del Plan de Trabajo en Seguridad y Salud en el Trabajo vigencia 2026, el cual permite verificar las actividades programadas y ejecutadas durante el periodo de reporte.</t>
    </r>
  </si>
  <si>
    <t>Durante el segundo trimestre de la vigencia 2026 (corte 30 de junio de 2026) y en el marco del Plan de Trabajo en Seguridad y Salud en el Trabajo 2026, se ejecutaron veintiun (21) de las actividades programadas en el periodo, mostrando un cumplimiento del 100%.
Evidencia: Cronograma Plan de Trabajo en SST Vigencia 2026.</t>
  </si>
  <si>
    <r>
      <rPr>
        <b/>
        <sz val="11"/>
        <color rgb="FF000000"/>
        <rFont val="Arial"/>
      </rPr>
      <t xml:space="preserve">Fecha: </t>
    </r>
    <r>
      <rPr>
        <sz val="11"/>
        <color rgb="FF000000"/>
        <rFont val="Arial"/>
      </rPr>
      <t xml:space="preserve">15 de julio de 2026
</t>
    </r>
    <r>
      <rPr>
        <b/>
        <sz val="11"/>
        <color rgb="FF000000"/>
        <rFont val="Arial"/>
      </rPr>
      <t xml:space="preserve">Ejecución cuantitativa:
</t>
    </r>
    <r>
      <rPr>
        <sz val="11"/>
        <color rgb="FF000000"/>
        <rFont val="Arial"/>
      </rPr>
      <t xml:space="preserve">Para el periodo evaluado se programó la realización de una (1) medición del cumplimiento del Plan de Seguridad y Salud en el Trabajo y se ejecutó una (1), evidenciando un avance del 50 % frente a la meta anual establecida de cuatro (4) mediciones.
</t>
    </r>
    <r>
      <rPr>
        <b/>
        <sz val="11"/>
        <color rgb="FF000000"/>
        <rFont val="Arial"/>
      </rPr>
      <t xml:space="preserve">Resultado cualitativo para el periodo:
</t>
    </r>
    <r>
      <rPr>
        <sz val="11"/>
        <color rgb="FF000000"/>
        <rFont val="Arial"/>
      </rPr>
      <t xml:space="preserve">Durante el segundo trimestre de la vigencia 2026 se ejecutaron veintiún (21) actividades programadas en el Plan de Trabajo en Seguridad y Salud en el Trabajo, reportándose un cumplimiento del 100 % de las actividades previstas para el periodo evaluado. La actividad 18 “Socializar los resultados de la aplicación de la Batería de Riesgo Psicosocial”, con programación al mes de abril, fue reprogramada y ejecutada en junio.
</t>
    </r>
    <r>
      <rPr>
        <b/>
        <sz val="11"/>
        <color rgb="FF000000"/>
        <rFont val="Arial"/>
      </rPr>
      <t xml:space="preserve">Resultado cualitativo acumulado:
</t>
    </r>
    <r>
      <rPr>
        <sz val="11"/>
        <color rgb="FF000000"/>
        <rFont val="Arial"/>
      </rPr>
      <t xml:space="preserve">El avance acumulado de la vigencia refleja la realización de dos (2) de los cuatro (4) mediciones programadas, consistente con el tipo de acumulación por suma definido para el indicador.
</t>
    </r>
    <r>
      <rPr>
        <b/>
        <sz val="11"/>
        <color rgb="FF000000"/>
        <rFont val="Arial"/>
      </rPr>
      <t xml:space="preserve">Evidencias:
</t>
    </r>
    <r>
      <rPr>
        <sz val="11"/>
        <color rgb="FF000000"/>
        <rFont val="Arial"/>
      </rPr>
      <t>La evidencia aportada corresponde al cronograma del Plan de Trabajo en Seguridad y Salud en el Trabajo vigencia 2026, el cual permite verificar las actividades programadas y ejecutadas durante el periodo de reporte.</t>
    </r>
  </si>
  <si>
    <t>Elaborar un (1) documento que contenga lineamientos basados en las funciones de la Dirección Administrativa y Financiera, en el marco de la estructura organizacional, con respecto a las subdirecciones que dependen de ésta.</t>
  </si>
  <si>
    <t>Documento con lineamientos elaborado sobre funciones de la Dirección Administrativa y Financiera respecto a sus subdirecciones.</t>
  </si>
  <si>
    <t>Documento elaborado / Documento programado</t>
  </si>
  <si>
    <t>Realizar cuatro (4) seguimientos al Plan Anual de Adquisiciones de la Subdirecciónde Servicios Administrativos para garantizar la prestación de los servicios administrativos que requiere la entidad.</t>
  </si>
  <si>
    <t>Seguimientos al Plan Anual de Adquisiciones de la Subdirecciónde Servicios Administrativos realizados para garantizar la prestación de los servicios administrativos que requiere la entidad.</t>
  </si>
  <si>
    <t>Informes de seguimiento</t>
  </si>
  <si>
    <t>Informes de seguimiento al plan anual de adquisiciones de la Subdirecciónde Servicios Administrativos</t>
  </si>
  <si>
    <t>Se consolida el primer informe al seguimiento de la programacion del plan anual de adquisiciones correspondiente al primer trimestre de 2026.  De los procesos contractuales programados para el primer trimestre se encuentran 2 radicados en la direccion contractual y 6 se encuentran en proceso de revisión para el aval del estudio de mercado y analisis de sector por la Subdirección Financiera y Direccion Contractual.
Evidencia: Informe de seguimiento primer trimestre 2026</t>
  </si>
  <si>
    <r>
      <rPr>
        <sz val="11"/>
        <color rgb="FF000000"/>
        <rFont val="Arial"/>
        <family val="2"/>
      </rPr>
      <t xml:space="preserve">Fecha: 14 de julio de 2026
</t>
    </r>
    <r>
      <rPr>
        <b/>
        <sz val="11"/>
        <color rgb="FF000000"/>
        <rFont val="Arial"/>
        <family val="2"/>
      </rPr>
      <t xml:space="preserve">
Ejecución cuantitativa:
</t>
    </r>
    <r>
      <rPr>
        <sz val="11"/>
        <color rgb="FF000000"/>
        <rFont val="Arial"/>
        <family val="2"/>
      </rPr>
      <t xml:space="preserve">Para el periodo evaluado se programó la realización de un (1) seguimiento al Plan Anual de Adquisiciones de la Subdirección de Servicios Administrativos y se ejecutó un (1), evidenciando un avance del 25 % frente a la meta anual establecida de cuatro (4) seguimientos.
</t>
    </r>
    <r>
      <rPr>
        <b/>
        <sz val="11"/>
        <color rgb="FF000000"/>
        <rFont val="Arial"/>
        <family val="2"/>
      </rPr>
      <t xml:space="preserve">
Resultado cualitativo para el periodo:
</t>
    </r>
    <r>
      <rPr>
        <sz val="11"/>
        <color rgb="FF000000"/>
        <rFont val="Arial"/>
        <family val="2"/>
      </rPr>
      <t xml:space="preserve">Durante el primer trimestre de 2026 se consolidó el primer informe de seguimiento a la programación del Plan Anual de Adquisiciones, reportándose que de los procesos contractuales programados para el periodo, dos (2) se encontraban radicados en la Dirección Contractual y seis (6) en proceso de revisión para el aval del estudio de mercado y análisis del sector por parte de la Subdirección Financiera y la Dirección Contractual.
</t>
    </r>
    <r>
      <rPr>
        <b/>
        <sz val="11"/>
        <color rgb="FF000000"/>
        <rFont val="Arial"/>
        <family val="2"/>
      </rPr>
      <t xml:space="preserve">
Resultado cualitativo acumulado:
</t>
    </r>
    <r>
      <rPr>
        <sz val="11"/>
        <color rgb="FF000000"/>
        <rFont val="Arial"/>
        <family val="2"/>
      </rPr>
      <t xml:space="preserve">El avance acumulado de la vigencia corresponde a la ejecución de uno (1) de los cuatro (4) seguimientos previstos para el año, de acuerdo con el tipo de acumulación por suma definido para el indicador.
</t>
    </r>
    <r>
      <rPr>
        <b/>
        <sz val="11"/>
        <color rgb="FF000000"/>
        <rFont val="Arial"/>
        <family val="2"/>
      </rPr>
      <t xml:space="preserve">
Evidencias:
</t>
    </r>
    <r>
      <rPr>
        <sz val="11"/>
        <color rgb="FF000000"/>
        <rFont val="Arial"/>
        <family val="2"/>
      </rPr>
      <t>La evidencia aportada corresponde al informe de seguimiento al Plan Anual de Adquisiciones del primer trimestre de 2026, el cual es coherente con el avance cuantitativo y el resultado cualitativo reportado.</t>
    </r>
  </si>
  <si>
    <t>Se consolida el segundo informe al seguimiento de la programacion del plan anual de adquisiciones correspondiente al segundo trimestre de 2026.  De los procesos contractuales programados para el segundo trimestre se encuentran 4 radicados en la direccion contractual y 4 se encuentran en proceso de revisión para el aval del estudio de mercado y analisis de sector por la Subdirección Financiera y Direccion Contractual. En el consolidado del primer semestre se evidencia el cumplimiento del 58% de los procesos programados radicados en la Dirección de contratacion correspondiente a 7 procesos de los 12 programdados en el semestre.
Evidencia: Informe de seguimiento Segundo trimestre 2026</t>
  </si>
  <si>
    <r>
      <rPr>
        <sz val="11"/>
        <color rgb="FF000000"/>
        <rFont val="Arial"/>
      </rPr>
      <t xml:space="preserve">Fecha: 15 de julio de 2026
</t>
    </r>
    <r>
      <rPr>
        <b/>
        <sz val="11"/>
        <color rgb="FF000000"/>
        <rFont val="Arial"/>
      </rPr>
      <t xml:space="preserve">Ejecución cuantitativa:
</t>
    </r>
    <r>
      <rPr>
        <sz val="11"/>
        <color rgb="FF000000"/>
        <rFont val="Arial"/>
      </rPr>
      <t xml:space="preserve">Para el periodo evaluado se programó la realización de un (1) seguimiento al Plan Anual de Adquisiciones de la Subdirección de Servicios Administrativos y se ejecutó un (1), dando cumplimiento a la programación establecida para el  segundo trimestre,
</t>
    </r>
    <r>
      <rPr>
        <b/>
        <sz val="11"/>
        <color rgb="FF000000"/>
        <rFont val="Arial"/>
      </rPr>
      <t xml:space="preserve">Resultado cualitativo para el periodo:
</t>
    </r>
    <r>
      <rPr>
        <sz val="11"/>
        <color rgb="FF000000"/>
        <rFont val="Arial"/>
      </rPr>
      <t xml:space="preserve">Durante el segundo trimestre de 2026 se consolidó el segundo  informe de seguimiento a la programación del Plan Anual de Adquisiciones,  reportándose que de los procesos contractuales programados para el periodo, cuatro (4) se encontraban radicados en la Dirección Contractual y cuatro (4) en proceso de revisión para el aval del estudio de mercado y análisis del sector por parte de la Subdirección Financiera y la Dirección Contractual.
</t>
    </r>
    <r>
      <rPr>
        <b/>
        <sz val="11"/>
        <color rgb="FF000000"/>
        <rFont val="Arial"/>
      </rPr>
      <t xml:space="preserve">Resultado cualitativo acumulado:
</t>
    </r>
    <r>
      <rPr>
        <sz val="11"/>
        <color rgb="FF000000"/>
        <rFont val="Arial"/>
      </rPr>
      <t xml:space="preserve">Con corte al segundo trimestre de 2026, el avance acumulado de la vigencia corresponde a la ejecución de dos (2) de los cuatro (4) seguimientos programados al Plan Anual de Adquisiciones de la Subdirección de Servicios Administrativos, de acuerdo con el tipo de acumulación por suma definido para el indicador.
</t>
    </r>
    <r>
      <rPr>
        <b/>
        <sz val="11"/>
        <color rgb="FF000000"/>
        <rFont val="Arial"/>
      </rPr>
      <t xml:space="preserve">Evidencias:
</t>
    </r>
    <r>
      <rPr>
        <sz val="11"/>
        <color rgb="FF000000"/>
        <rFont val="Arial"/>
      </rPr>
      <t xml:space="preserve">La evidencia aportada corresponde al informe de seguimiento al Plan Anual de Adquisiciones del segundo trimestre de 2026, el cual documenta el estado de los procesos contractuales programados para el periodo y es coherente con la ejecución cuantitativa y el resultado cualitativo reportados.
</t>
    </r>
    <r>
      <rPr>
        <b/>
        <sz val="11"/>
        <color rgb="FF000000"/>
        <rFont val="Arial"/>
      </rPr>
      <t xml:space="preserve">Recomendación:
</t>
    </r>
    <r>
      <rPr>
        <sz val="11"/>
        <color rgb="FF000000"/>
        <rFont val="Arial"/>
      </rPr>
      <t>Se sugiere incorporar en futuros informes de seguimiento los campos de control documental relacionados con la fecha de elaboración y la identificación de quienes elaboran, revisan y aprueban el documento, con el fin de fortalecer la trazabilidad y el control de la información institucional.</t>
    </r>
  </si>
  <si>
    <t>Implementar el 100% de las actividades del Plan Institucional de Archivos – PINAR, con el fin de garantizar su ejecución conforme a los lineamientos del Modelo de Gestión Documental y Administración de Archivos – MGDA</t>
  </si>
  <si>
    <t>Actividades del Plan Institucional de Archivos – PINAR implementadas, con el fin de garantizar su ejecución conforme a los lineamientos del Modelo de Gestión Documental y Administración de Archivos – MGDA</t>
  </si>
  <si>
    <t>Actividades del PINAR</t>
  </si>
  <si>
    <t>PINAR actualizado
Acta de aprobación del Comité Institucional de Gestión y Desempeño
Resolución de adopción del PINAR
Cronograma de actividades implementación del PINAR para la vigencia
Informe trimestral de implementación y evaluación y soportes de ejecución</t>
  </si>
  <si>
    <t>Durante el primer trimestre de 2026 se adelantaron avances en la ejecución de las 19 actividades programadas en el PINAR para el primer trimestre, alcanzando un 90% de avance promedio; así, se adelantó la actualización, validación, aprobación, adopción e implementación del Plan Institucional de Archivos – PINAR de acuerdo con el cronograma, así como su publicación en la página web de la entidad, garantizando su formalización, divulgación y disponibilidad para consulta. https://secretariageneral.gov.co/sites/default/files/documentos_ppi/2026-03/Plan%20Institucional%20de%20Archivos%20-%20PINAR%202025%20-%202028.pdf</t>
  </si>
  <si>
    <t>El rezago del 10% se genera por las demoras en los procesos para los trámites de aprobación, adopción y publicación del documento, lo que extendió los tiempos previstos.</t>
  </si>
  <si>
    <t>Como medida de solución, se proyecta su presentación para aprobación ante el Comité Institucional de Gestión y Desempeño en el mes de abril, así como su adopción y publicación, por lo que la ejecución de la actividad se consolidará y reportará en el siguiente corte de seguimiento en junio, permitiendo la recuperación del rezago.</t>
  </si>
  <si>
    <r>
      <t xml:space="preserve">Fecha: 14 de mayo de 2026
</t>
    </r>
    <r>
      <rPr>
        <b/>
        <sz val="11"/>
        <color rgb="FF000000"/>
        <rFont val="Arial"/>
        <family val="2"/>
      </rPr>
      <t>Ejecución cuantitativa:</t>
    </r>
    <r>
      <rPr>
        <sz val="11"/>
        <color rgb="FF000000"/>
        <rFont val="Arial"/>
        <family val="2"/>
      </rPr>
      <t xml:space="preserve">
Para el periodo evaluado se reporta un avance cuantitativo del noventa por ciento (90%), frente al cien por ciento (100%) programado para el primer trimestre, lo que evidencia un cumplimiento alto con un rezago del 10% respecto de la meta establecida. No obstante, el resultado es consistente con la nueva metodología del indicador, dado que corresponde al promedio de avance de las actividades programadas en el trimestre.
</t>
    </r>
    <r>
      <rPr>
        <b/>
        <sz val="11"/>
        <color rgb="FF000000"/>
        <rFont val="Arial"/>
        <family val="2"/>
      </rPr>
      <t>Resultado cualitativo para el periodo:</t>
    </r>
    <r>
      <rPr>
        <sz val="11"/>
        <color rgb="FF000000"/>
        <rFont val="Arial"/>
        <family val="2"/>
      </rPr>
      <t xml:space="preserve">
El resultado cualitativo reportado es coherente con la actividad formulada, en tanto describe la actualización, validación, aprobación, adopción e implementación del Plan Institucional de Archivos – PINAR, así como su publicación, lo que da cuenta del cumplimiento de los principales hitos estratégicos definidos para el periodo.
</t>
    </r>
    <r>
      <rPr>
        <b/>
        <sz val="11"/>
        <color rgb="FF000000"/>
        <rFont val="Arial"/>
        <family val="2"/>
      </rPr>
      <t>Resultado cualitativo acumulado:</t>
    </r>
    <r>
      <rPr>
        <sz val="11"/>
        <color rgb="FF000000"/>
        <rFont val="Arial"/>
        <family val="2"/>
      </rPr>
      <t xml:space="preserve">
El avance acumulado de la vigencia refleja un nivel de ejecución satisfactorio del instrumento, coherente con su naturaleza porcentual y de acumulación constante, evidenciando que la mayoría de las actividades programadas presentan avances conforme al cronograma, con rezagos puntuales asociados principalmente a procesos de aprobación, adopción y formalización.
</t>
    </r>
    <r>
      <rPr>
        <b/>
        <sz val="11"/>
        <color rgb="FF000000"/>
        <rFont val="Arial"/>
        <family val="2"/>
      </rPr>
      <t>Evidencias:</t>
    </r>
    <r>
      <rPr>
        <sz val="11"/>
        <color rgb="FF000000"/>
        <rFont val="Arial"/>
        <family val="2"/>
      </rPr>
      <t xml:space="preserve">
Coherentes con la ejecución; el 90% corresponde al promedio del avance de las actividades según cronograma e informe.</t>
    </r>
  </si>
  <si>
    <t>Como medida de solución, se proyecta la ejecución de las actividades del mapa de ruta o cronograma del Plan de Conservación Documental y el Plan de Preservación Digital a Largo Plazo en el siguiente trimestre, permitiendo la recuperación del rezago</t>
  </si>
  <si>
    <t>Implementar el 100% de la metodología para la implementación de los instrumentos archivísticos definidos en el Decreto 1080 de 2015, conforme a los lineamientos del Archivo General de la Nación y a los requisitos técnicos del MGDA.</t>
  </si>
  <si>
    <t>Metodología para la implementación de los instrumentos archivísticos definidos en el Decreto 1080 de 2015 implementada, conforme a los lineamientos del Archivo General de la Nación y a los requisitos técnicos del MGDA.</t>
  </si>
  <si>
    <t>(Número de actividades de la metodología de implementación de instrumentos archivísticos del Decreto 1080 de 2015 implementadas / Número de actividades programadas en la metodología de implementación de instrumentos archivísticos del Decreto 1080 de 2015) x 100</t>
  </si>
  <si>
    <t>Actividades de la metodología de implementación de instrumentos archivísticos del Decreto 1080 de 2015</t>
  </si>
  <si>
    <t>Metodología de implementación de instrumentos archivísticos del Decreto 1080 de 2015 actualizada.
Acta de aprobación del Comité Institucional de Gestión y Desempeño
Cronograma de actividades de implementación de la metodología
Informe trimestral de implementación y evaluación y soportes de ejecución</t>
  </si>
  <si>
    <t>Durante el primer trimestre de 2026 se adelantó la actualización y validación de la Metodología de implementación de instrumentos archivísticos y cronograma de implementación de la metodología ante la  Mesa Técnica de Apoyo en Archivo y Seguridad de la Información, así como su implementación, se adelantó la ejecución de  llas actividades programadas (13 de 14), alcanzando un avance técnico del 93% en el marco de la metodología de implementación de instrumentos archivísticos</t>
  </si>
  <si>
    <t>El rezago del 7%  se genera por las demoras en los procesos para los trámites de aprobación y publicación del documento, lo que extendió los tiempos previstos.</t>
  </si>
  <si>
    <t>Como medida de solución, se proyecta su presentación para aprobación ante el Comité Institucional de Gestión y Desempeño en el mes de abril, y la ejecución de la actividad se consolidará y reportará en el siguiente corte de seguimiento en junio, permitiendo la recuperación del rezago</t>
  </si>
  <si>
    <r>
      <t xml:space="preserve">Fecha: 27 de abril de 2026
</t>
    </r>
    <r>
      <rPr>
        <b/>
        <sz val="11"/>
        <color rgb="FF000000"/>
        <rFont val="Arial"/>
        <family val="2"/>
      </rPr>
      <t>Ejecución cuantitativa:</t>
    </r>
    <r>
      <rPr>
        <sz val="11"/>
        <color rgb="FF000000"/>
        <rFont val="Arial"/>
        <family val="2"/>
      </rPr>
      <t xml:space="preserve">
Con corte al primer trimestre de la vigencia 2026, y con base en el Cronograma de la Metodología para la Implementación de Instrumentos Archivísticos y el Informe Ejecutivo de Avance T1‑2026, se evidencia que de las catorce (14) actividades programadas para el período, trece (13) fueron implementadas conforme a la programación establecida, mientras que una (1) no fue ejecutada en el trimestre.
En consecuencia, el avance cuantitativo del indicador corresponde al 93 %, resultado que es coherente con la fórmula vigente, al considerar exclusivamente las actividades implementadas en el período evaluado.
</t>
    </r>
    <r>
      <rPr>
        <b/>
        <sz val="11"/>
        <color rgb="FF000000"/>
        <rFont val="Arial"/>
        <family val="2"/>
      </rPr>
      <t>Resultado cualitativo para el período:</t>
    </r>
    <r>
      <rPr>
        <sz val="11"/>
        <color rgb="FF000000"/>
        <rFont val="Arial"/>
        <family val="2"/>
      </rPr>
      <t xml:space="preserve">
El resultado cualitativo describe de manera adecuada los avances alcanzados durante el trimestre, así como la actividad que no fue ejecutada, correspondiente al trámite de aprobación por parte del Comité Institucional de Gestión y Desempeño, y las causas asociadas a dicho rezago.
</t>
    </r>
    <r>
      <rPr>
        <b/>
        <sz val="11"/>
        <color rgb="FF000000"/>
        <rFont val="Arial"/>
        <family val="2"/>
      </rPr>
      <t>Resultado cualitativo acumulado.</t>
    </r>
    <r>
      <rPr>
        <sz val="11"/>
        <color rgb="FF000000"/>
        <rFont val="Arial"/>
        <family val="2"/>
      </rPr>
      <t xml:space="preserve">
El resultado acumulado refleja un avance progresivo en la implementación de la metodología, acorde con la naturaleza anual de la actividad y con el cumplimiento mayoritario de la programación definida para el primer trimestre.
</t>
    </r>
    <r>
      <rPr>
        <b/>
        <sz val="11"/>
        <color rgb="FF000000"/>
        <rFont val="Arial"/>
        <family val="2"/>
      </rPr>
      <t xml:space="preserve">
Evidencias</t>
    </r>
    <r>
      <rPr>
        <sz val="11"/>
        <color rgb="FF000000"/>
        <rFont val="Arial"/>
        <family val="2"/>
      </rPr>
      <t xml:space="preserve">
Las evidencias aportadas corresponden a las definidas en la etapa de formulación y permiten identificar con claridad tanto las actividades implementadas como la actividad no ejecutada en el período.
</t>
    </r>
    <r>
      <rPr>
        <b/>
        <sz val="11"/>
        <color rgb="FF000000"/>
        <rFont val="Arial"/>
        <family val="2"/>
      </rPr>
      <t>Recomendación:</t>
    </r>
    <r>
      <rPr>
        <sz val="11"/>
        <color rgb="FF000000"/>
        <rFont val="Arial"/>
        <family val="2"/>
      </rPr>
      <t xml:space="preserve">
Se recomienda continuar con el seguimiento de la actividad pendiente de aprobación, garantizando su ejecución en el siguiente trimestre, y mantener la claridad en la identificación de actividades implementadas y no implementadas en los reportes subsiguientes.</t>
    </r>
  </si>
  <si>
    <t>Durante el período evaluado se cumplió el compromiso pendiente y se superó el rezago del 7% registrado en el trimestre anterior, con la aprobación del documento técnico por parte del Comité Institucional de Gestión y Desempeño, mediante Acta No. 02 de 2026, quedando actualizada y aprobada esta metodología para la implementación de los nueve (9) instrumentos archivísticos del Decreto 1080 de 2015. 
Además, se cumplió con la ejecución del total de actividades programadas de implementación de instrumentos archivísticos para el trimestre (11 de 11), de acuerdo con el cronograma. Así, se aplicó la herramienta para diagnosticar el estado inicial de la implementación de los instrumentos archivísticos (CCD, TRD y FUID) mediante visitas técnicas a las dependencias. De un total de 37 áreas con las que cuenta la Secretaría, se han ejecutado 37 visitas en total: 21 durante el primer trimestre, 12 en el mes de abril y 4 en el mes de Mayo; así mismo producto de estas visitas en el mes de junio se han elaborado 27 informes preliminares de implementación de la metodología para la aplicación de instrumentos archivísticos y enviados al área.</t>
  </si>
  <si>
    <t>No se presentaron dificultades durante el período evaluado.</t>
  </si>
  <si>
    <t>Implementar el 100% de las actividades del Programa de Gestión Documental – PGD, con el fin de asegurar el cumplimiento de los lineamientos archivísticos de los procesos técnicos de la gestión documental institucional.</t>
  </si>
  <si>
    <t>Actividades del Programa de Gestión Documental – PGD implementadas, con el fin de asegurar el cumplimiento de los lineamientos archivísticos de los procesos técnicos de la gestión documental institucional.</t>
  </si>
  <si>
    <t>Actividades del PGD</t>
  </si>
  <si>
    <t>Cronograma de actividades de implementación del PGD para la vigencia
Informe trimestral de implementación y evaluación y soportes de ejecución</t>
  </si>
  <si>
    <t>Durante el primer trimestre de 2026 se adelantaron avances en la ejecución de las 10 actividades programadas, de acuerdo con el cronograma, alcanzando un 88% de avance promedio; así, se adelantó la actualización y validación del Programa de Normalización, el Programa de Documentos Especiales, el Plan de transferencias documentales, las Tablas de Valoración Documental, el Programa de Documentos Vitales y Esenciales, el Sistema Integrado de Conservación con sus componentes el Plan de Conservación y el Plan de Preservación a Largo plazo, la Metodología de implementación de instrumentos archivísticos del Decreto 1080 de 2015, así como la implementación de algunos de estos instrumentos; además, se adelantó la gestión de comunicaciones oficiales.</t>
  </si>
  <si>
    <t>El rezago del 12% se genera por las demoras en los procesos para los trámites de aprobación y publicación del documento, lo que extendió los tiempos previstos.</t>
  </si>
  <si>
    <t>Como medida correctiva se adelantará durante el trimestre 2 el trámite de aprobación y/o adopción de los instrumentos archivísticos pendientes de este proceso y la publicación en la página web de la entidad, según corresponda.</t>
  </si>
  <si>
    <r>
      <t xml:space="preserve">Fecha: 14 de mayo de 2026
</t>
    </r>
    <r>
      <rPr>
        <b/>
        <sz val="11"/>
        <color rgb="FF000000"/>
        <rFont val="Arial"/>
        <family val="2"/>
      </rPr>
      <t>Ejecución cuantitativa:</t>
    </r>
    <r>
      <rPr>
        <sz val="11"/>
        <color rgb="FF000000"/>
        <rFont val="Arial"/>
        <family val="2"/>
      </rPr>
      <t xml:space="preserve">
Para el periodo evaluado se reporta un avance cuantitativo del ochenta y ocho por ciento (88%), frente al cien por ciento (100%) programado para el primer trimestre, lo que evidencia un cumplimiento alto con un rezago del 12% respecto a la meta establecida. El resultado es consistente con la fórmula del indicador, dado que corresponde al promedio de avance de las actividades programadas en el trimestre.
</t>
    </r>
    <r>
      <rPr>
        <b/>
        <sz val="11"/>
        <color rgb="FF000000"/>
        <rFont val="Arial"/>
        <family val="2"/>
      </rPr>
      <t>Resultado cualitativo para el periodo:</t>
    </r>
    <r>
      <rPr>
        <sz val="11"/>
        <color rgb="FF000000"/>
        <rFont val="Arial"/>
        <family val="2"/>
      </rPr>
      <t xml:space="preserve">
El resultado cualitativo reportado es coherente con la actividad formulada, en tanto describe los avances en la implementación de los instrumentos archivísticos del PGD, incluyendo procesos de actualización, validación e implementación de programas, planes e instrumentos técnicos, en concordancia con el alcance definido y el indicador establecido.
</t>
    </r>
    <r>
      <rPr>
        <b/>
        <sz val="11"/>
        <color rgb="FF000000"/>
        <rFont val="Arial"/>
        <family val="2"/>
      </rPr>
      <t>Resultado cualitativo acumulado:</t>
    </r>
    <r>
      <rPr>
        <sz val="11"/>
        <color rgb="FF000000"/>
        <rFont val="Arial"/>
        <family val="2"/>
      </rPr>
      <t xml:space="preserve">
El avance acumulado de la vigencia refleja un nivel de ejecución satisfactorio del Programa de Gestión Documental, consistente con el tipo de medición porcentual y de acumulación constante, evidenciando avances generalizados en las actividades programadas y rezagos puntuales asociados principalmente a instrumentos de mayor complejidad técnica que requieren procesos de validación, aprobación y adopción institucional. 
</t>
    </r>
    <r>
      <rPr>
        <b/>
        <sz val="11"/>
        <color rgb="FF000000"/>
        <rFont val="Arial"/>
        <family val="2"/>
      </rPr>
      <t>Evidencias:</t>
    </r>
    <r>
      <rPr>
        <sz val="11"/>
        <color rgb="FF000000"/>
        <rFont val="Arial"/>
        <family val="2"/>
      </rPr>
      <t xml:space="preserve">
Coherentes con la ejecución; el 88% corresponde al promedio del avance de las actividades según cronograma e informe.</t>
    </r>
  </si>
  <si>
    <t>Como medida de solución, se proyecta la ejecución de las actividades del mapa de ruta o cronograma de los planes en el siguiente trimestre, permitiendo la recuperación del rezago</t>
  </si>
  <si>
    <t>Implementar el 100% de las actividades del Plan de Conservación Documental, aplicando los lineamientos del Sistema Integrado de Conservación – SIC y garantizando su ejecución conforme a los requisitos técnicos y normativos establecidos.</t>
  </si>
  <si>
    <t>Actividades del Plan de Conservación Documental implementadas, aplicando los lineamientos del Sistema Integrado de Conservación – SIC y garantizando su ejecución conforme a los requisitos técnicos y normativos establecidos.</t>
  </si>
  <si>
    <r>
      <t>(Número de actividades del Plan de Conservación Documental implementadas</t>
    </r>
    <r>
      <rPr>
        <b/>
        <sz val="11"/>
        <rFont val="Arial"/>
        <family val="2"/>
      </rPr>
      <t xml:space="preserve"> </t>
    </r>
    <r>
      <rPr>
        <sz val="11"/>
        <rFont val="Arial"/>
        <family val="2"/>
      </rPr>
      <t>/ Número de actividades programadas en el Plan de Conservación Documental) x 100</t>
    </r>
  </si>
  <si>
    <t>Actividades del Plan de Conservación Documental</t>
  </si>
  <si>
    <t>Plan de Conservación Documental actualizado
Acta de aprobación del Comité Institucional de Gestión y Desempeño
Resolución de adopción del Plan de Conservación Documental
Cronograma de actividades de implementación del Plan de Conservación Documental para la vigencia
Informe trimestral de implementación y evaluación y soportes de ejecución</t>
  </si>
  <si>
    <t>Durante el primer trimestre de 2026 se adelantó la ejecución de las actividades programadas (7 de 10),  que corresponden a los entregables de Planeación, la actualización del PCD y sus programas específicos, junto con el cronograma correspondiente, el documento fue validado exitosamente por la Mesa Técnica. De otro lado, se realizó una capacitación general para los gestores documentales indicando el cronograma del presente periodo y se ejecutaron las actividades de saneamiento ambiental en los depósitos del Archivo Central (sótano) y se cumplió con el monitoreo y control de las condiciones ambientales de acuerdo con el cronograma, alcanzando un avance técnico del 70%; para lo correspondiente al Plan de Conservación Documental (PCD).</t>
  </si>
  <si>
    <t>El rezago del 30% se justifica por las dificultades administrativas en la aprobación, adopción y publicación del SIC, lo que extendió los tiempos previstos, Formalización Institucional. Resta obtener la aprobación del Comité Institucional de Gestión y Desempeño (CIGD), quedando pendiente la expedición de la resolución de adopción, así como la publicación oficial del PCD y su acto administrativo en el portal web de la entidad.</t>
  </si>
  <si>
    <t>Como medida correctiva se adelantará durante el trimestre 2, el trámite de aprobación del Plan de Conservación del SIC ante el CIGD, su adopción mediante acto administrativo y la publicación en la página web de la enitdad.</t>
  </si>
  <si>
    <r>
      <t xml:space="preserve">Fecha: 14 de mayo de 2026
</t>
    </r>
    <r>
      <rPr>
        <b/>
        <sz val="11"/>
        <color rgb="FF000000"/>
        <rFont val="Arial"/>
        <family val="2"/>
      </rPr>
      <t>Ejecución cuantitativa:</t>
    </r>
    <r>
      <rPr>
        <sz val="11"/>
        <color rgb="FF000000"/>
        <rFont val="Arial"/>
        <family val="2"/>
      </rPr>
      <t xml:space="preserve">
Para el periodo evaluado se reporta un avance del 70% frente al 100% programado, lo que evidencia un cumplimiento parcial con un rezago del 30%. El resultado es consistente con la fórmula del indicador, en tanto corresponde a la ejecución de 7 de las 10 actividades programadas para el trimestre.
</t>
    </r>
    <r>
      <rPr>
        <b/>
        <sz val="11"/>
        <color rgb="FF000000"/>
        <rFont val="Arial"/>
        <family val="2"/>
      </rPr>
      <t>Resultado cualitativo para el periodo:</t>
    </r>
    <r>
      <rPr>
        <sz val="11"/>
        <color rgb="FF000000"/>
        <rFont val="Arial"/>
        <family val="2"/>
      </rPr>
      <t xml:space="preserve">
El resultado cualitativo evidencia la ejecución de actividades operativas del Plan de Conservación Documental, particularmente en los programas de capacitación, saneamiento ambiental y monitoreo de condiciones ambientales; no obstante, la descripción del avance se presenta a nivel de programas y no permite identificar de manera explícita la ejecución de cada una de las actividades programadas en el cronograma, lo que limita la verificación directa frente al indicador.
</t>
    </r>
    <r>
      <rPr>
        <b/>
        <sz val="11"/>
        <color rgb="FF000000"/>
        <rFont val="Arial"/>
        <family val="2"/>
      </rPr>
      <t xml:space="preserve">
Resultado cualitativo acumulado:</t>
    </r>
    <r>
      <rPr>
        <sz val="11"/>
        <color rgb="FF000000"/>
        <rFont val="Arial"/>
        <family val="2"/>
      </rPr>
      <t xml:space="preserve">
El avance acumulado refleja ejecución en actividades operativas del plan y avances en su estructuración y validación técnica; sin embargo, el rezago se concentra en la falta de aprobación, adopción y publicación del instrumento, condición necesaria para su implementación integral.
</t>
    </r>
    <r>
      <rPr>
        <b/>
        <sz val="11"/>
        <color rgb="FF000000"/>
        <rFont val="Arial"/>
        <family val="2"/>
      </rPr>
      <t>Evidencias</t>
    </r>
    <r>
      <rPr>
        <sz val="11"/>
        <color rgb="FF000000"/>
        <rFont val="Arial"/>
        <family val="2"/>
      </rPr>
      <t xml:space="preserve">:
Parcialmente coherentes; evidencian ejecución operativa y validación técnica, pero no permiten trazabilidad directa por actividad.
</t>
    </r>
    <r>
      <rPr>
        <b/>
        <sz val="11"/>
        <color rgb="FF000000"/>
        <rFont val="Arial"/>
        <family val="2"/>
      </rPr>
      <t xml:space="preserve">
Aspecto a Mejorar:
</t>
    </r>
    <r>
      <rPr>
        <sz val="11"/>
        <color rgb="FF000000"/>
        <rFont val="Arial"/>
        <family val="2"/>
      </rPr>
      <t>Se recomienda que el informe de seguimiento presente el avance por cada actividad programada conforme al cronograma, incluyendo de manera explícita su ejecución (por ejemplo: “Realizar actividades de saneamiento ambiental”), con el fin de garantizar la trazabilidad entre la programación, la ejecución y el resultado del indicador.</t>
    </r>
  </si>
  <si>
    <t>El rezago de 50% en la ejecución de las actividades del Plan de Conservación Documental durante el período, obedeció a la priorización de actividades habilitantes para su implementación, particularmente el levantamiento de información mediante el plan de acompañamiento técnico a las dependencias.</t>
  </si>
  <si>
    <t>Implementar el 100% de las actividades del Plan de Preservación Digital, aplicando los lineamientos del MGDA y los estándares de preservación a largo plazo para garantizar la integridad, autenticidad y disponibilidad de los documentos digitales.</t>
  </si>
  <si>
    <t>Actividades del Plan de Preservación Digital implementadas, aplicando los lineamientos del MGDA y los estándares de preservación a largo plazo para garantizar la integridad, autenticidad y disponibilidad de los documentos digitales.</t>
  </si>
  <si>
    <t>(Número de actividades del Plan de Preservación Digital implementadas / Número de actividades programadas en el Plan de Preservación Digital ) x 100</t>
  </si>
  <si>
    <t>Actividades del Plan de Preservación Digital</t>
  </si>
  <si>
    <t>Plan de Preservación Digital actualizado
Acta de aprobación del Comité Institucional de Gestión y Desempeño
Resolución de adopción del Plan de Preservación Digital
Informe trimestral de implementación y evaluación y soportes de ejecución
Evidencias de generación y almacenamiento de documentos electrónicos de archivo en formatos de preservación digital a largo plazo</t>
  </si>
  <si>
    <t>Durante el primer trimestre de 2026 se adelanto la ejecución de las actividades programadas (7 de 10), que corresponden a los entregables de Planeación que son la actualización del Plan de Preservación Digital a Largo Plazo (PPDLP), integrando las estrategias de preservación correspondientes, la elaboración del cronograma de implementación del PPDLP, el trámite del acta de validación ante la Mesa Técnica de Archivo y Seguridad de la Información y el informe de gestión del Plan de Preservación Digital a Largo Plazo (PPDLP). Las 3 actividades adicionales que corresponden, Al Levantamiento del inventario de Documentos Electrónicos de Archivo (DEA), la identificación de los formatos documentales utilizados en los Sistemas de Información (SI) sobre el inventario de los DEA, en articulación con la Tabla de Retención Documental (TRD) y la definición de los lineamientos técnicos para la identificación de los Documentos Electrónicos de Archivo (DEA), alcanzando un avance técnico del 70%; para lo correspondiente al Plan de acuerdo con el cronograma correspondiente.</t>
  </si>
  <si>
    <t>El rezago del 30% se justifica por las dificultades administrativas en la aprobación, adopción y publicación del SIC, lo que extendió los tiempos previstos. Resta obtener la aprobación del Comité Institucional de Gestión y Desempeño (CIGD), quedando pendiente la expedición de la resolución de adopción, así como la publicación oficial del PPDLP y su acto administrativo en el portal web de la entidad.</t>
  </si>
  <si>
    <t>Como medida correctiva se adelantará durante el trimestre 2 el ajuste y trámite de aprobación del Plan de Preservación Digital a Largo Plazo, ante el CIGD, su adopción mediante acto administrativo y la publicación en la página web de la entidad.</t>
  </si>
  <si>
    <r>
      <t xml:space="preserve">Fecha: 14 de mayo de 2026
</t>
    </r>
    <r>
      <rPr>
        <b/>
        <sz val="11"/>
        <color rgb="FF000000"/>
        <rFont val="Arial"/>
        <family val="2"/>
      </rPr>
      <t>Ejecución cuantitativa:</t>
    </r>
    <r>
      <rPr>
        <sz val="11"/>
        <color rgb="FF000000"/>
        <rFont val="Arial"/>
        <family val="2"/>
      </rPr>
      <t xml:space="preserve">
Para el periodo evaluado se reporta un avance del 70% frente al 100% programado, lo que evidencia un cumplimiento parcial con un rezago del 30%. El resultado es consistente con la fórmula del indicador en términos de proporción de actividades ejecutadas; no obstante, requiere mayor precisión en la identificación de qué actividades se consideran efectivamente implementadas.
</t>
    </r>
    <r>
      <rPr>
        <b/>
        <sz val="11"/>
        <color rgb="FF000000"/>
        <rFont val="Arial"/>
        <family val="2"/>
      </rPr>
      <t xml:space="preserve">Resultado cualitativo para el periodo:
</t>
    </r>
    <r>
      <rPr>
        <sz val="11"/>
        <color rgb="FF000000"/>
        <rFont val="Arial"/>
        <family val="2"/>
      </rPr>
      <t xml:space="preserve">El resultado cualitativo describe principalmente avances asociados a la actualización, estructuración y validación del Plan de Preservación Digital a Largo Plazo (PPDLP), así como la definición de lineamientos y actividades técnicas; sin embargo, no permite diferenciar con claridad cuáles de las actividades programadas corresponden a ejecución efectiva frente a aquellas que hacen parte de la fase de planeación y diseño del instrumento, lo que puede generar ambigüedad en la interpretación del avance reportado.
</t>
    </r>
    <r>
      <rPr>
        <b/>
        <sz val="11"/>
        <color rgb="FF000000"/>
        <rFont val="Arial"/>
        <family val="2"/>
      </rPr>
      <t>Resultado cualitativo acumulado:</t>
    </r>
    <r>
      <rPr>
        <sz val="11"/>
        <color rgb="FF000000"/>
        <rFont val="Arial"/>
        <family val="2"/>
      </rPr>
      <t xml:space="preserve">
El avance acumulado refleja un progreso importante en la consolidación técnica del PPDLP, incluyendo su articulación con el SIC y la definición de lineamientos archivísticos y técnicos para la preservación digital; no obstante, el rezago se concentra en la formalización (aprobación, adopción y publicación) y en la materialización de actividades operativas propias de la implementación del plan, tales como la aplicación de lineamientos, gestión de metadatos, control de acceso y normalización de formatos. [Sistema In...022026.pdf | PDF]
</t>
    </r>
    <r>
      <rPr>
        <b/>
        <sz val="11"/>
        <color rgb="FF000000"/>
        <rFont val="Arial"/>
        <family val="2"/>
      </rPr>
      <t>Evidencias:</t>
    </r>
    <r>
      <rPr>
        <sz val="11"/>
        <color rgb="FF000000"/>
        <rFont val="Arial"/>
        <family val="2"/>
      </rPr>
      <t xml:space="preserve">
Evidencias coherentes en formulación y validación del PPDLP; limitan verificación de implementación efectiva por actividad.
</t>
    </r>
    <r>
      <rPr>
        <b/>
        <sz val="11"/>
        <color rgb="FF000000"/>
        <rFont val="Arial"/>
        <family val="2"/>
      </rPr>
      <t>Aspecto a Mejorar:</t>
    </r>
    <r>
      <rPr>
        <sz val="11"/>
        <color rgb="FF000000"/>
        <rFont val="Arial"/>
        <family val="2"/>
      </rPr>
      <t xml:space="preserve">
Se recomienda que el seguimiento del Plan de Preservación Digital a Largo Plazo se estructure por cada actividad programada en el cronograma, identificando de manera explícita su ejecución (por ejemplo: actividades de inventario de documentos electrónicos, normalización de formatos, aplicación de lineamientos técnicos o controles de acceso), diferenciándolas claramente de los avances de planeación y diseño, con el fin de garantizar la trazabilidad entre el indicador, la ejecución real y las evidencias reportadas.</t>
    </r>
  </si>
  <si>
    <t>Durante el período evaluado se cumplió el compromiso pendiente y se superó el rezago del 30% registrado el trimestre anterior, con la aprobación del documento técnico del Sistema Integrado de Conservación (SIC) por parte del Comité Institucional de Gestión y Desempeño, mediante Acta No. 02 de 2026 y su adopción mediante Resolución No. 376 de 2026. El documento técnico del Plan de Preservación Digital a Largo Plazo se publicó en la página web de la entidad: https://secretariageneral.gov.co/sites/default/files/documentos_datos_abiertos/2026-07/Sistema%20Integrado%20de%20Conservacion%202026-2028%20final%20aprobado.pdf.  Durante el segundo trimestre de 2026 se adelantó la ejecución del 33% las actividades programadas (2 de 6). En desarrollo de las actividades del Plan de Preservación, en este período se adelantaron jornadas de capacitación, definición de formatos de preservación por tipología documental y el acompañamiento técnico a las dependencias para el levantamiento y análisis de información, identificando riesgos asociados a la preservación de documentos electrónicos, así como requerimientos para la preservación digital.</t>
  </si>
  <si>
    <t>El rezago de 67% en la ejecución del Plan de Preservación Digital durante el período, obedeció a la priorización de actividades habilitantes para su implementación, particularmente el levantamiento de información mediante el plan de acompañamiento técnico a las dependencias. En consecuencia, parte de las actividades operativas fueron reprogramadas para los siguientes períodos, sin afectar el cumplimiento de los objetivos del instrumento ni su cronograma general de implementación.</t>
  </si>
  <si>
    <t>Como medida de solución, se proyecta la ejecución de las actividades del mapa de ruta o cronograma del plan en el siguiente trimestre, permitiendo la recuperación del rezago</t>
  </si>
  <si>
    <t>Realizar dos (2) mesas de trabajo con los líderes de proceso  para definir la competencia y responsabilidad frente al manejo de la información de los hechos económicos antes de ser enviada a la Subdirección Financiera para su registro, conciliación y pago según corresponda, así como la responsabilidad frente a las partidas conciliatorias.</t>
  </si>
  <si>
    <t>Mesas de trabajo realizadas con los líderes de proceso  para definir la competencia y responsabilidad frente al manejo de la información de los hechos económicos antes de ser enviada a la Subdirección Financiera para su registro, conciliación y pago según corresponda, así como la responsabilidad frente a las partidas conciliatorias.</t>
  </si>
  <si>
    <t>Número de mesas de trabajo realizadas / Número de mesas programadas</t>
  </si>
  <si>
    <t>Mesa de trabajo</t>
  </si>
  <si>
    <t>Informe de mesa de trabajo</t>
  </si>
  <si>
    <t>Durante el primer semestre de la vigencia 2026, se llevó a cabo la mesa de trabajo con los lideres-supervisores de contratos y los respectivos enlaces designados, en la cual se realizó socialización sobre los lineamientos establecidos en las circulares No. 001 de 2026 y 006 de 2025, para el trámite de pagos durante la vigencia 2026, asi como la responsabilidad de cada Supervisiòn frente a la publicación oportuna y adecuada en SECOP II y en la Tienda Virtual del Estado Colombiano-TVEC. Se cargo en el enlace de One Drive el archivo denominado "EV01 49  Informe primer semestre Mesa trabajo lideres proceso".</t>
  </si>
  <si>
    <r>
      <rPr>
        <b/>
        <sz val="11"/>
        <color rgb="FF000000"/>
        <rFont val="Arial"/>
      </rPr>
      <t xml:space="preserve">Fecha: 16 de Julio de 2026
Ejecución cuantitativa:
</t>
    </r>
    <r>
      <rPr>
        <sz val="11"/>
        <color rgb="FF000000"/>
        <rFont val="Arial"/>
      </rPr>
      <t xml:space="preserve">Para el periodo evaluado se programó la realización de una (1) mesa de trabajo con los líderes y supervisores de contratos para la socialización de los lineamientos establecidos en las Circulares No. 001 de 2026 y No. 006 de 2025 relacionados con el trámite de pagos durante la vigencia 2026. Con la ejecución de esta actividad se alcanzó un avance del 50 % frente a la meta anual establecida de dos (2) mesas de trabajo.
</t>
    </r>
    <r>
      <rPr>
        <b/>
        <sz val="11"/>
        <color rgb="FF000000"/>
        <rFont val="Arial"/>
      </rPr>
      <t xml:space="preserve">Resultado cualitativo para el periodo:
</t>
    </r>
    <r>
      <rPr>
        <sz val="11"/>
        <color rgb="FF000000"/>
        <rFont val="Arial"/>
      </rPr>
      <t xml:space="preserve">Durante el segundo trimestre de 2026 se desarrolló una (1) mesa de trabajo con los líderes, supervisores de contratos y enlaces designados, en la cual se socializaron los lineamientos para el trámite de pagos y las responsabilidades asociadas a la publicación de la información contractual en SECOP II y en la Tienda Virtual del Estado Colombiano (TVEC), conforme a las Circulares No. 001 de 2026 y No. 006 de 2025. Esta actividad contribuyó al fortalecimiento de la apropiación de los lineamientos institucionales y de las responsabilidades de los supervisores en el desarrollo de la gestión contractual.
</t>
    </r>
    <r>
      <rPr>
        <b/>
        <sz val="11"/>
        <color rgb="FF000000"/>
        <rFont val="Arial"/>
      </rPr>
      <t xml:space="preserve">
Resultado cualitativo acumulado:
</t>
    </r>
    <r>
      <rPr>
        <sz val="11"/>
        <color rgb="FF000000"/>
        <rFont val="Arial"/>
      </rPr>
      <t xml:space="preserve">Con corte al segundo trimestre de 2026, el indicador presenta un avance acumulado correspondiente a la realización de una (1) de las dos (2) mesas de trabajo programadas para la vigencia, equivalente al 50 % de la meta anual, de acuerdo con el tipo de acumulación por suma definido en la hoja de vida del indicador.
</t>
    </r>
    <r>
      <rPr>
        <b/>
        <sz val="11"/>
        <color rgb="FF000000"/>
        <rFont val="Arial"/>
      </rPr>
      <t xml:space="preserve">
Evidencias:
</t>
    </r>
    <r>
      <rPr>
        <sz val="11"/>
        <color rgb="FF000000"/>
        <rFont val="Arial"/>
      </rPr>
      <t>La evidencia aportada corresponde al informe de la mesa de trabajo realizada durante el segundo trimestre de 2026, el cual documenta la socialización de los lineamientos establecidos en las Circulares No. 001 de 2026 y No. 006 de 2025. La información presentada es consistente con la ejecución cuantitativa y el resultado cualitativo reportados.</t>
    </r>
  </si>
  <si>
    <t xml:space="preserve">Realizar dos (2) mesas de trabajo con los equipos de la Subdirección Financiera para mejorar y unificar los controles existentes con el fin de simplificar y optimizar las labores realizadas en el proceso de Gestión Financiera. </t>
  </si>
  <si>
    <t xml:space="preserve">Mesas de trabajo realizadas con los equipos de la Subdirección Financiera para mejorar y unificar los controles existentes con el fin de simplificar y optimizar las labores realizadas en el proceso de Gestión Financiera. 
</t>
  </si>
  <si>
    <t>Durante el primer semestre de la vigencia 2026, se llevó a cabo mesa de trabajo con los equipos de Contabilidad y de pagos de la Subdirección Financiera. Se cargo en el enlace de One Drive el archivo denominado "EV01 50 Informe primer semestre Mesa trabajo equipos subfinanciera".</t>
  </si>
  <si>
    <r>
      <rPr>
        <b/>
        <sz val="11"/>
        <color rgb="FF000000"/>
        <rFont val="Arial"/>
        <family val="2"/>
      </rPr>
      <t xml:space="preserve">Fecha: 16 de julio de 2026
Ejecución cuantitativa:
</t>
    </r>
    <r>
      <rPr>
        <sz val="11"/>
        <color rgb="FF000000"/>
        <rFont val="Arial"/>
        <family val="2"/>
      </rPr>
      <t xml:space="preserve">Para el periodo evaluado se programó la realización de una (1) mesa de trabajo con los equipos de la Subdirección Financiera, orientada a fortalecer, unificar y optimizar los controles existentes en el proceso de Gestión Financiera. Con la ejecución de esta actividad se alcanzó un avance del 50 % frente a la meta anual establecida de dos (2) mesas de trabajo.
</t>
    </r>
    <r>
      <rPr>
        <b/>
        <sz val="11"/>
        <color rgb="FF000000"/>
        <rFont val="Arial"/>
        <family val="2"/>
      </rPr>
      <t xml:space="preserve">Resultado cualitativo para el periodo:
</t>
    </r>
    <r>
      <rPr>
        <sz val="11"/>
        <color rgb="FF000000"/>
        <rFont val="Arial"/>
        <family val="2"/>
      </rPr>
      <t xml:space="preserve">Durante el segundo trimestre de 2026 se desarrolló una (1) mesa de trabajo con los equipos de Contabilidad y Pagos de la Subdirección Financiera, con el propósito de revisar y fortalecer los controles implementados en el proceso de Gestión Financiera, promoviendo su unificación y contribuyendo a la simplificación y optimización de las actividades desarrolladas por las dependencias participantes.
</t>
    </r>
    <r>
      <rPr>
        <b/>
        <sz val="11"/>
        <color rgb="FF000000"/>
        <rFont val="Arial"/>
        <family val="2"/>
      </rPr>
      <t xml:space="preserve">Resultado cualitativo acumulado:
</t>
    </r>
    <r>
      <rPr>
        <sz val="11"/>
        <color rgb="FF000000"/>
        <rFont val="Arial"/>
        <family val="2"/>
      </rPr>
      <t xml:space="preserve">Con corte al segundo trimestre de 2026, el indicador presenta un avance acumulado correspondiente a la realización de una (1) de las dos (2) mesas de trabajo programadas para la vigencia, equivalente al 50 % de la meta anual, de acuerdo con el tipo de acumulación por suma definido en la hoja de vida del indicador.
</t>
    </r>
    <r>
      <rPr>
        <b/>
        <sz val="11"/>
        <color rgb="FF000000"/>
        <rFont val="Arial"/>
        <family val="2"/>
      </rPr>
      <t xml:space="preserve">Evidencias:
</t>
    </r>
    <r>
      <rPr>
        <sz val="11"/>
        <color rgb="FF000000"/>
        <rFont val="Arial"/>
        <family val="2"/>
      </rPr>
      <t xml:space="preserve">La evidencia aportada corresponde al informe de la mesa de trabajo realizada con los equipos de Contabilidad y Pagos de la Subdirección Financiera, el cual soporta la ejecución de la actividad y guarda coherencia con la ejecución cuantitativa y el resultado cualitativo reportados.
</t>
    </r>
  </si>
  <si>
    <r>
      <rPr>
        <b/>
        <sz val="11"/>
        <color theme="1"/>
        <rFont val="Arial"/>
        <family val="2"/>
      </rPr>
      <t xml:space="preserve">Fecha de actualización: </t>
    </r>
    <r>
      <rPr>
        <sz val="11"/>
        <color theme="1"/>
        <rFont val="Arial"/>
        <family val="2"/>
      </rPr>
      <t>11 de mayo de 2026</t>
    </r>
  </si>
  <si>
    <r>
      <rPr>
        <b/>
        <sz val="11"/>
        <color theme="1"/>
        <rFont val="Arial"/>
        <family val="2"/>
      </rPr>
      <t>Versión:</t>
    </r>
    <r>
      <rPr>
        <sz val="11"/>
        <color theme="1"/>
        <rFont val="Arial"/>
        <family val="2"/>
      </rPr>
      <t xml:space="preserve"> 4</t>
    </r>
  </si>
  <si>
    <t xml:space="preserve">Control de cambios ajuste del Plan de Acción Institucional </t>
  </si>
  <si>
    <t xml:space="preserve">Dependencia </t>
  </si>
  <si>
    <t>Número de la actividad</t>
  </si>
  <si>
    <t>Actividad</t>
  </si>
  <si>
    <t xml:space="preserve">Descripción del ajuste </t>
  </si>
  <si>
    <t xml:space="preserve">Fecha de la solicitud </t>
  </si>
  <si>
    <t>Medio por el cual se realiza la solicitud</t>
  </si>
  <si>
    <t>Oficiana Asesora de Planeación</t>
  </si>
  <si>
    <t>La programación inicial presentó un error de digitación. Las reuniones siempre estuvieron previstas para realizarse a partir del segundo trimestre, cuando los proyectos ya cuentan con información de avance físico, presupuestal y de riesgos. Por esta razón, la reunión que quedó registrada en el primer trimestre debe reprogramarse para el cuarto trimestre, de acuerdo con la planeación real de la actividad.</t>
  </si>
  <si>
    <t xml:space="preserve">Reunión de equipo revisando la metodologia </t>
  </si>
  <si>
    <t xml:space="preserve">Ajustar el Tipo de acumulación: a Constante, de manera que el avance trimestral corresponda al 100% de las actividades implementadas en cada periodo de acuerdo con la programación de actividades de los planes de trabajo o cronogramas, en coherencia con la unidad de medición, evitando interpretaciones acumulativas que no reflejan la naturaleza de los procesos de gestión documental. </t>
  </si>
  <si>
    <t>Memorando No. 3-2026-9230</t>
  </si>
  <si>
    <t>La evidencia con la que se verificará el cumplimiento de la actividad propuesta se modifica pasando de presentar el registro en el SID de la Oficina de Control Disciplinario Interno por: Registros en el SID de OCDI o Certificación expedida por la Oficina de Control Disciplinario Interno. Lo anterior teniendo en cuenta que durante la ejecución del seguimiento institucional se evidenció la necesidad de contar con un mecanismo alterno que permita respaldar la información reportada y asegurar la continuidad del seguimiento ante eventuales
contingencias operativas del sistema</t>
  </si>
  <si>
    <t xml:space="preserve">Memorando No. 3-2026-9147 - Soporte de medicióin y evidencia PAI - Primer Trimestre </t>
  </si>
  <si>
    <t>Implementar el 100% de las actividades del Plan Institucional de Archivos PINAR, con el fin de garantizar su ejecución conforme a los lineamientos del Modelo de Gestión Documental y Administración de Archivos – MGDA</t>
  </si>
  <si>
    <t>Ajustar Formula Actividad 44: Ajuste de la fórmula de cálculo del indicador asociado al Plan Institucional de Archivos – PINAR, modificando la medición del avance trimestral a partir de la sumatoria de los porcentajes de avance de las actividades implementadas, dividida entre el número de actividades programadas en el trimestre, con el fin de reflejar el porcentaje promedio de avance real de ejecución.</t>
  </si>
  <si>
    <t>Memorando N° 3-2026-1057</t>
  </si>
  <si>
    <t>Implementar el 100% de las actividades del Programa de Gestión Documental – PGD, con el fin de asegurar el cumplimiento de los lineamientos archivísticos de los procesos técnicos de la gestión documental institucional</t>
  </si>
  <si>
    <t>Ajustar Formula Actividad 46: Ajuste de la fórmula de cálculo del indicador asociado al Programa de Gestión Documental – PGD, modificando la medición del avance trimestral a partir de la sumatoria de los porcentajes de avance de las actividades implementadas, dividida entre el número de actividades programadas en el trimestre, con el propósito de reflejar el porcentaje promedio de avance real de ejecución</t>
  </si>
  <si>
    <t>Realizar once (11) acompañamientos o asistencias técnicas a entidades distritales en gobierno digital, conectividad, apropiación de hábilidades digitales, seguridad digital y en general Tecnologías de la Información y las Comunicaciones.</t>
  </si>
  <si>
    <t>(Sumatoria de los porcentajes de avance de las actividades del PINAR implementadas) / (Número de actividades del PINAR programadas en el trimestre) x 100</t>
  </si>
  <si>
    <t>(Sumatoria de los porcentajes de avance de las actividades del PGD implementadas) / (Número de actividades del PGD programadas en el trimestre) x 100</t>
  </si>
  <si>
    <t>Programado Trimestre I y II</t>
  </si>
  <si>
    <r>
      <t xml:space="preserve">Fecha: 28 de julio de 2026
</t>
    </r>
    <r>
      <rPr>
        <b/>
        <sz val="11"/>
        <color rgb="FF000000"/>
        <rFont val="Arial"/>
      </rPr>
      <t xml:space="preserve">
Ejecución cuantitativa
</t>
    </r>
    <r>
      <rPr>
        <sz val="11"/>
        <color rgb="FF000000"/>
        <rFont val="Arial"/>
        <family val="2"/>
      </rPr>
      <t>Con corte al segundo trimestre de la vigencia 2026, se evidenció la ejecución de las once (11) actividades programadas para el período, alcanzando el cumplimiento de la programación establecida para el trimestre.</t>
    </r>
    <r>
      <rPr>
        <b/>
        <sz val="11"/>
        <color rgb="FF000000"/>
        <rFont val="Arial"/>
      </rPr>
      <t xml:space="preserve">
Resultado cualitativo para el período
</t>
    </r>
    <r>
      <rPr>
        <sz val="11"/>
        <color rgb="FF000000"/>
        <rFont val="Arial"/>
        <family val="2"/>
      </rPr>
      <t>La información reportada describe las actividades desarrolladas durante el segundo trimestre y los avances alcanzados en la implementación de la metodología para la aplicación de instrumentos archivísticos, incluyendo la culminación de las visitas técnicas programadas, la aplicación de la herramienta de seguimiento, la categorización de las dependencias y el desarrollo de actividades de acompañamiento técnico orientadas al fortalecimiento de la gestión documental institucional.</t>
    </r>
    <r>
      <rPr>
        <b/>
        <sz val="11"/>
        <color rgb="FF000000"/>
        <rFont val="Arial"/>
      </rPr>
      <t xml:space="preserve">
Resultado cualitativo acumulado
</t>
    </r>
    <r>
      <rPr>
        <sz val="11"/>
        <color rgb="FF000000"/>
        <rFont val="Arial"/>
        <family val="2"/>
      </rPr>
      <t>El resultado acumulado evidencia avances en la implementación de la metodología para la aplicación de instrumentos archivísticos, incorporando el cumplimiento de las actividades programadas para el segundo trimestre y el avance en las actividades pendientes identificadas al cierre del primer trimestre.</t>
    </r>
    <r>
      <rPr>
        <b/>
        <sz val="11"/>
        <color rgb="FF000000"/>
        <rFont val="Arial"/>
      </rPr>
      <t xml:space="preserve">
Evidencias
</t>
    </r>
    <r>
      <rPr>
        <sz val="11"/>
        <color rgb="FF000000"/>
        <rFont val="Arial"/>
        <family val="2"/>
      </rPr>
      <t>Las evidencias aportadas corresponden a los soportes definidos para la actividad y permiten verificar la ejecución de las actividades programadas durante el segundo trimestre.</t>
    </r>
  </si>
  <si>
    <r>
      <t xml:space="preserve">Fecha: 28 de julio de 2026
</t>
    </r>
    <r>
      <rPr>
        <b/>
        <sz val="11"/>
        <color rgb="FF000000"/>
        <rFont val="Arial"/>
        <family val="2"/>
      </rPr>
      <t>Ejecución cuantitativa</t>
    </r>
    <r>
      <rPr>
        <sz val="11"/>
        <color rgb="FF000000"/>
        <rFont val="Arial"/>
        <family val="2"/>
      </rPr>
      <t xml:space="preserve">
Con corte al segundo trimestre de la vigencia 2026, y con base en el cronograma de implementación del Plan de Conservación Documental (PCD) y el informe técnico presentado, se evidencia que durante el período fueron ejecutadas dos (2) de las cuatro (4) actividades programadas, alcanzando una ejecución del 50 % para el trimestre. Así mismo, se reporta un avance cuantitativo del 80%, el cual incorpora la recuperación del rezago correspondiente al primer trimestre y el avance alcanzado durante el período evaluado.
</t>
    </r>
    <r>
      <rPr>
        <b/>
        <sz val="11"/>
        <color rgb="FF000000"/>
        <rFont val="Arial"/>
        <family val="2"/>
      </rPr>
      <t>Resultado cualitativo para el período</t>
    </r>
    <r>
      <rPr>
        <sz val="11"/>
        <color rgb="FF000000"/>
        <rFont val="Arial"/>
        <family val="2"/>
      </rPr>
      <t xml:space="preserve">
La información reportada describe los principales avances alcanzados durante el segundo trimestre, relacionados con la aprobación y adopción del Sistema Integrado de Conservación (SIC), la publicación del Plan de Conservación Documental, el desarrollo de jornadas de capacitación, el monitoreo de condiciones ambientales y el acompañamiento técnico a las dependencias para el levantamiento y análisis de información. Así mismo, se identifican las dificultades que incidieron en la ejecución parcial de las actividades y las acciones previstas para la recuperación del rezago durante el siguiente trimestre.
</t>
    </r>
    <r>
      <rPr>
        <b/>
        <sz val="11"/>
        <color rgb="FF000000"/>
        <rFont val="Arial"/>
        <family val="2"/>
      </rPr>
      <t>Resultado cualitativo acumulado</t>
    </r>
    <r>
      <rPr>
        <sz val="11"/>
        <color rgb="FF000000"/>
        <rFont val="Arial"/>
        <family val="2"/>
      </rPr>
      <t xml:space="preserve">
El resultado acumulado evidencia el avance progresivo en la implementación del Plan de Conservación Documental y la atención de los compromisos pendientes del primer trimestre, reflejando la continuidad de las actividades previstas para la vigencia conforme al cronograma de implementación.
</t>
    </r>
    <r>
      <rPr>
        <b/>
        <sz val="11"/>
        <color rgb="FF000000"/>
        <rFont val="Arial"/>
        <family val="2"/>
      </rPr>
      <t>Evidencias</t>
    </r>
    <r>
      <rPr>
        <sz val="11"/>
        <color rgb="FF000000"/>
        <rFont val="Arial"/>
        <family val="2"/>
      </rPr>
      <t xml:space="preserve">
Las evidencias aportadas permiten verificar los avances reportados para las actividades ejecutadas durante el segundo trimestre.
</t>
    </r>
    <r>
      <rPr>
        <b/>
        <sz val="11"/>
        <color rgb="FF000000"/>
        <rFont val="Arial"/>
        <family val="2"/>
      </rPr>
      <t>Observación</t>
    </r>
    <r>
      <rPr>
        <sz val="11"/>
        <color rgb="FF000000"/>
        <rFont val="Arial"/>
        <family val="2"/>
      </rPr>
      <t xml:space="preserve">
Si bien se evidencian avances en la implementación del Plan de Conservación Documental y la recuperación de compromisos pendientes del primer trimestre, al cierre del período la actividad mantiene un rezago frente a la programación acumulada prevista para el semestre. Se recomienda efectuar seguimiento a las actividades reprogramadas para los siguientes períodos con el fin de recuperar el rezago identificado y garantizar el cumplimiento de la programación definida para la vigencia 2026.</t>
    </r>
  </si>
  <si>
    <r>
      <t xml:space="preserve">Fecha: 28 de julio de 2026
</t>
    </r>
    <r>
      <rPr>
        <b/>
        <sz val="11"/>
        <color rgb="FF000000"/>
        <rFont val="Arial"/>
        <family val="2"/>
      </rPr>
      <t>Ejecución cuantitativa</t>
    </r>
    <r>
      <rPr>
        <sz val="11"/>
        <color rgb="FF000000"/>
        <rFont val="Arial"/>
        <family val="2"/>
      </rPr>
      <t xml:space="preserve">
Con corte al segundo trimestre de la vigencia 2026, y con base en el cronograma de implementación del Plan de Preservación Digital a Largo Plazo (PPDLP) y el informe técnico presentado, se evidencia que durante el período fueron ejecutadas dos (2) de las seis (6) actividades programadas, alcanzando una ejecución del 33 % para el trimestre. Así mismo, se reporta un avance cuantitativo del 63 %, el cual incorpora la recuperación del rezago correspondiente al primer trimestre y el avance alcanzado durante el período evaluado.
</t>
    </r>
    <r>
      <rPr>
        <b/>
        <sz val="11"/>
        <color rgb="FF000000"/>
        <rFont val="Arial"/>
        <family val="2"/>
      </rPr>
      <t xml:space="preserve">Resultado cualitativo para el período
</t>
    </r>
    <r>
      <rPr>
        <sz val="11"/>
        <color rgb="FF000000"/>
        <rFont val="Arial"/>
        <family val="2"/>
      </rPr>
      <t xml:space="preserve">La información reportada describe los avances alcanzados durante el segundo trimestre relacionados con la aprobación y adopción del Plan de Preservación Digital a Largo Plazo, la capacitación realizada a gestores documentales, la identificación de formatos susceptibles de conversión y la definición de formatos de preservación, así como la articulación técnica requerida con la Oficina de Tecnologías de la Información y las Comunicaciones (OTIC) para el desarrollo de actividades posteriores.
</t>
    </r>
    <r>
      <rPr>
        <b/>
        <sz val="11"/>
        <color rgb="FF000000"/>
        <rFont val="Arial"/>
        <family val="2"/>
      </rPr>
      <t>Resultado cualitativo acumulado</t>
    </r>
    <r>
      <rPr>
        <sz val="11"/>
        <color rgb="FF000000"/>
        <rFont val="Arial"/>
        <family val="2"/>
      </rPr>
      <t xml:space="preserve">
El resultado acumulado evidencia avances en la implementación del Plan de Preservación Digital a Largo Plazo y la atención de compromisos pendientes del primer trimestre, reflejando la continuidad de las actividades previstas para la vigencia conforme al cronograma de implementación.
</t>
    </r>
    <r>
      <rPr>
        <b/>
        <sz val="11"/>
        <color rgb="FF000000"/>
        <rFont val="Arial"/>
        <family val="2"/>
      </rPr>
      <t>Evidencias</t>
    </r>
    <r>
      <rPr>
        <sz val="11"/>
        <color rgb="FF000000"/>
        <rFont val="Arial"/>
        <family val="2"/>
      </rPr>
      <t xml:space="preserve">
Las evidencias aportadas permiten verificar los avances reportados durante el segundo trimestre.
Si bien el informe presenta los avances alcanzados durante el período y evidencia la ejecución de actividades asociadas a la implementación del Plan de Preservación Digital a Largo Plazo, su estructura continúa desarrollándose por estrategias de preservación digital y no conforme a las actividades definidas en el cronograma de implementación. Esta situación dificulta la trazabilidad entre las actividades programadas para el período, las actividades efectivamente ejecutadas y el resultado cuantitativo reportado.
Se recomienda que en los próximos informes el seguimiento se presente conforme a las actividades definidas en el cronograma de implementación, identificando de manera expresa el estado de ejecución, los resultados obtenidos y los soportes asociados a cada actividad programada.
</t>
    </r>
    <r>
      <rPr>
        <b/>
        <sz val="11"/>
        <color rgb="FF000000"/>
        <rFont val="Arial"/>
        <family val="2"/>
      </rPr>
      <t xml:space="preserve">Observación
</t>
    </r>
    <r>
      <rPr>
        <sz val="11"/>
        <color rgb="FF000000"/>
        <rFont val="Arial"/>
        <family val="2"/>
      </rPr>
      <t>Si bien se evidencian avances en la implementación del Plan de Preservación Digital a Largo Plazo y la atención de compromisos pendientes del primer trimestre, al cierre del segundo trimestre se mantiene un rezago significativo en la ejecución de las actividades programadas para el período, toda vez que fueron ejecutadas dos (2) de las seis (6) actividades previstas.
En consecuencia, se recomienda fortalecer el seguimiento a las actividades reprogramadas y priorizar la ejecución de las acciones pendientes durante los siguientes períodos, con el fin de recuperar el rezago identificado y garantizar el cumplimiento de las metas definidas para la vigencia 2026.</t>
    </r>
  </si>
  <si>
    <t>Durante el segundo trimestre de 2026 se adelantó la ejecución de las actividades programadas de acuerdo con el cronograma (20 de 20), alcanzando un promedio de 91% de avance técnico, superando a su vez el rezago del 10% que se generó durante el pirmer trimestre relacionado con la aprobación y adopción del documento técnico del Sistema Integrado de Conservación (SIC), el cual fue aprobado por parte del Comité Institucional de Gestión y Desempeño mediante Acta No. 02 de 2026 y su adoptado mediante Resolución No. 376 de 2026. El documento técnico del SIC se publicó en el siguiente enlace de la página web de la entidad: https://secretariageneral.gov.co/sites/default/files/documentos_datos_abiertos/2026-07/Sistema%20Integrado%20de%20Conservacion%202026-2028%20final%20aprobado.pdf</t>
  </si>
  <si>
    <t>El rezago del 9% para el período evaluado obedeció a la priorización de actividades habilitantes para la implementación del Sistema Integrado de Conservación (SIC), particularmente el levantamiento de información mediante el plan de acompañamiento técnico a las dependencias.</t>
  </si>
  <si>
    <t>Durante el período evaluado se cumplió el compromiso pendiente y se superó el rezago del 30% registrado el trimestre anterior, con la aprobación del documento técnico del Sistema Integrado de Conservación (SIC) por parte del Comité Institucional de Gestión y Desempeño, mediante Acta No. 02 de 2026 y su adopción mediante Resolución No. 376 de 2026. El documento técnico del Plan de Conservación se publicó en la página web de la entidad: https://secretariageneral.gov.co/sites/default/files/documentos_datos_abiertos/2026-07/Sistema%20Integrado%20de%20Conservacion%202026-2028%20final%20aprobado.pdf. Durante el segundo trimestre de 2026 se adelantó la ejecución del 50% las actividades programadas (2 de 4); en este período se adelantaron jornadas de capacitación, monitoreo de las condiciones medioambientales en las áreas de almacenamiento y acompañamiento técnico a las dependencias para el levantamiento y análisis de información, identificando riesgos asociados a la conservación de documentos.</t>
  </si>
  <si>
    <t>Durante el segundo trimestre de 2026 se adelantó la ejecución de las actividades programadas de acuerdo con el cronograma (12 de 12), alcanzando un promedio de 90% de avance técnico, superando a su vez el rezago del 12% que se generó durante el pirmer trimestre relacionado con la aprobación y adopción de instrumentos archivísticos.
Entre los avances más relevantes del segundo trimestre, se registraron avances significativos en la actualización e implementación de los Cuadros de Clasificación Documental, las Tablas de Retención Documental, las Tablas de Valoración Documental, la Metodología para la Implementación de Instrumentos Archivísticos, el Plan de Trabajo Archivístico y el Plan de Conservación.</t>
  </si>
  <si>
    <t>El rezago del 10% para el período evaluado obedeció a la priorización de actividades habilitantes para la implementación del Plan de Conservación Documental y el Plan de Preservación Digital a Largo Plazo, particularmente el levantamiento de información mediante el plan de acompañamiento técnico a las dependencias.</t>
  </si>
  <si>
    <r>
      <t xml:space="preserve">Fecha: 28 de julio de 2026
</t>
    </r>
    <r>
      <rPr>
        <b/>
        <sz val="11"/>
        <color rgb="FF000000"/>
        <rFont val="Arial"/>
        <family val="2"/>
      </rPr>
      <t>Ejecución cuantitativa</t>
    </r>
    <r>
      <rPr>
        <sz val="11"/>
        <color rgb="FF000000"/>
        <rFont val="Arial"/>
      </rPr>
      <t xml:space="preserve">
Con corte al segundo trimestre de la vigencia 2026, se evidenció avance en las doce (12) actividades programadas para el período. Así mismo, se reporta la recuperación del rezago del 12% identificado al cierre del primer trimestre, asociado principalmente a la aprobación y adopción de instrumentos archivísticos, alcanzando un avance acumulado del 102%.
</t>
    </r>
    <r>
      <rPr>
        <b/>
        <sz val="11"/>
        <color rgb="FF000000"/>
        <rFont val="Arial"/>
        <family val="2"/>
      </rPr>
      <t>Resultado cualitativo para el período</t>
    </r>
    <r>
      <rPr>
        <sz val="11"/>
        <color rgb="FF000000"/>
        <rFont val="Arial"/>
      </rPr>
      <t xml:space="preserve">
La información reportada refleja avances en la implementación del Programa de Gestión Documental (PGD), destacándose la actualización y gestión de los Cuadros de Clasificación Documental, las Tablas de Retención Documental y las Tablas de Valoración Documental, así como la aprobación y adopción de instrumentos archivísticos y programas específicos que soportan la gestión documental institucional.
</t>
    </r>
    <r>
      <rPr>
        <b/>
        <sz val="11"/>
        <color rgb="FF000000"/>
        <rFont val="Arial"/>
        <family val="2"/>
      </rPr>
      <t>Resultado cualitativo acumulado</t>
    </r>
    <r>
      <rPr>
        <sz val="11"/>
        <color rgb="FF000000"/>
        <rFont val="Arial"/>
      </rPr>
      <t xml:space="preserve">
El resultado acumulado evidencia avances en la implementación del Programa de Gestión Documental y la atención de compromisos pendientes del primer trimestre. No obstante, al cierre del período permanecen actividades con rezagos asociados al Plan de Conservación Documental y al Plan de Preservación Digital a Largo Plazo, cuya ejecución continuará durante los siguientes períodos de acuerdo con la programación definida.
</t>
    </r>
    <r>
      <rPr>
        <b/>
        <sz val="11"/>
        <color rgb="FF000000"/>
        <rFont val="Arial"/>
        <family val="2"/>
      </rPr>
      <t>Evidencias</t>
    </r>
    <r>
      <rPr>
        <sz val="11"/>
        <color rgb="FF000000"/>
        <rFont val="Arial"/>
      </rPr>
      <t xml:space="preserve">
Las evidencias aportadas permiten verificar los avances reportados para las actividades ejecutadas durante el segundo trimestre.
</t>
    </r>
    <r>
      <rPr>
        <b/>
        <sz val="11"/>
        <color rgb="FF000000"/>
        <rFont val="Arial"/>
        <family val="2"/>
      </rPr>
      <t>Observación</t>
    </r>
    <r>
      <rPr>
        <sz val="11"/>
        <color rgb="FF000000"/>
        <rFont val="Arial"/>
      </rPr>
      <t xml:space="preserve">
Si bien se evidencian avances en la implementación del Programa de Gestión Documental durante el segundo trimestre de 2026 y la recuperación del rezago registrado al cierre del primer trimestre, se mantienen rezagos en las actividades asociadas al Plan de Conservación Documental y al Plan de Preservación Digital a Largo Plazo. Se recomienda efectuar seguimiento a las actividades reprogramadas para los siguientes períodos, con el fin de garantizar el cumplimiento de la programación establecida para la vigencia 2026.</t>
    </r>
  </si>
  <si>
    <r>
      <t xml:space="preserve">Fecha: 28 de julio de 2026
</t>
    </r>
    <r>
      <rPr>
        <b/>
        <sz val="11"/>
        <rFont val="Arial"/>
        <family val="2"/>
      </rPr>
      <t xml:space="preserve">Ejecución cuantitativa
</t>
    </r>
    <r>
      <rPr>
        <sz val="11"/>
        <rFont val="Arial"/>
        <family val="2"/>
      </rPr>
      <t xml:space="preserve">Con corte al segundo trimestre de la vigencia 2026, y con base en el cronograma de implementación del Plan Institucional de Archivos (PINAR) y el informe técnico de seguimiento, se evidencian avances en las veinte (20) actividades programadas para el período, así como la recuperación de compromisos pendientes del primer trimestre. El avance acumulado reportado corresponde al 101%; no obstante, se mantiene un rezago del 9%.
</t>
    </r>
    <r>
      <rPr>
        <b/>
        <sz val="11"/>
        <rFont val="Arial"/>
        <family val="2"/>
      </rPr>
      <t xml:space="preserve">
Resultado cualitativo para el período
</t>
    </r>
    <r>
      <rPr>
        <sz val="11"/>
        <rFont val="Arial"/>
        <family val="2"/>
      </rPr>
      <t xml:space="preserve">La información reportada es coherente con la implementación del Plan Institucional de Archivos (PINAR) durante el segundo trimestre de 2026, evidenciando avances en la actualización, aprobación, adopción e implementación de instrumentos archivísticos y en el desarrollo de actividades orientadas al fortalecimiento de la gestión documental institucional.
</t>
    </r>
    <r>
      <rPr>
        <b/>
        <sz val="11"/>
        <rFont val="Arial"/>
        <family val="2"/>
      </rPr>
      <t>Resultado cualitativo acumulado</t>
    </r>
    <r>
      <rPr>
        <sz val="11"/>
        <rFont val="Arial"/>
        <family val="2"/>
      </rPr>
      <t xml:space="preserve">
El resultado acumulado refleja avances en la implementación del PINAR y la recuperación de compromisos pendientes del primer trimestre. No obstante, al cierre del período se mantienen algunas actividades con ejecución acumulada inferior a la programación prevista para el semestre.
</t>
    </r>
    <r>
      <rPr>
        <b/>
        <sz val="11"/>
        <rFont val="Arial"/>
        <family val="2"/>
      </rPr>
      <t>Evidencias</t>
    </r>
    <r>
      <rPr>
        <sz val="11"/>
        <rFont val="Arial"/>
        <family val="2"/>
      </rPr>
      <t xml:space="preserve">
Las evidencias aportadas permiten verificar los avances reportados para las actividades ejecutadas durante el segundo trimestre.
</t>
    </r>
    <r>
      <rPr>
        <b/>
        <sz val="11"/>
        <rFont val="Arial"/>
        <family val="2"/>
      </rPr>
      <t>Observación</t>
    </r>
    <r>
      <rPr>
        <sz val="11"/>
        <rFont val="Arial"/>
        <family val="2"/>
      </rPr>
      <t xml:space="preserve">
Si bien se evidencian avances en la implementación del Plan Institucional de Archivos (PINAR) durante el segundo trimestre de 2026, al cierre del período continúan registrándose rezagos en las actividades relacionadas con el Plan de Conservación Documental, el Plan de Preservación Digital a Largo Plazo y el Sistema Integrado de Conservación (SIC), cuyas ejecuciones acumuladas se encuentran por debajo de la programación acumulada prevista para el semestre.
Se recomienda efectuar seguimiento permanente a las actividades reprogramadas para el tercer trimestre y adoptar las acciones necesarias que permitan recuperar los rezagos identificados, garantizando el cumplimiento de la programación definida para la vigencia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</si>
</sst>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4" x14ac:knownFonts="1">
    <font>
      <sz val="11"/>
      <color theme="1"/>
      <name val="Calibri"/>
      <family val="2"/>
      <scheme val="minor"/>
    </font>
    <font>
      <sz val="10"/>
      <name val="Arial"/>
      <family val="2"/>
    </font>
    <font>
      <sz val="11"/>
      <color theme="1"/>
      <name val="Arial"/>
      <family val="2"/>
    </font>
    <font>
      <sz val="8"/>
      <name val="Calibri"/>
      <family val="2"/>
      <scheme val="minor"/>
    </font>
    <font>
      <b/>
      <sz val="11"/>
      <color theme="1"/>
      <name val="Arial"/>
      <family val="2"/>
    </font>
    <font>
      <b/>
      <sz val="11"/>
      <name val="Arial"/>
      <family val="2"/>
    </font>
    <font>
      <sz val="11"/>
      <color rgb="FF000000"/>
      <name val="Arial"/>
      <family val="2"/>
    </font>
    <font>
      <u/>
      <sz val="11"/>
      <color theme="10"/>
      <name val="Calibri"/>
      <family val="2"/>
      <scheme val="minor"/>
    </font>
    <font>
      <sz val="11"/>
      <color theme="1"/>
      <name val="Arial"/>
      <family val="2"/>
    </font>
    <font>
      <b/>
      <sz val="10"/>
      <name val="Arial"/>
      <family val="2"/>
    </font>
    <font>
      <b/>
      <sz val="10"/>
      <color theme="0"/>
      <name val="Arial"/>
      <family val="2"/>
    </font>
    <font>
      <sz val="10"/>
      <color theme="0"/>
      <name val="Arial"/>
      <family val="2"/>
    </font>
    <font>
      <sz val="10"/>
      <color theme="1"/>
      <name val="Calibri"/>
      <family val="2"/>
      <scheme val="minor"/>
    </font>
    <font>
      <b/>
      <sz val="8"/>
      <color theme="1"/>
      <name val="Calibri"/>
      <family val="2"/>
      <scheme val="minor"/>
    </font>
    <font>
      <sz val="8"/>
      <color theme="1"/>
      <name val="Calibri"/>
      <family val="2"/>
      <scheme val="minor"/>
    </font>
    <font>
      <b/>
      <sz val="18"/>
      <color theme="1"/>
      <name val="Arial"/>
      <family val="2"/>
    </font>
    <font>
      <b/>
      <sz val="10"/>
      <color theme="1"/>
      <name val="Calibri"/>
      <family val="2"/>
      <scheme val="minor"/>
    </font>
    <font>
      <i/>
      <sz val="10"/>
      <color theme="1"/>
      <name val="Calibri"/>
      <family val="2"/>
      <scheme val="minor"/>
    </font>
    <font>
      <sz val="11"/>
      <name val="Arial"/>
      <family val="2"/>
    </font>
    <font>
      <b/>
      <sz val="11"/>
      <color rgb="FFFF0000"/>
      <name val="Arial"/>
      <family val="2"/>
    </font>
    <font>
      <b/>
      <sz val="11"/>
      <color theme="8"/>
      <name val="Arial"/>
      <family val="2"/>
    </font>
    <font>
      <b/>
      <sz val="11"/>
      <color theme="9"/>
      <name val="Arial"/>
      <family val="2"/>
    </font>
    <font>
      <b/>
      <sz val="11"/>
      <color theme="5"/>
      <name val="Arial"/>
      <family val="2"/>
    </font>
    <font>
      <b/>
      <sz val="11"/>
      <color rgb="FF00B050"/>
      <name val="Arial"/>
      <family val="2"/>
    </font>
    <font>
      <b/>
      <sz val="10"/>
      <color theme="1"/>
      <name val="Arial"/>
      <family val="2"/>
    </font>
    <font>
      <sz val="11"/>
      <color theme="1"/>
      <name val="Calibri"/>
      <family val="2"/>
      <scheme val="minor"/>
    </font>
    <font>
      <sz val="8"/>
      <color theme="1"/>
      <name val="Arial"/>
      <family val="2"/>
    </font>
    <font>
      <sz val="11"/>
      <name val="Arial"/>
      <family val="2"/>
      <charset val="1"/>
    </font>
    <font>
      <b/>
      <sz val="11"/>
      <color rgb="FF000000"/>
      <name val="Arial"/>
      <family val="2"/>
    </font>
    <font>
      <sz val="11"/>
      <color rgb="FF000000"/>
      <name val="Arial"/>
    </font>
    <font>
      <b/>
      <sz val="11"/>
      <color rgb="FF000000"/>
      <name val="Arial"/>
    </font>
    <font>
      <sz val="11"/>
      <color rgb="FFFF0000"/>
      <name val="Arial"/>
    </font>
    <font>
      <sz val="11"/>
      <name val="Arial"/>
    </font>
    <font>
      <i/>
      <sz val="11"/>
      <color rgb="FF000000"/>
      <name val="Arial"/>
    </font>
  </fonts>
  <fills count="14">
    <fill>
      <patternFill patternType="none"/>
    </fill>
    <fill>
      <patternFill patternType="gray125"/>
    </fill>
    <fill>
      <patternFill patternType="solid">
        <fgColor theme="0" tint="-0.14999847407452621"/>
        <bgColor indexed="26"/>
      </patternFill>
    </fill>
    <fill>
      <patternFill patternType="solid">
        <fgColor rgb="FFFFFFFF"/>
        <bgColor rgb="FFCCFFFF"/>
      </patternFill>
    </fill>
    <fill>
      <patternFill patternType="solid">
        <fgColor theme="2"/>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tint="0.79998168889431442"/>
        <bgColor theme="5"/>
      </patternFill>
    </fill>
    <fill>
      <patternFill patternType="solid">
        <fgColor theme="8" tint="0.79998168889431442"/>
        <bgColor indexed="26"/>
      </patternFill>
    </fill>
    <fill>
      <patternFill patternType="solid">
        <fgColor rgb="FFFFFFFF"/>
        <bgColor rgb="FF000000"/>
      </patternFill>
    </fill>
    <fill>
      <patternFill patternType="solid">
        <fgColor theme="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diagonal/>
    </border>
    <border>
      <left style="thin">
        <color theme="1"/>
      </left>
      <right style="medium">
        <color indexed="64"/>
      </right>
      <top style="medium">
        <color indexed="64"/>
      </top>
      <bottom/>
      <diagonal/>
    </border>
  </borders>
  <cellStyleXfs count="14">
    <xf numFmtId="0" fontId="0" fillId="0" borderId="0"/>
    <xf numFmtId="0" fontId="1" fillId="0" borderId="0"/>
    <xf numFmtId="9" fontId="1" fillId="0" borderId="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9"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85">
    <xf numFmtId="0" fontId="0" fillId="0" borderId="0" xfId="0"/>
    <xf numFmtId="0" fontId="8"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0" fillId="0" borderId="0" xfId="0" applyAlignment="1">
      <alignment vertical="center"/>
    </xf>
    <xf numFmtId="0" fontId="12" fillId="0" borderId="0" xfId="0" applyFont="1"/>
    <xf numFmtId="0" fontId="13" fillId="8" borderId="0" xfId="0" applyFont="1" applyFill="1" applyAlignment="1">
      <alignment horizontal="center" vertical="center"/>
    </xf>
    <xf numFmtId="0" fontId="14" fillId="0" borderId="0" xfId="0" applyFont="1"/>
    <xf numFmtId="0" fontId="3" fillId="0" borderId="4" xfId="0" applyFont="1" applyBorder="1" applyAlignment="1">
      <alignment vertical="center"/>
    </xf>
    <xf numFmtId="0" fontId="14" fillId="0" borderId="4" xfId="0" applyFont="1" applyBorder="1"/>
    <xf numFmtId="0" fontId="13" fillId="8" borderId="4" xfId="0" applyFont="1" applyFill="1" applyBorder="1" applyAlignment="1">
      <alignment horizontal="center" vertical="center"/>
    </xf>
    <xf numFmtId="0" fontId="2" fillId="0" borderId="0" xfId="0" applyFont="1" applyAlignment="1">
      <alignment vertical="center"/>
    </xf>
    <xf numFmtId="0" fontId="13" fillId="8" borderId="19" xfId="0" applyFont="1" applyFill="1" applyBorder="1" applyAlignment="1">
      <alignment horizontal="center" vertical="center"/>
    </xf>
    <xf numFmtId="0" fontId="13" fillId="9" borderId="4" xfId="0" applyFont="1" applyFill="1" applyBorder="1" applyAlignment="1">
      <alignment horizontal="center" vertical="center"/>
    </xf>
    <xf numFmtId="0" fontId="3" fillId="0" borderId="8" xfId="0" applyFont="1" applyBorder="1" applyAlignment="1">
      <alignment vertical="center"/>
    </xf>
    <xf numFmtId="0" fontId="14" fillId="0" borderId="8" xfId="0" applyFont="1" applyBorder="1" applyAlignment="1">
      <alignment wrapText="1"/>
    </xf>
    <xf numFmtId="0" fontId="14" fillId="0" borderId="8" xfId="0" applyFont="1" applyBorder="1"/>
    <xf numFmtId="0" fontId="14" fillId="0" borderId="8" xfId="0" applyFont="1" applyBorder="1" applyAlignment="1">
      <alignment vertical="top"/>
    </xf>
    <xf numFmtId="0" fontId="11" fillId="6" borderId="18" xfId="0" applyFont="1" applyFill="1" applyBorder="1" applyAlignment="1" applyProtection="1">
      <alignment horizontal="center" vertical="center" wrapText="1"/>
      <protection locked="0"/>
    </xf>
    <xf numFmtId="0" fontId="9" fillId="9" borderId="11" xfId="0" applyFont="1" applyFill="1" applyBorder="1" applyAlignment="1" applyProtection="1">
      <alignment horizontal="center" vertical="center" wrapText="1"/>
      <protection locked="0"/>
    </xf>
    <xf numFmtId="0" fontId="3" fillId="0" borderId="4" xfId="0" applyFont="1" applyBorder="1" applyAlignment="1">
      <alignment horizontal="center" vertical="center"/>
    </xf>
    <xf numFmtId="0" fontId="17" fillId="4" borderId="4" xfId="0" applyFont="1" applyFill="1" applyBorder="1" applyAlignment="1">
      <alignment horizontal="center"/>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16" xfId="0" applyFont="1" applyFill="1" applyBorder="1" applyAlignment="1">
      <alignment horizontal="center" vertical="center"/>
    </xf>
    <xf numFmtId="0" fontId="12" fillId="0" borderId="17" xfId="0" applyFont="1" applyBorder="1" applyAlignment="1">
      <alignment vertical="center"/>
    </xf>
    <xf numFmtId="0" fontId="12" fillId="0" borderId="9" xfId="0" applyFont="1" applyBorder="1" applyAlignment="1">
      <alignment vertical="center"/>
    </xf>
    <xf numFmtId="0" fontId="17" fillId="4" borderId="6" xfId="0" applyFont="1" applyFill="1" applyBorder="1" applyAlignment="1">
      <alignment horizontal="center" vertical="center"/>
    </xf>
    <xf numFmtId="0" fontId="12" fillId="0" borderId="7" xfId="0" applyFont="1" applyBorder="1" applyAlignment="1">
      <alignment vertical="center"/>
    </xf>
    <xf numFmtId="0" fontId="12" fillId="0" borderId="9" xfId="0" applyFont="1" applyBorder="1" applyAlignment="1">
      <alignment horizontal="left" vertical="center"/>
    </xf>
    <xf numFmtId="0" fontId="16" fillId="0" borderId="23" xfId="0" applyFont="1" applyBorder="1" applyAlignment="1">
      <alignment horizontal="center" vertical="center" textRotation="90" wrapText="1"/>
    </xf>
    <xf numFmtId="0" fontId="17" fillId="4" borderId="22" xfId="0" applyFont="1" applyFill="1" applyBorder="1" applyAlignment="1">
      <alignment horizontal="center" vertical="center"/>
    </xf>
    <xf numFmtId="0" fontId="12" fillId="0" borderId="24" xfId="0" applyFont="1" applyBorder="1" applyAlignment="1">
      <alignment vertical="center" wrapText="1"/>
    </xf>
    <xf numFmtId="0" fontId="12" fillId="0" borderId="0" xfId="0" applyFont="1" applyAlignment="1">
      <alignment horizontal="left"/>
    </xf>
    <xf numFmtId="0" fontId="12" fillId="0" borderId="9" xfId="0" applyFont="1" applyBorder="1"/>
    <xf numFmtId="0" fontId="12" fillId="0" borderId="9" xfId="0" applyFont="1" applyBorder="1" applyAlignment="1">
      <alignment horizontal="justify" vertical="center" wrapText="1"/>
    </xf>
    <xf numFmtId="0" fontId="12" fillId="0" borderId="28" xfId="0" applyFont="1" applyBorder="1" applyAlignment="1">
      <alignment horizontal="justify" vertical="center" wrapText="1"/>
    </xf>
    <xf numFmtId="0" fontId="17" fillId="4" borderId="21" xfId="0" applyFont="1" applyFill="1" applyBorder="1" applyAlignment="1">
      <alignment horizontal="center"/>
    </xf>
    <xf numFmtId="0" fontId="12" fillId="0" borderId="29" xfId="0" applyFont="1" applyBorder="1"/>
    <xf numFmtId="0" fontId="16" fillId="4" borderId="23"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4" xfId="0" applyFont="1" applyFill="1" applyBorder="1" applyAlignment="1">
      <alignment horizontal="center" vertical="center"/>
    </xf>
    <xf numFmtId="0" fontId="5" fillId="10" borderId="4" xfId="0" applyFont="1" applyFill="1" applyBorder="1" applyAlignment="1" applyProtection="1">
      <alignment horizontal="center" vertical="center" wrapText="1"/>
      <protection locked="0"/>
    </xf>
    <xf numFmtId="14" fontId="5" fillId="10" borderId="4" xfId="0" applyNumberFormat="1" applyFont="1" applyFill="1" applyBorder="1" applyAlignment="1" applyProtection="1">
      <alignment horizontal="center" vertical="center" wrapText="1"/>
      <protection locked="0"/>
    </xf>
    <xf numFmtId="14" fontId="0" fillId="0" borderId="0" xfId="0" applyNumberFormat="1"/>
    <xf numFmtId="0" fontId="24" fillId="0" borderId="4" xfId="0" applyFont="1" applyBorder="1" applyAlignment="1" applyProtection="1">
      <alignment horizontal="center" vertical="center"/>
      <protection hidden="1"/>
    </xf>
    <xf numFmtId="0" fontId="15" fillId="0" borderId="0" xfId="0" applyFont="1" applyAlignment="1" applyProtection="1">
      <alignment vertical="center"/>
      <protection locked="0"/>
    </xf>
    <xf numFmtId="0" fontId="24" fillId="0" borderId="5" xfId="0" applyFont="1" applyBorder="1" applyAlignment="1" applyProtection="1">
      <alignment horizontal="center" vertical="center" wrapText="1"/>
      <protection hidden="1"/>
    </xf>
    <xf numFmtId="0" fontId="24" fillId="0" borderId="5" xfId="0" applyFont="1" applyBorder="1" applyAlignment="1" applyProtection="1">
      <alignment horizontal="center" vertical="center"/>
      <protection hidden="1"/>
    </xf>
    <xf numFmtId="0" fontId="18"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9" fontId="18" fillId="3" borderId="4" xfId="0" applyNumberFormat="1" applyFont="1" applyFill="1" applyBorder="1" applyAlignment="1">
      <alignment horizontal="center" vertical="center" wrapText="1"/>
    </xf>
    <xf numFmtId="0" fontId="2" fillId="0" borderId="0" xfId="0" applyFont="1" applyAlignment="1" applyProtection="1">
      <alignment horizontal="center" vertical="center"/>
      <protection locked="0"/>
    </xf>
    <xf numFmtId="1" fontId="18" fillId="3" borderId="4" xfId="0" applyNumberFormat="1" applyFont="1" applyFill="1" applyBorder="1" applyAlignment="1">
      <alignment horizontal="center" vertical="center" wrapText="1"/>
    </xf>
    <xf numFmtId="1" fontId="18" fillId="0" borderId="4" xfId="0" applyNumberFormat="1" applyFont="1" applyBorder="1" applyAlignment="1">
      <alignment horizontal="center" vertical="center" wrapText="1"/>
    </xf>
    <xf numFmtId="0" fontId="18" fillId="12" borderId="4" xfId="0" applyFont="1" applyFill="1" applyBorder="1" applyAlignment="1">
      <alignment horizontal="center" vertical="center" wrapText="1"/>
    </xf>
    <xf numFmtId="9" fontId="18" fillId="0" borderId="4" xfId="0" applyNumberFormat="1" applyFont="1" applyBorder="1" applyAlignment="1">
      <alignment horizontal="center" vertical="center" wrapText="1"/>
    </xf>
    <xf numFmtId="0" fontId="18" fillId="0" borderId="4" xfId="0" applyFont="1" applyBorder="1" applyAlignment="1">
      <alignment horizontal="center" vertical="center"/>
    </xf>
    <xf numFmtId="9" fontId="18" fillId="0" borderId="4" xfId="0" applyNumberFormat="1" applyFont="1" applyBorder="1" applyAlignment="1">
      <alignment horizontal="center" vertical="center"/>
    </xf>
    <xf numFmtId="0" fontId="1" fillId="3" borderId="4" xfId="0" applyFont="1" applyFill="1" applyBorder="1" applyAlignment="1">
      <alignment horizontal="center" vertical="center" wrapText="1"/>
    </xf>
    <xf numFmtId="0" fontId="5" fillId="7" borderId="24" xfId="0" applyFont="1" applyFill="1" applyBorder="1" applyAlignment="1" applyProtection="1">
      <alignment horizontal="center" vertical="center" wrapText="1"/>
      <protection locked="0"/>
    </xf>
    <xf numFmtId="0" fontId="18" fillId="0" borderId="0" xfId="0" applyFont="1" applyAlignment="1" applyProtection="1">
      <alignment horizontal="center" vertical="center"/>
      <protection locked="0"/>
    </xf>
    <xf numFmtId="0" fontId="18" fillId="0" borderId="4" xfId="0" applyFont="1" applyBorder="1" applyAlignment="1" applyProtection="1">
      <alignment horizontal="center" vertical="center"/>
      <protection locked="0"/>
    </xf>
    <xf numFmtId="0" fontId="18" fillId="0" borderId="4" xfId="0" applyFont="1" applyBorder="1" applyAlignment="1">
      <alignment horizontal="justify" vertical="center" wrapText="1"/>
    </xf>
    <xf numFmtId="0" fontId="0" fillId="0" borderId="4" xfId="0" applyBorder="1" applyAlignment="1">
      <alignment vertical="center"/>
    </xf>
    <xf numFmtId="14" fontId="0" fillId="0" borderId="4" xfId="0" applyNumberFormat="1" applyBorder="1" applyAlignment="1">
      <alignment vertical="center"/>
    </xf>
    <xf numFmtId="0" fontId="2" fillId="0" borderId="0" xfId="0" applyFont="1"/>
    <xf numFmtId="0" fontId="26" fillId="0" borderId="4" xfId="0" applyFont="1" applyBorder="1" applyAlignment="1">
      <alignment vertical="center"/>
    </xf>
    <xf numFmtId="0" fontId="26" fillId="0" borderId="4" xfId="0" applyFont="1" applyBorder="1" applyAlignment="1">
      <alignment horizontal="center" vertical="center"/>
    </xf>
    <xf numFmtId="14" fontId="26" fillId="0" borderId="4" xfId="0" applyNumberFormat="1" applyFont="1" applyBorder="1" applyAlignment="1">
      <alignment horizontal="center" vertical="center"/>
    </xf>
    <xf numFmtId="0" fontId="26" fillId="0" borderId="4" xfId="0" applyFont="1" applyBorder="1" applyAlignment="1">
      <alignment horizontal="center" vertical="center" wrapText="1"/>
    </xf>
    <xf numFmtId="9" fontId="18" fillId="0" borderId="4" xfId="0" applyNumberFormat="1" applyFont="1" applyBorder="1" applyAlignment="1" applyProtection="1">
      <alignment horizontal="center" vertical="center"/>
      <protection locked="0"/>
    </xf>
    <xf numFmtId="0" fontId="18" fillId="0" borderId="4" xfId="0" applyFont="1" applyBorder="1" applyAlignment="1" applyProtection="1">
      <alignment horizontal="center" vertical="center" wrapText="1"/>
      <protection locked="0"/>
    </xf>
    <xf numFmtId="0" fontId="18" fillId="0" borderId="4" xfId="0" applyFont="1" applyBorder="1" applyAlignment="1" applyProtection="1">
      <alignment horizontal="center" vertical="top" wrapText="1"/>
      <protection locked="0"/>
    </xf>
    <xf numFmtId="0" fontId="18" fillId="0" borderId="4" xfId="0" applyFont="1" applyBorder="1" applyAlignment="1" applyProtection="1">
      <alignment horizontal="left" vertical="center" wrapText="1"/>
      <protection locked="0"/>
    </xf>
    <xf numFmtId="1" fontId="18" fillId="0" borderId="4" xfId="0" applyNumberFormat="1" applyFont="1" applyBorder="1" applyAlignment="1" applyProtection="1">
      <alignment horizontal="center" vertical="center"/>
      <protection locked="0"/>
    </xf>
    <xf numFmtId="0" fontId="18" fillId="0" borderId="4" xfId="0" applyFont="1" applyBorder="1" applyAlignment="1">
      <alignment vertical="center" wrapText="1"/>
    </xf>
    <xf numFmtId="0" fontId="18" fillId="0" borderId="4" xfId="0" applyFont="1" applyBorder="1" applyAlignment="1">
      <alignment horizontal="left" vertical="center" wrapText="1"/>
    </xf>
    <xf numFmtId="0" fontId="27" fillId="0" borderId="4" xfId="0" applyFont="1" applyBorder="1" applyAlignment="1" applyProtection="1">
      <alignment horizontal="left" vertical="center" wrapText="1"/>
      <protection locked="0"/>
    </xf>
    <xf numFmtId="0" fontId="27" fillId="0" borderId="4" xfId="0" applyFont="1" applyBorder="1" applyAlignment="1" applyProtection="1">
      <alignment vertical="center" wrapText="1"/>
      <protection locked="0"/>
    </xf>
    <xf numFmtId="1" fontId="18" fillId="0" borderId="0" xfId="0" applyNumberFormat="1" applyFont="1" applyAlignment="1" applyProtection="1">
      <alignment horizontal="center" vertical="center"/>
      <protection locked="0"/>
    </xf>
    <xf numFmtId="9" fontId="18" fillId="0" borderId="0" xfId="7" applyFont="1" applyAlignment="1" applyProtection="1">
      <alignment horizontal="center" vertical="center"/>
      <protection locked="0"/>
    </xf>
    <xf numFmtId="9" fontId="2" fillId="0" borderId="0" xfId="0" applyNumberFormat="1" applyFont="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2" fillId="0" borderId="0" xfId="0" applyFont="1" applyAlignment="1">
      <alignment horizontal="center" vertical="center"/>
    </xf>
    <xf numFmtId="0" fontId="6" fillId="0" borderId="0" xfId="0" applyFont="1" applyAlignment="1">
      <alignment horizontal="center" vertical="center" wrapText="1"/>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9" fontId="2" fillId="0" borderId="0" xfId="0" applyNumberFormat="1" applyFont="1" applyAlignment="1">
      <alignment horizontal="center" vertical="center" wrapText="1"/>
    </xf>
    <xf numFmtId="0" fontId="5" fillId="10" borderId="32" xfId="0" applyFont="1" applyFill="1" applyBorder="1" applyAlignment="1" applyProtection="1">
      <alignment horizontal="center" vertical="center" wrapText="1"/>
      <protection locked="0"/>
    </xf>
    <xf numFmtId="0" fontId="5" fillId="10" borderId="33" xfId="0" applyFont="1" applyFill="1" applyBorder="1" applyAlignment="1" applyProtection="1">
      <alignment horizontal="center" vertical="center" wrapText="1"/>
      <protection locked="0"/>
    </xf>
    <xf numFmtId="0" fontId="5" fillId="11" borderId="33" xfId="0" applyFont="1" applyFill="1" applyBorder="1" applyAlignment="1" applyProtection="1">
      <alignment horizontal="center" vertical="center" wrapText="1"/>
      <protection locked="0"/>
    </xf>
    <xf numFmtId="0" fontId="5" fillId="8" borderId="33" xfId="0" applyFont="1" applyFill="1" applyBorder="1" applyAlignment="1" applyProtection="1">
      <alignment horizontal="center" vertical="center" wrapText="1"/>
      <protection locked="0"/>
    </xf>
    <xf numFmtId="0" fontId="5" fillId="11" borderId="34" xfId="0" applyFont="1" applyFill="1" applyBorder="1" applyAlignment="1" applyProtection="1">
      <alignment horizontal="center" vertical="center" wrapText="1"/>
      <protection locked="0"/>
    </xf>
    <xf numFmtId="1" fontId="5" fillId="10" borderId="32" xfId="0" applyNumberFormat="1" applyFont="1" applyFill="1" applyBorder="1" applyAlignment="1" applyProtection="1">
      <alignment horizontal="center" vertical="center" wrapText="1"/>
      <protection locked="0"/>
    </xf>
    <xf numFmtId="0" fontId="5" fillId="7" borderId="34" xfId="0" applyFont="1" applyFill="1" applyBorder="1" applyAlignment="1" applyProtection="1">
      <alignment horizontal="center" vertical="center" wrapText="1"/>
      <protection locked="0"/>
    </xf>
    <xf numFmtId="0" fontId="18" fillId="0" borderId="15" xfId="0" applyFont="1" applyBorder="1" applyAlignment="1">
      <alignment horizontal="center" vertical="center"/>
    </xf>
    <xf numFmtId="0" fontId="18" fillId="0" borderId="16" xfId="0" applyFont="1" applyBorder="1" applyAlignment="1">
      <alignment horizontal="center" vertical="center" wrapText="1"/>
    </xf>
    <xf numFmtId="0" fontId="18" fillId="3" borderId="16" xfId="0" applyFont="1" applyFill="1" applyBorder="1" applyAlignment="1">
      <alignment horizontal="center" vertical="center" wrapText="1"/>
    </xf>
    <xf numFmtId="1" fontId="18" fillId="3" borderId="16" xfId="0" applyNumberFormat="1" applyFont="1" applyFill="1" applyBorder="1" applyAlignment="1">
      <alignment horizontal="center" vertical="center" wrapText="1"/>
    </xf>
    <xf numFmtId="9" fontId="18" fillId="0" borderId="16" xfId="0" applyNumberFormat="1" applyFont="1" applyBorder="1" applyAlignment="1">
      <alignment horizontal="center" vertical="center" wrapText="1"/>
    </xf>
    <xf numFmtId="0" fontId="18" fillId="0" borderId="16" xfId="0" applyFont="1" applyBorder="1" applyAlignment="1" applyProtection="1">
      <alignment horizontal="center" vertical="center"/>
      <protection locked="0"/>
    </xf>
    <xf numFmtId="0" fontId="18" fillId="0" borderId="16" xfId="0" applyFont="1" applyBorder="1" applyAlignment="1" applyProtection="1">
      <alignment horizontal="center" vertical="center" wrapText="1"/>
      <protection locked="0"/>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6" xfId="0" applyFont="1" applyBorder="1" applyAlignment="1">
      <alignment horizontal="center" vertical="center" wrapText="1"/>
    </xf>
    <xf numFmtId="0" fontId="1" fillId="3" borderId="6" xfId="0" applyFont="1" applyFill="1" applyBorder="1" applyAlignment="1">
      <alignment horizontal="center" vertical="center" wrapText="1"/>
    </xf>
    <xf numFmtId="9" fontId="18" fillId="0" borderId="6" xfId="0" applyNumberFormat="1" applyFont="1" applyBorder="1" applyAlignment="1">
      <alignment horizontal="center" vertical="center" wrapText="1"/>
    </xf>
    <xf numFmtId="0" fontId="18" fillId="0" borderId="6" xfId="0" applyFont="1" applyBorder="1" applyAlignment="1" applyProtection="1">
      <alignment horizontal="center" vertical="center"/>
      <protection locked="0"/>
    </xf>
    <xf numFmtId="0" fontId="18" fillId="0" borderId="6" xfId="0" applyFont="1" applyBorder="1" applyAlignment="1" applyProtection="1">
      <alignment horizontal="center" vertical="center" wrapText="1"/>
      <protection locked="0"/>
    </xf>
    <xf numFmtId="9" fontId="18" fillId="0" borderId="4" xfId="0" applyNumberFormat="1" applyFont="1" applyBorder="1" applyAlignment="1" applyProtection="1">
      <alignment horizontal="center" vertical="center" wrapText="1"/>
      <protection locked="0"/>
    </xf>
    <xf numFmtId="0" fontId="18" fillId="0" borderId="16" xfId="0" applyFont="1" applyBorder="1" applyAlignment="1" applyProtection="1">
      <alignment horizontal="left" vertical="center" wrapText="1"/>
      <protection locked="0"/>
    </xf>
    <xf numFmtId="0" fontId="18" fillId="13" borderId="4" xfId="0" applyFont="1" applyFill="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lignment vertical="center" wrapText="1"/>
    </xf>
    <xf numFmtId="0" fontId="6" fillId="0" borderId="4" xfId="0" applyFont="1" applyBorder="1" applyAlignment="1" applyProtection="1">
      <alignment vertical="center" wrapText="1"/>
      <protection locked="0"/>
    </xf>
    <xf numFmtId="0" fontId="6" fillId="0" borderId="4" xfId="0" applyFont="1" applyBorder="1" applyAlignment="1">
      <alignment vertical="top" wrapText="1"/>
    </xf>
    <xf numFmtId="0" fontId="6" fillId="0" borderId="4" xfId="0" applyFont="1" applyBorder="1" applyAlignment="1">
      <alignment horizontal="left" vertical="center" wrapText="1"/>
    </xf>
    <xf numFmtId="1" fontId="32" fillId="3" borderId="4" xfId="0" applyNumberFormat="1" applyFont="1" applyFill="1" applyBorder="1" applyAlignment="1">
      <alignment horizontal="center" vertical="center" wrapText="1"/>
    </xf>
    <xf numFmtId="0" fontId="29" fillId="0" borderId="4" xfId="0" applyFont="1" applyBorder="1" applyAlignment="1" applyProtection="1">
      <alignment horizontal="center" vertical="center" wrapText="1"/>
      <protection locked="0"/>
    </xf>
    <xf numFmtId="0" fontId="29" fillId="0" borderId="4" xfId="0" applyFont="1" applyBorder="1" applyAlignment="1" applyProtection="1">
      <alignment vertical="top" wrapText="1"/>
      <protection locked="0"/>
    </xf>
    <xf numFmtId="0" fontId="2" fillId="0" borderId="0" xfId="0" applyFont="1" applyAlignment="1" applyProtection="1">
      <alignment horizontal="center" vertical="center" wrapText="1"/>
      <protection locked="0"/>
    </xf>
    <xf numFmtId="164" fontId="18" fillId="0" borderId="17" xfId="7" applyNumberFormat="1" applyFont="1" applyBorder="1" applyAlignment="1" applyProtection="1">
      <alignment horizontal="center" vertical="center"/>
      <protection locked="0"/>
    </xf>
    <xf numFmtId="164" fontId="18" fillId="0" borderId="9" xfId="7" applyNumberFormat="1" applyFont="1" applyBorder="1" applyAlignment="1" applyProtection="1">
      <alignment horizontal="center" vertical="center"/>
      <protection locked="0"/>
    </xf>
    <xf numFmtId="164" fontId="18" fillId="0" borderId="7" xfId="7" applyNumberFormat="1" applyFont="1" applyBorder="1" applyAlignment="1" applyProtection="1">
      <alignment horizontal="center" vertical="center"/>
      <protection locked="0"/>
    </xf>
    <xf numFmtId="165" fontId="18" fillId="0" borderId="16" xfId="0" applyNumberFormat="1" applyFont="1" applyBorder="1" applyAlignment="1" applyProtection="1">
      <alignment horizontal="center" vertical="center"/>
      <protection locked="0"/>
    </xf>
    <xf numFmtId="9" fontId="32" fillId="3" borderId="4" xfId="7" applyFont="1" applyFill="1" applyBorder="1" applyAlignment="1">
      <alignment horizontal="center" vertical="center" wrapText="1"/>
    </xf>
    <xf numFmtId="1" fontId="18" fillId="0" borderId="6" xfId="0" applyNumberFormat="1" applyFont="1" applyBorder="1" applyAlignment="1" applyProtection="1">
      <alignment horizontal="center" vertical="center"/>
      <protection locked="0"/>
    </xf>
    <xf numFmtId="164" fontId="2" fillId="0" borderId="0" xfId="7" applyNumberFormat="1" applyFont="1" applyBorder="1" applyAlignment="1" applyProtection="1">
      <alignment horizontal="center" vertical="center"/>
      <protection locked="0"/>
    </xf>
    <xf numFmtId="0" fontId="29" fillId="0" borderId="16" xfId="0" applyFont="1" applyBorder="1" applyAlignment="1">
      <alignment vertical="center" wrapText="1"/>
    </xf>
    <xf numFmtId="0" fontId="29" fillId="0" borderId="4" xfId="0" applyFont="1" applyBorder="1" applyAlignment="1">
      <alignment vertical="center" wrapText="1"/>
    </xf>
    <xf numFmtId="0" fontId="2" fillId="0" borderId="4" xfId="0" applyFont="1" applyBorder="1" applyAlignment="1">
      <alignment vertical="center" wrapText="1"/>
    </xf>
    <xf numFmtId="0" fontId="29" fillId="0" borderId="4"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1" fontId="4" fillId="10" borderId="35" xfId="0" applyNumberFormat="1" applyFont="1" applyFill="1" applyBorder="1" applyAlignment="1" applyProtection="1">
      <alignment horizontal="center" vertical="center" wrapText="1"/>
      <protection locked="0"/>
    </xf>
    <xf numFmtId="1" fontId="4" fillId="10" borderId="36" xfId="0" applyNumberFormat="1" applyFont="1" applyFill="1" applyBorder="1" applyAlignment="1" applyProtection="1">
      <alignment horizontal="center" vertical="center" wrapText="1"/>
      <protection locked="0"/>
    </xf>
    <xf numFmtId="1" fontId="4" fillId="10" borderId="37" xfId="0" applyNumberFormat="1" applyFont="1" applyFill="1" applyBorder="1" applyAlignment="1" applyProtection="1">
      <alignment horizontal="center" vertical="center" wrapText="1"/>
      <protection locked="0"/>
    </xf>
    <xf numFmtId="1" fontId="2" fillId="0" borderId="16" xfId="0" applyNumberFormat="1" applyFont="1" applyBorder="1" applyAlignment="1">
      <alignment horizontal="center" vertical="center"/>
    </xf>
    <xf numFmtId="1" fontId="2" fillId="0" borderId="4" xfId="0" applyNumberFormat="1" applyFont="1" applyBorder="1" applyAlignment="1">
      <alignment horizontal="center" vertical="center"/>
    </xf>
    <xf numFmtId="9" fontId="2" fillId="0" borderId="4" xfId="0" applyNumberFormat="1" applyFont="1" applyBorder="1" applyAlignment="1">
      <alignment horizontal="center" vertical="center"/>
    </xf>
    <xf numFmtId="9" fontId="2" fillId="0" borderId="4" xfId="7"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12" borderId="4" xfId="0" applyFont="1" applyFill="1" applyBorder="1" applyAlignment="1">
      <alignment horizontal="center" vertical="center"/>
    </xf>
    <xf numFmtId="9" fontId="2" fillId="0" borderId="6" xfId="0" applyNumberFormat="1" applyFont="1" applyBorder="1" applyAlignment="1">
      <alignment horizontal="center" vertical="center"/>
    </xf>
    <xf numFmtId="1" fontId="2" fillId="0" borderId="6" xfId="0" applyNumberFormat="1" applyFont="1" applyBorder="1" applyAlignment="1">
      <alignment horizontal="center" vertical="center"/>
    </xf>
    <xf numFmtId="9" fontId="2" fillId="0" borderId="0" xfId="0" applyNumberFormat="1" applyFont="1" applyAlignment="1">
      <alignment horizontal="center" vertical="center"/>
    </xf>
    <xf numFmtId="0" fontId="6" fillId="0" borderId="4" xfId="0" applyFont="1" applyBorder="1" applyAlignment="1" applyProtection="1">
      <alignment horizontal="left" vertical="top" wrapText="1"/>
      <protection locked="0"/>
    </xf>
    <xf numFmtId="0" fontId="18" fillId="0" borderId="6" xfId="0" applyFont="1" applyBorder="1" applyAlignment="1" applyProtection="1">
      <alignment horizontal="left" vertical="center" wrapText="1"/>
      <protection locked="0"/>
    </xf>
    <xf numFmtId="0" fontId="2" fillId="0" borderId="0" xfId="0" applyFont="1" applyAlignment="1" applyProtection="1">
      <alignment horizontal="left" vertical="center"/>
      <protection locked="0"/>
    </xf>
    <xf numFmtId="49" fontId="2" fillId="0" borderId="4" xfId="0" applyNumberFormat="1"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5" fillId="0" borderId="6" xfId="0" applyFont="1" applyBorder="1" applyAlignment="1" applyProtection="1">
      <alignment horizontal="center" vertical="center"/>
      <protection locked="0"/>
    </xf>
    <xf numFmtId="0" fontId="4" fillId="4" borderId="1"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10" fillId="5" borderId="25" xfId="0" applyFont="1" applyFill="1" applyBorder="1" applyAlignment="1" applyProtection="1">
      <alignment horizontal="center" vertical="center" wrapText="1"/>
      <protection locked="0"/>
    </xf>
    <xf numFmtId="0" fontId="10" fillId="5" borderId="26" xfId="0" applyFont="1" applyFill="1" applyBorder="1" applyAlignment="1" applyProtection="1">
      <alignment horizontal="center" vertical="center" wrapText="1"/>
      <protection locked="0"/>
    </xf>
    <xf numFmtId="0" fontId="10" fillId="5" borderId="27" xfId="0" applyFont="1" applyFill="1" applyBorder="1" applyAlignment="1" applyProtection="1">
      <alignment horizontal="center" vertical="center" wrapText="1"/>
      <protection locked="0"/>
    </xf>
    <xf numFmtId="0" fontId="9" fillId="9" borderId="6"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center" vertical="center" wrapText="1"/>
      <protection locked="0"/>
    </xf>
    <xf numFmtId="0" fontId="10" fillId="5" borderId="16" xfId="0" applyFont="1" applyFill="1" applyBorder="1" applyAlignment="1" applyProtection="1">
      <alignment horizontal="center" vertical="center" wrapText="1"/>
      <protection locked="0"/>
    </xf>
    <xf numFmtId="0" fontId="10" fillId="5" borderId="17" xfId="0" applyFont="1" applyFill="1" applyBorder="1" applyAlignment="1" applyProtection="1">
      <alignment horizontal="center" vertical="center" wrapText="1"/>
      <protection locked="0"/>
    </xf>
    <xf numFmtId="0" fontId="10" fillId="6" borderId="15" xfId="0" applyFont="1" applyFill="1" applyBorder="1" applyAlignment="1" applyProtection="1">
      <alignment horizontal="center" vertical="center" wrapText="1"/>
      <protection locked="0"/>
    </xf>
    <xf numFmtId="0" fontId="10" fillId="6" borderId="16"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6" fillId="0" borderId="15" xfId="0" applyFont="1" applyBorder="1" applyAlignment="1">
      <alignment horizontal="center" vertical="center" textRotation="90" wrapText="1"/>
    </xf>
    <xf numFmtId="0" fontId="16" fillId="0" borderId="10" xfId="0" applyFont="1" applyBorder="1" applyAlignment="1">
      <alignment horizontal="center" vertical="center" textRotation="90" wrapText="1"/>
    </xf>
    <xf numFmtId="0" fontId="16" fillId="0" borderId="11" xfId="0" applyFont="1" applyBorder="1" applyAlignment="1">
      <alignment horizontal="center" vertical="center" textRotation="90" wrapText="1"/>
    </xf>
    <xf numFmtId="0" fontId="16" fillId="0" borderId="20" xfId="0" applyFont="1" applyBorder="1" applyAlignment="1">
      <alignment horizontal="center" vertical="center" textRotation="90"/>
    </xf>
    <xf numFmtId="0" fontId="16" fillId="0" borderId="15" xfId="0" applyFont="1" applyBorder="1" applyAlignment="1">
      <alignment horizontal="center" vertical="center" textRotation="90"/>
    </xf>
    <xf numFmtId="0" fontId="16" fillId="0" borderId="10" xfId="0" applyFont="1" applyBorder="1" applyAlignment="1">
      <alignment horizontal="center" vertical="center" textRotation="90"/>
    </xf>
    <xf numFmtId="0" fontId="16" fillId="0" borderId="11" xfId="0" applyFont="1" applyBorder="1" applyAlignment="1">
      <alignment horizontal="center" vertical="center" textRotation="90"/>
    </xf>
    <xf numFmtId="0" fontId="5" fillId="10" borderId="30"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8" xfId="0" applyFont="1" applyFill="1" applyBorder="1" applyAlignment="1" applyProtection="1">
      <alignment horizontal="center" vertical="center" wrapText="1"/>
      <protection locked="0"/>
    </xf>
  </cellXfs>
  <cellStyles count="14">
    <cellStyle name="Hyperlink" xfId="6" xr:uid="{00000000-0005-0000-0000-000000000000}"/>
    <cellStyle name="Millares 2" xfId="4" xr:uid="{00000000-0005-0000-0000-000001000000}"/>
    <cellStyle name="Millares 2 2" xfId="5" xr:uid="{00000000-0005-0000-0000-000002000000}"/>
    <cellStyle name="Millares 2 2 2" xfId="9" xr:uid="{20779281-8476-43F6-AC99-C0A9811EE718}"/>
    <cellStyle name="Millares 2 2 2 2" xfId="13" xr:uid="{E83943ED-9E3F-4D39-A1AC-7A62BC339843}"/>
    <cellStyle name="Millares 2 2 3" xfId="11" xr:uid="{86D0FB4F-E487-44B6-AB68-7191E0250265}"/>
    <cellStyle name="Millares 2 3" xfId="8" xr:uid="{FCE9D142-284F-4C6B-9FC9-F37CEE7FB66B}"/>
    <cellStyle name="Millares 2 3 2" xfId="12" xr:uid="{2F202B5B-EAE5-4630-9CA9-12A7EA2A40C2}"/>
    <cellStyle name="Millares 2 4" xfId="10" xr:uid="{4AA6FCB0-1CB7-42C3-BE26-E6A3311C0962}"/>
    <cellStyle name="Normal" xfId="0" builtinId="0"/>
    <cellStyle name="Normal 3" xfId="1" xr:uid="{00000000-0005-0000-0000-000004000000}"/>
    <cellStyle name="Porcentaje" xfId="7" builtinId="5"/>
    <cellStyle name="Porcentaje 2" xfId="2" xr:uid="{00000000-0005-0000-0000-000006000000}"/>
    <cellStyle name="Porcentaje 3" xfId="3" xr:uid="{00000000-0005-0000-0000-000007000000}"/>
  </cellStyles>
  <dxfs count="0"/>
  <tableStyles count="0" defaultTableStyle="TableStyleMedium2" defaultPivotStyle="PivotStyleLight16"/>
  <colors>
    <mruColors>
      <color rgb="FFE8C1E3"/>
      <color rgb="FFEAA2F5"/>
      <color rgb="FFEDA4F5"/>
      <color rgb="FFF497F7"/>
      <color rgb="FFD1C7D1"/>
      <color rgb="FFF4DFF5"/>
      <color rgb="FF99B08B"/>
      <color rgb="FFE8FCC2"/>
      <color rgb="FF80C488"/>
      <color rgb="FF07F7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174625</xdr:colOff>
      <xdr:row>0</xdr:row>
      <xdr:rowOff>0</xdr:rowOff>
    </xdr:from>
    <xdr:to>
      <xdr:col>1</xdr:col>
      <xdr:colOff>2365375</xdr:colOff>
      <xdr:row>2</xdr:row>
      <xdr:rowOff>360837</xdr:rowOff>
    </xdr:to>
    <xdr:pic>
      <xdr:nvPicPr>
        <xdr:cNvPr id="2" name="Imagen 1">
          <a:extLst>
            <a:ext uri="{FF2B5EF4-FFF2-40B4-BE49-F238E27FC236}">
              <a16:creationId xmlns:a16="http://schemas.microsoft.com/office/drawing/2014/main" id="{B634DED9-742E-4041-9972-5071C5278C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0250" y="0"/>
          <a:ext cx="2190750" cy="11939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9049-C210-42D1-AC26-AA15146C10A4}">
  <dimension ref="A1:K34"/>
  <sheetViews>
    <sheetView zoomScale="130" zoomScaleNormal="130" workbookViewId="0">
      <selection activeCell="A7" sqref="A7"/>
    </sheetView>
  </sheetViews>
  <sheetFormatPr baseColWidth="10" defaultColWidth="11.42578125" defaultRowHeight="15" x14ac:dyDescent="0.25"/>
  <cols>
    <col min="1" max="1" width="32.85546875" customWidth="1"/>
    <col min="2" max="2" width="49.85546875" style="6" customWidth="1"/>
    <col min="3" max="3" width="38.5703125" customWidth="1"/>
    <col min="4" max="4" width="38" customWidth="1"/>
    <col min="5" max="5" width="24.5703125" customWidth="1"/>
    <col min="6" max="6" width="47" customWidth="1"/>
    <col min="7" max="7" width="49.7109375" customWidth="1"/>
    <col min="8" max="8" width="15.42578125" customWidth="1"/>
    <col min="9" max="9" width="17.28515625" customWidth="1"/>
    <col min="10" max="10" width="21.7109375" customWidth="1"/>
    <col min="11" max="11" width="22.42578125" customWidth="1"/>
  </cols>
  <sheetData>
    <row r="1" spans="1:11" s="6" customFormat="1" ht="24" customHeight="1" x14ac:dyDescent="0.2">
      <c r="A1" s="9" t="s">
        <v>0</v>
      </c>
      <c r="B1" s="5" t="s">
        <v>1</v>
      </c>
      <c r="C1" s="9" t="s">
        <v>2</v>
      </c>
      <c r="D1" s="9" t="s">
        <v>3</v>
      </c>
      <c r="E1" s="12" t="s">
        <v>4</v>
      </c>
      <c r="F1" s="11" t="s">
        <v>5</v>
      </c>
      <c r="G1" s="11" t="s">
        <v>6</v>
      </c>
      <c r="H1" s="11" t="s">
        <v>7</v>
      </c>
      <c r="I1" s="11" t="s">
        <v>8</v>
      </c>
      <c r="J1" s="9" t="s">
        <v>9</v>
      </c>
      <c r="K1" s="9" t="s">
        <v>10</v>
      </c>
    </row>
    <row r="2" spans="1:11" s="4" customFormat="1" ht="12.75" customHeight="1" x14ac:dyDescent="0.2">
      <c r="A2" s="7" t="s">
        <v>11</v>
      </c>
      <c r="B2" s="13" t="s">
        <v>12</v>
      </c>
      <c r="C2" s="7" t="s">
        <v>13</v>
      </c>
      <c r="D2" s="7" t="s">
        <v>14</v>
      </c>
      <c r="E2" s="7" t="s">
        <v>15</v>
      </c>
      <c r="F2" s="7" t="s">
        <v>16</v>
      </c>
      <c r="G2" s="7" t="s">
        <v>17</v>
      </c>
      <c r="H2" s="19" t="s">
        <v>18</v>
      </c>
      <c r="I2" s="19" t="s">
        <v>19</v>
      </c>
      <c r="J2" s="19" t="s">
        <v>20</v>
      </c>
      <c r="K2" s="19" t="s">
        <v>21</v>
      </c>
    </row>
    <row r="3" spans="1:11" s="4" customFormat="1" ht="12.75" customHeight="1" x14ac:dyDescent="0.2">
      <c r="A3" s="7" t="s">
        <v>22</v>
      </c>
      <c r="B3" s="14" t="s">
        <v>23</v>
      </c>
      <c r="C3" s="7" t="s">
        <v>24</v>
      </c>
      <c r="D3" s="7" t="s">
        <v>25</v>
      </c>
      <c r="E3" s="7" t="s">
        <v>15</v>
      </c>
      <c r="F3" s="7" t="s">
        <v>26</v>
      </c>
      <c r="G3" s="7" t="s">
        <v>27</v>
      </c>
      <c r="H3" s="19" t="s">
        <v>28</v>
      </c>
      <c r="I3" s="19" t="s">
        <v>29</v>
      </c>
      <c r="J3" s="19" t="s">
        <v>30</v>
      </c>
      <c r="K3" s="19" t="s">
        <v>31</v>
      </c>
    </row>
    <row r="4" spans="1:11" s="4" customFormat="1" ht="12.75" customHeight="1" x14ac:dyDescent="0.2">
      <c r="A4" s="7" t="s">
        <v>32</v>
      </c>
      <c r="B4" s="15" t="s">
        <v>33</v>
      </c>
      <c r="C4" s="7" t="s">
        <v>34</v>
      </c>
      <c r="D4" s="7" t="s">
        <v>35</v>
      </c>
      <c r="E4" s="7" t="s">
        <v>15</v>
      </c>
      <c r="F4" s="7" t="s">
        <v>36</v>
      </c>
      <c r="G4" s="7" t="s">
        <v>37</v>
      </c>
      <c r="I4" s="19" t="s">
        <v>38</v>
      </c>
      <c r="J4" s="19" t="s">
        <v>39</v>
      </c>
      <c r="K4" s="19" t="s">
        <v>40</v>
      </c>
    </row>
    <row r="5" spans="1:11" s="4" customFormat="1" ht="12.75" customHeight="1" x14ac:dyDescent="0.2">
      <c r="A5" s="7" t="s">
        <v>41</v>
      </c>
      <c r="B5" s="14" t="s">
        <v>42</v>
      </c>
      <c r="C5" s="7" t="s">
        <v>43</v>
      </c>
      <c r="D5" s="7" t="s">
        <v>44</v>
      </c>
      <c r="E5" s="7" t="s">
        <v>15</v>
      </c>
      <c r="F5" s="7" t="s">
        <v>45</v>
      </c>
      <c r="G5" s="7" t="s">
        <v>46</v>
      </c>
      <c r="I5" s="19" t="s">
        <v>47</v>
      </c>
      <c r="J5" s="19" t="s">
        <v>48</v>
      </c>
      <c r="K5" s="19" t="s">
        <v>49</v>
      </c>
    </row>
    <row r="6" spans="1:11" s="4" customFormat="1" ht="12.75" customHeight="1" x14ac:dyDescent="0.2">
      <c r="A6" s="7" t="s">
        <v>50</v>
      </c>
      <c r="B6" s="13" t="s">
        <v>51</v>
      </c>
      <c r="C6" s="7" t="s">
        <v>52</v>
      </c>
      <c r="D6" s="7" t="s">
        <v>53</v>
      </c>
      <c r="E6" s="7" t="s">
        <v>15</v>
      </c>
      <c r="F6" s="7" t="s">
        <v>54</v>
      </c>
      <c r="G6" s="7" t="s">
        <v>55</v>
      </c>
      <c r="J6" s="19" t="s">
        <v>56</v>
      </c>
      <c r="K6" s="19" t="s">
        <v>57</v>
      </c>
    </row>
    <row r="7" spans="1:11" s="4" customFormat="1" ht="12.75" customHeight="1" x14ac:dyDescent="0.2">
      <c r="A7" s="7" t="s">
        <v>58</v>
      </c>
      <c r="B7" s="14" t="s">
        <v>59</v>
      </c>
      <c r="C7" s="7" t="s">
        <v>60</v>
      </c>
      <c r="D7" s="7" t="s">
        <v>61</v>
      </c>
      <c r="E7" s="7" t="s">
        <v>15</v>
      </c>
      <c r="F7" s="7" t="s">
        <v>62</v>
      </c>
      <c r="G7" s="7" t="s">
        <v>63</v>
      </c>
    </row>
    <row r="8" spans="1:11" s="4" customFormat="1" ht="12.75" customHeight="1" x14ac:dyDescent="0.2">
      <c r="A8" s="7" t="s">
        <v>64</v>
      </c>
      <c r="B8" s="16" t="s">
        <v>65</v>
      </c>
      <c r="C8" s="7" t="s">
        <v>66</v>
      </c>
      <c r="D8" s="7" t="s">
        <v>67</v>
      </c>
      <c r="E8" s="7" t="s">
        <v>68</v>
      </c>
      <c r="F8" s="7" t="s">
        <v>69</v>
      </c>
      <c r="G8" s="7" t="s">
        <v>70</v>
      </c>
    </row>
    <row r="9" spans="1:11" s="4" customFormat="1" ht="12.75" customHeight="1" x14ac:dyDescent="0.2">
      <c r="A9" s="7" t="s">
        <v>71</v>
      </c>
      <c r="B9" s="15" t="s">
        <v>72</v>
      </c>
      <c r="C9" s="7" t="s">
        <v>73</v>
      </c>
      <c r="D9" s="7" t="s">
        <v>74</v>
      </c>
      <c r="E9" s="7" t="s">
        <v>75</v>
      </c>
      <c r="F9" s="7" t="s">
        <v>76</v>
      </c>
      <c r="G9" s="7" t="s">
        <v>77</v>
      </c>
    </row>
    <row r="10" spans="1:11" s="4" customFormat="1" ht="12.75" customHeight="1" x14ac:dyDescent="0.2">
      <c r="A10" s="7" t="s">
        <v>78</v>
      </c>
      <c r="B10" s="15" t="s">
        <v>79</v>
      </c>
      <c r="C10" s="7" t="s">
        <v>80</v>
      </c>
      <c r="D10" s="7" t="s">
        <v>81</v>
      </c>
      <c r="E10" s="7" t="s">
        <v>82</v>
      </c>
      <c r="F10" s="7" t="s">
        <v>83</v>
      </c>
      <c r="G10" s="7" t="s">
        <v>84</v>
      </c>
    </row>
    <row r="11" spans="1:11" s="4" customFormat="1" ht="12.75" customHeight="1" x14ac:dyDescent="0.2">
      <c r="A11" s="7" t="s">
        <v>85</v>
      </c>
      <c r="B11" s="15" t="s">
        <v>86</v>
      </c>
      <c r="C11" s="7" t="s">
        <v>87</v>
      </c>
      <c r="D11" s="7" t="s">
        <v>88</v>
      </c>
      <c r="E11" s="7" t="s">
        <v>82</v>
      </c>
      <c r="F11" s="7" t="s">
        <v>89</v>
      </c>
      <c r="G11" s="7" t="s">
        <v>90</v>
      </c>
    </row>
    <row r="12" spans="1:11" s="4" customFormat="1" ht="12.75" customHeight="1" x14ac:dyDescent="0.2">
      <c r="B12" s="7" t="s">
        <v>91</v>
      </c>
      <c r="C12" s="7" t="s">
        <v>92</v>
      </c>
      <c r="D12" s="7" t="s">
        <v>93</v>
      </c>
      <c r="E12" s="7" t="s">
        <v>82</v>
      </c>
      <c r="F12" s="7" t="s">
        <v>82</v>
      </c>
      <c r="G12" s="7" t="s">
        <v>94</v>
      </c>
    </row>
    <row r="13" spans="1:11" s="4" customFormat="1" ht="12.75" customHeight="1" x14ac:dyDescent="0.2">
      <c r="B13" s="8" t="s">
        <v>95</v>
      </c>
      <c r="C13" s="7" t="s">
        <v>56</v>
      </c>
      <c r="D13" s="7" t="s">
        <v>96</v>
      </c>
      <c r="E13" s="7" t="s">
        <v>97</v>
      </c>
      <c r="F13" s="7" t="s">
        <v>98</v>
      </c>
      <c r="G13" s="7" t="s">
        <v>99</v>
      </c>
    </row>
    <row r="14" spans="1:11" s="4" customFormat="1" ht="12.75" customHeight="1" x14ac:dyDescent="0.2">
      <c r="B14" s="8" t="s">
        <v>100</v>
      </c>
      <c r="D14" s="7" t="s">
        <v>101</v>
      </c>
      <c r="E14" s="7" t="s">
        <v>83</v>
      </c>
      <c r="F14" s="7" t="s">
        <v>102</v>
      </c>
      <c r="G14" s="7" t="s">
        <v>103</v>
      </c>
    </row>
    <row r="15" spans="1:11" s="4" customFormat="1" ht="12.75" customHeight="1" x14ac:dyDescent="0.2">
      <c r="B15" s="8" t="s">
        <v>104</v>
      </c>
      <c r="D15" s="7" t="s">
        <v>105</v>
      </c>
      <c r="E15" s="7" t="s">
        <v>83</v>
      </c>
      <c r="F15" s="7" t="s">
        <v>106</v>
      </c>
      <c r="G15" s="7" t="s">
        <v>107</v>
      </c>
    </row>
    <row r="16" spans="1:11" s="4" customFormat="1" ht="12.75" customHeight="1" x14ac:dyDescent="0.2">
      <c r="B16" s="8" t="s">
        <v>108</v>
      </c>
      <c r="D16" s="7" t="s">
        <v>109</v>
      </c>
      <c r="F16" s="7" t="s">
        <v>110</v>
      </c>
      <c r="G16" s="7" t="s">
        <v>111</v>
      </c>
    </row>
    <row r="17" spans="2:7" s="4" customFormat="1" ht="12.75" customHeight="1" x14ac:dyDescent="0.2">
      <c r="B17" s="8" t="s">
        <v>112</v>
      </c>
      <c r="F17" s="7" t="s">
        <v>113</v>
      </c>
      <c r="G17" s="7" t="s">
        <v>114</v>
      </c>
    </row>
    <row r="18" spans="2:7" s="4" customFormat="1" ht="12.75" customHeight="1" x14ac:dyDescent="0.2">
      <c r="B18" s="8" t="s">
        <v>115</v>
      </c>
      <c r="F18" s="7" t="s">
        <v>116</v>
      </c>
    </row>
    <row r="19" spans="2:7" s="4" customFormat="1" ht="12.75" customHeight="1" x14ac:dyDescent="0.2">
      <c r="B19" s="8" t="s">
        <v>117</v>
      </c>
      <c r="F19" s="7" t="s">
        <v>118</v>
      </c>
    </row>
    <row r="20" spans="2:7" s="4" customFormat="1" ht="12.75" customHeight="1" x14ac:dyDescent="0.2">
      <c r="B20" s="8" t="s">
        <v>119</v>
      </c>
      <c r="F20" s="7" t="s">
        <v>120</v>
      </c>
    </row>
    <row r="21" spans="2:7" x14ac:dyDescent="0.25">
      <c r="B21" s="7" t="s">
        <v>121</v>
      </c>
      <c r="F21" s="7" t="s">
        <v>122</v>
      </c>
    </row>
    <row r="22" spans="2:7" x14ac:dyDescent="0.25">
      <c r="F22" s="7" t="s">
        <v>123</v>
      </c>
    </row>
    <row r="23" spans="2:7" x14ac:dyDescent="0.25">
      <c r="F23" s="7" t="s">
        <v>124</v>
      </c>
    </row>
    <row r="24" spans="2:7" x14ac:dyDescent="0.25">
      <c r="F24" s="7" t="s">
        <v>125</v>
      </c>
    </row>
    <row r="25" spans="2:7" x14ac:dyDescent="0.25">
      <c r="F25" s="7" t="s">
        <v>126</v>
      </c>
    </row>
    <row r="26" spans="2:7" x14ac:dyDescent="0.25">
      <c r="F26" s="7" t="s">
        <v>75</v>
      </c>
    </row>
    <row r="27" spans="2:7" x14ac:dyDescent="0.25">
      <c r="F27" s="7" t="s">
        <v>68</v>
      </c>
    </row>
    <row r="28" spans="2:7" x14ac:dyDescent="0.25">
      <c r="F28" s="7" t="s">
        <v>15</v>
      </c>
    </row>
    <row r="29" spans="2:7" x14ac:dyDescent="0.25">
      <c r="F29" s="7" t="s">
        <v>127</v>
      </c>
    </row>
    <row r="30" spans="2:7" x14ac:dyDescent="0.25">
      <c r="D30" s="10"/>
      <c r="F30" s="7" t="s">
        <v>128</v>
      </c>
    </row>
    <row r="31" spans="2:7" x14ac:dyDescent="0.25">
      <c r="D31" s="10"/>
      <c r="F31" s="7" t="s">
        <v>129</v>
      </c>
    </row>
    <row r="32" spans="2:7" x14ac:dyDescent="0.25">
      <c r="F32" s="7" t="s">
        <v>97</v>
      </c>
    </row>
    <row r="33" spans="4:4" x14ac:dyDescent="0.25">
      <c r="D33" s="10"/>
    </row>
    <row r="34" spans="4:4" x14ac:dyDescent="0.25">
      <c r="D34"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09D4-B0AE-4B33-9670-638E2CA08B81}">
  <sheetPr>
    <pageSetUpPr fitToPage="1"/>
  </sheetPr>
  <dimension ref="A1:C32"/>
  <sheetViews>
    <sheetView topLeftCell="A26" workbookViewId="0"/>
  </sheetViews>
  <sheetFormatPr baseColWidth="10" defaultColWidth="11.42578125" defaultRowHeight="15" x14ac:dyDescent="0.25"/>
  <cols>
    <col min="1" max="1" width="11.42578125" style="4"/>
    <col min="2" max="2" width="28.140625" style="4" customWidth="1"/>
    <col min="3" max="3" width="118.85546875" style="32" customWidth="1"/>
  </cols>
  <sheetData>
    <row r="1" spans="1:3" ht="27" customHeight="1" thickBot="1" x14ac:dyDescent="0.3">
      <c r="A1" s="38" t="s">
        <v>130</v>
      </c>
      <c r="B1" s="39" t="s">
        <v>131</v>
      </c>
      <c r="C1" s="40" t="s">
        <v>132</v>
      </c>
    </row>
    <row r="2" spans="1:3" x14ac:dyDescent="0.25">
      <c r="A2" s="178" t="s">
        <v>133</v>
      </c>
      <c r="B2" s="36" t="s">
        <v>134</v>
      </c>
      <c r="C2" s="37" t="s">
        <v>135</v>
      </c>
    </row>
    <row r="3" spans="1:3" x14ac:dyDescent="0.25">
      <c r="A3" s="178"/>
      <c r="B3" s="20" t="s">
        <v>136</v>
      </c>
      <c r="C3" s="33" t="s">
        <v>137</v>
      </c>
    </row>
    <row r="4" spans="1:3" x14ac:dyDescent="0.25">
      <c r="A4" s="178"/>
      <c r="B4" s="20" t="s">
        <v>138</v>
      </c>
      <c r="C4" s="33" t="s">
        <v>139</v>
      </c>
    </row>
    <row r="5" spans="1:3" x14ac:dyDescent="0.25">
      <c r="A5" s="178"/>
      <c r="B5" s="20" t="s">
        <v>140</v>
      </c>
      <c r="C5" s="33" t="s">
        <v>141</v>
      </c>
    </row>
    <row r="6" spans="1:3" x14ac:dyDescent="0.25">
      <c r="A6" s="178"/>
      <c r="B6" s="20" t="s">
        <v>142</v>
      </c>
      <c r="C6" s="33" t="s">
        <v>143</v>
      </c>
    </row>
    <row r="7" spans="1:3" x14ac:dyDescent="0.25">
      <c r="A7" s="178"/>
      <c r="B7" s="20" t="s">
        <v>144</v>
      </c>
      <c r="C7" s="33" t="s">
        <v>145</v>
      </c>
    </row>
    <row r="8" spans="1:3" ht="45.75" customHeight="1" x14ac:dyDescent="0.25">
      <c r="A8" s="178"/>
      <c r="B8" s="21" t="s">
        <v>146</v>
      </c>
      <c r="C8" s="34" t="s">
        <v>147</v>
      </c>
    </row>
    <row r="9" spans="1:3" ht="60.75" customHeight="1" x14ac:dyDescent="0.25">
      <c r="A9" s="178"/>
      <c r="B9" s="21" t="s">
        <v>148</v>
      </c>
      <c r="C9" s="34" t="s">
        <v>149</v>
      </c>
    </row>
    <row r="10" spans="1:3" ht="95.25" customHeight="1" x14ac:dyDescent="0.25">
      <c r="A10" s="178"/>
      <c r="B10" s="21" t="s">
        <v>150</v>
      </c>
      <c r="C10" s="34" t="s">
        <v>151</v>
      </c>
    </row>
    <row r="11" spans="1:3" ht="80.25" customHeight="1" x14ac:dyDescent="0.25">
      <c r="A11" s="178"/>
      <c r="B11" s="21" t="s">
        <v>152</v>
      </c>
      <c r="C11" s="34" t="s">
        <v>153</v>
      </c>
    </row>
    <row r="12" spans="1:3" ht="41.25" customHeight="1" x14ac:dyDescent="0.25">
      <c r="A12" s="178"/>
      <c r="B12" s="21" t="s">
        <v>154</v>
      </c>
      <c r="C12" s="34" t="s">
        <v>155</v>
      </c>
    </row>
    <row r="13" spans="1:3" ht="22.5" customHeight="1" x14ac:dyDescent="0.25">
      <c r="A13" s="178"/>
      <c r="B13" s="21" t="s">
        <v>156</v>
      </c>
      <c r="C13" s="25" t="s">
        <v>157</v>
      </c>
    </row>
    <row r="14" spans="1:3" ht="22.5" customHeight="1" x14ac:dyDescent="0.25">
      <c r="A14" s="178"/>
      <c r="B14" s="21" t="s">
        <v>158</v>
      </c>
      <c r="C14" s="25" t="s">
        <v>159</v>
      </c>
    </row>
    <row r="15" spans="1:3" ht="22.5" customHeight="1" x14ac:dyDescent="0.25">
      <c r="A15" s="178"/>
      <c r="B15" s="21" t="s">
        <v>160</v>
      </c>
      <c r="C15" s="25" t="s">
        <v>161</v>
      </c>
    </row>
    <row r="16" spans="1:3" ht="23.25" customHeight="1" x14ac:dyDescent="0.25">
      <c r="A16" s="178"/>
      <c r="B16" s="21" t="s">
        <v>162</v>
      </c>
      <c r="C16" s="25" t="s">
        <v>163</v>
      </c>
    </row>
    <row r="17" spans="1:3" ht="25.5" x14ac:dyDescent="0.25">
      <c r="A17" s="178"/>
      <c r="B17" s="21" t="s">
        <v>164</v>
      </c>
      <c r="C17" s="34" t="s">
        <v>165</v>
      </c>
    </row>
    <row r="18" spans="1:3" ht="46.5" customHeight="1" x14ac:dyDescent="0.25">
      <c r="A18" s="178"/>
      <c r="B18" s="21" t="s">
        <v>166</v>
      </c>
      <c r="C18" s="34" t="s">
        <v>167</v>
      </c>
    </row>
    <row r="19" spans="1:3" ht="45" customHeight="1" thickBot="1" x14ac:dyDescent="0.3">
      <c r="A19" s="178"/>
      <c r="B19" s="22" t="s">
        <v>168</v>
      </c>
      <c r="C19" s="35" t="s">
        <v>169</v>
      </c>
    </row>
    <row r="20" spans="1:3" ht="25.5" customHeight="1" x14ac:dyDescent="0.25">
      <c r="A20" s="175" t="s">
        <v>170</v>
      </c>
      <c r="B20" s="23" t="s">
        <v>171</v>
      </c>
      <c r="C20" s="24" t="s">
        <v>172</v>
      </c>
    </row>
    <row r="21" spans="1:3" ht="25.5" customHeight="1" x14ac:dyDescent="0.25">
      <c r="A21" s="176"/>
      <c r="B21" s="21" t="s">
        <v>173</v>
      </c>
      <c r="C21" s="25" t="s">
        <v>172</v>
      </c>
    </row>
    <row r="22" spans="1:3" ht="25.5" customHeight="1" x14ac:dyDescent="0.25">
      <c r="A22" s="176"/>
      <c r="B22" s="21" t="s">
        <v>174</v>
      </c>
      <c r="C22" s="25" t="s">
        <v>172</v>
      </c>
    </row>
    <row r="23" spans="1:3" ht="25.5" customHeight="1" thickBot="1" x14ac:dyDescent="0.3">
      <c r="A23" s="177"/>
      <c r="B23" s="26" t="s">
        <v>175</v>
      </c>
      <c r="C23" s="27" t="s">
        <v>172</v>
      </c>
    </row>
    <row r="24" spans="1:3" ht="25.5" customHeight="1" x14ac:dyDescent="0.25">
      <c r="A24" s="179" t="s">
        <v>176</v>
      </c>
      <c r="B24" s="23" t="s">
        <v>171</v>
      </c>
      <c r="C24" s="24" t="s">
        <v>177</v>
      </c>
    </row>
    <row r="25" spans="1:3" ht="25.5" customHeight="1" x14ac:dyDescent="0.25">
      <c r="A25" s="180"/>
      <c r="B25" s="21" t="s">
        <v>173</v>
      </c>
      <c r="C25" s="28" t="s">
        <v>177</v>
      </c>
    </row>
    <row r="26" spans="1:3" ht="25.5" customHeight="1" x14ac:dyDescent="0.25">
      <c r="A26" s="180"/>
      <c r="B26" s="21" t="s">
        <v>174</v>
      </c>
      <c r="C26" s="28" t="s">
        <v>177</v>
      </c>
    </row>
    <row r="27" spans="1:3" ht="25.5" customHeight="1" x14ac:dyDescent="0.25">
      <c r="A27" s="180"/>
      <c r="B27" s="21" t="s">
        <v>175</v>
      </c>
      <c r="C27" s="28" t="s">
        <v>177</v>
      </c>
    </row>
    <row r="28" spans="1:3" ht="25.5" customHeight="1" x14ac:dyDescent="0.25">
      <c r="A28" s="180"/>
      <c r="B28" s="21" t="s">
        <v>178</v>
      </c>
      <c r="C28" s="25" t="s">
        <v>179</v>
      </c>
    </row>
    <row r="29" spans="1:3" ht="25.5" customHeight="1" x14ac:dyDescent="0.25">
      <c r="A29" s="180"/>
      <c r="B29" s="21" t="s">
        <v>180</v>
      </c>
      <c r="C29" s="25" t="s">
        <v>181</v>
      </c>
    </row>
    <row r="30" spans="1:3" ht="25.5" customHeight="1" x14ac:dyDescent="0.25">
      <c r="A30" s="180"/>
      <c r="B30" s="21" t="s">
        <v>182</v>
      </c>
      <c r="C30" s="25" t="s">
        <v>183</v>
      </c>
    </row>
    <row r="31" spans="1:3" ht="25.5" customHeight="1" thickBot="1" x14ac:dyDescent="0.3">
      <c r="A31" s="181"/>
      <c r="B31" s="26" t="s">
        <v>184</v>
      </c>
      <c r="C31" s="27" t="s">
        <v>185</v>
      </c>
    </row>
    <row r="32" spans="1:3" s="3" customFormat="1" ht="120.75" customHeight="1" thickBot="1" x14ac:dyDescent="0.3">
      <c r="A32" s="29" t="s">
        <v>186</v>
      </c>
      <c r="B32" s="30" t="s">
        <v>187</v>
      </c>
      <c r="C32" s="31" t="s">
        <v>188</v>
      </c>
    </row>
  </sheetData>
  <mergeCells count="3">
    <mergeCell ref="A20:A23"/>
    <mergeCell ref="A2:A19"/>
    <mergeCell ref="A24:A31"/>
  </mergeCells>
  <pageMargins left="0.70866141732283472" right="0.70866141732283472" top="0.74803149606299213" bottom="0.74803149606299213" header="0.31496062992125984" footer="0.31496062992125984"/>
  <pageSetup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0066"/>
  </sheetPr>
  <dimension ref="A1:BY60"/>
  <sheetViews>
    <sheetView showGridLines="0" tabSelected="1" view="pageBreakPreview" topLeftCell="AH52" zoomScale="55" zoomScaleNormal="55" zoomScaleSheetLayoutView="55" workbookViewId="0">
      <selection activeCell="AS50" sqref="AS50:AS54"/>
    </sheetView>
  </sheetViews>
  <sheetFormatPr baseColWidth="10" defaultColWidth="10.7109375" defaultRowHeight="14.25" x14ac:dyDescent="0.25"/>
  <cols>
    <col min="1" max="1" width="10" style="1" customWidth="1"/>
    <col min="2" max="2" width="46" style="1" customWidth="1"/>
    <col min="3" max="3" width="48" style="2" customWidth="1"/>
    <col min="4" max="4" width="45.85546875" style="2" customWidth="1"/>
    <col min="5" max="5" width="44.42578125" style="2" customWidth="1"/>
    <col min="6" max="6" width="50.5703125" style="2" customWidth="1"/>
    <col min="7" max="7" width="28.5703125" style="2" customWidth="1"/>
    <col min="8" max="8" width="65.5703125" style="1" customWidth="1"/>
    <col min="9" max="10" width="29.85546875" style="1" customWidth="1"/>
    <col min="11" max="11" width="50.85546875" style="1" customWidth="1"/>
    <col min="12" max="12" width="44" style="1" customWidth="1"/>
    <col min="13" max="13" width="28" style="1" customWidth="1"/>
    <col min="14" max="14" width="30.42578125" style="1" customWidth="1"/>
    <col min="15" max="15" width="21.5703125" style="1" customWidth="1"/>
    <col min="16" max="16" width="20.85546875" style="1" customWidth="1"/>
    <col min="17" max="17" width="27.85546875" style="1" customWidth="1"/>
    <col min="18" max="18" width="23.42578125" style="1" customWidth="1"/>
    <col min="19" max="19" width="23.7109375" style="1" customWidth="1"/>
    <col min="20" max="20" width="24.5703125" style="51" customWidth="1"/>
    <col min="21" max="21" width="27.7109375" style="51" customWidth="1"/>
    <col min="22" max="22" width="24.7109375" style="51" customWidth="1"/>
    <col min="23" max="23" width="36" style="51" customWidth="1"/>
    <col min="24" max="24" width="20" style="1" customWidth="1"/>
    <col min="25" max="25" width="130.5703125" style="1" customWidth="1"/>
    <col min="26" max="26" width="80.28515625" style="1" customWidth="1"/>
    <col min="27" max="27" width="61.28515625" style="1" customWidth="1"/>
    <col min="28" max="28" width="116.140625" style="1" customWidth="1"/>
    <col min="29" max="29" width="20.7109375" style="1" customWidth="1"/>
    <col min="30" max="30" width="129.5703125" style="1" customWidth="1"/>
    <col min="31" max="31" width="125.28515625" style="1" customWidth="1"/>
    <col min="32" max="32" width="106.42578125" style="1" customWidth="1"/>
    <col min="33" max="33" width="123.140625" style="1" customWidth="1"/>
    <col min="34" max="37" width="22.28515625" style="1" customWidth="1"/>
    <col min="38" max="38" width="49.5703125" style="1" customWidth="1"/>
    <col min="39" max="42" width="22.85546875" style="1" customWidth="1"/>
    <col min="43" max="43" width="45.140625" style="1" customWidth="1"/>
    <col min="44" max="44" width="20" style="1" customWidth="1"/>
    <col min="45" max="45" width="27" style="1" customWidth="1"/>
    <col min="46" max="46" width="26.42578125" style="1" customWidth="1"/>
    <col min="47" max="47" width="19.28515625" style="1" customWidth="1"/>
    <col min="48" max="16384" width="10.7109375" style="1"/>
  </cols>
  <sheetData>
    <row r="1" spans="1:77" ht="33" customHeight="1" x14ac:dyDescent="0.25">
      <c r="A1" s="156"/>
      <c r="B1" s="156"/>
      <c r="C1" s="44" t="s">
        <v>138</v>
      </c>
      <c r="D1" s="158" t="s">
        <v>189</v>
      </c>
      <c r="E1" s="158"/>
      <c r="F1" s="158"/>
      <c r="G1" s="158"/>
      <c r="H1" s="158"/>
      <c r="I1" s="44" t="s">
        <v>190</v>
      </c>
      <c r="J1" s="156" t="s">
        <v>191</v>
      </c>
      <c r="K1" s="156"/>
      <c r="L1" s="51"/>
      <c r="M1" s="51"/>
      <c r="N1" s="51"/>
      <c r="O1" s="51"/>
      <c r="P1" s="51"/>
      <c r="Q1" s="51"/>
      <c r="R1" s="51"/>
      <c r="S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row>
    <row r="2" spans="1:77" ht="33" customHeight="1" x14ac:dyDescent="0.25">
      <c r="A2" s="156"/>
      <c r="B2" s="156"/>
      <c r="C2" s="44" t="s">
        <v>192</v>
      </c>
      <c r="D2" s="158" t="s">
        <v>193</v>
      </c>
      <c r="E2" s="158"/>
      <c r="F2" s="158"/>
      <c r="G2" s="158"/>
      <c r="H2" s="158"/>
      <c r="I2" s="44" t="s">
        <v>194</v>
      </c>
      <c r="J2" s="149" t="s">
        <v>195</v>
      </c>
      <c r="K2" s="149"/>
      <c r="L2" s="51"/>
      <c r="M2" s="51"/>
      <c r="N2" s="51"/>
      <c r="O2" s="51"/>
      <c r="P2" s="51"/>
      <c r="Q2" s="51"/>
      <c r="R2" s="51"/>
      <c r="S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row>
    <row r="3" spans="1:77" ht="33" customHeight="1" x14ac:dyDescent="0.25">
      <c r="A3" s="157"/>
      <c r="B3" s="157"/>
      <c r="C3" s="46" t="s">
        <v>196</v>
      </c>
      <c r="D3" s="174" t="s">
        <v>197</v>
      </c>
      <c r="E3" s="174"/>
      <c r="F3" s="174"/>
      <c r="G3" s="174"/>
      <c r="H3" s="174"/>
      <c r="I3" s="47" t="s">
        <v>198</v>
      </c>
      <c r="J3" s="150" t="s">
        <v>199</v>
      </c>
      <c r="K3" s="151"/>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row>
    <row r="4" spans="1:77" ht="26.25" customHeight="1" x14ac:dyDescent="0.25">
      <c r="A4" s="163" t="s">
        <v>133</v>
      </c>
      <c r="B4" s="164"/>
      <c r="C4" s="164"/>
      <c r="D4" s="164"/>
      <c r="E4" s="164"/>
      <c r="F4" s="164"/>
      <c r="G4" s="164"/>
      <c r="H4" s="164"/>
      <c r="I4" s="164"/>
      <c r="J4" s="164"/>
      <c r="K4" s="164"/>
      <c r="L4" s="164"/>
      <c r="M4" s="164"/>
      <c r="N4" s="164"/>
      <c r="O4" s="164"/>
      <c r="P4" s="164"/>
      <c r="Q4" s="164"/>
      <c r="R4" s="164"/>
      <c r="S4" s="165"/>
      <c r="T4" s="163" t="s">
        <v>200</v>
      </c>
      <c r="U4" s="164"/>
      <c r="V4" s="164"/>
      <c r="W4" s="165"/>
      <c r="X4" s="169" t="s">
        <v>171</v>
      </c>
      <c r="Y4" s="170"/>
      <c r="Z4" s="170"/>
      <c r="AA4" s="170"/>
      <c r="AB4" s="171"/>
      <c r="AC4" s="159" t="s">
        <v>173</v>
      </c>
      <c r="AD4" s="160"/>
      <c r="AE4" s="160"/>
      <c r="AF4" s="160"/>
      <c r="AG4" s="161"/>
      <c r="AH4" s="172" t="s">
        <v>174</v>
      </c>
      <c r="AI4" s="173"/>
      <c r="AJ4" s="173"/>
      <c r="AK4" s="173"/>
      <c r="AL4" s="173"/>
      <c r="AM4" s="172" t="s">
        <v>175</v>
      </c>
      <c r="AN4" s="173"/>
      <c r="AO4" s="173"/>
      <c r="AP4" s="173"/>
      <c r="AQ4" s="173"/>
      <c r="AR4" s="152" t="s">
        <v>201</v>
      </c>
      <c r="AS4" s="153"/>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row>
    <row r="5" spans="1:77" ht="26.25" customHeight="1" thickBot="1" x14ac:dyDescent="0.3">
      <c r="A5" s="166"/>
      <c r="B5" s="167"/>
      <c r="C5" s="167"/>
      <c r="D5" s="167"/>
      <c r="E5" s="167"/>
      <c r="F5" s="167"/>
      <c r="G5" s="167"/>
      <c r="H5" s="167"/>
      <c r="I5" s="167"/>
      <c r="J5" s="167"/>
      <c r="K5" s="167"/>
      <c r="L5" s="167"/>
      <c r="M5" s="167"/>
      <c r="N5" s="167"/>
      <c r="O5" s="167"/>
      <c r="P5" s="167"/>
      <c r="Q5" s="167"/>
      <c r="R5" s="167"/>
      <c r="S5" s="168"/>
      <c r="T5" s="166"/>
      <c r="U5" s="167"/>
      <c r="V5" s="167"/>
      <c r="W5" s="168"/>
      <c r="X5" s="18" t="s">
        <v>176</v>
      </c>
      <c r="Y5" s="162" t="s">
        <v>202</v>
      </c>
      <c r="Z5" s="162"/>
      <c r="AA5" s="162"/>
      <c r="AB5" s="17" t="s">
        <v>203</v>
      </c>
      <c r="AC5" s="18" t="s">
        <v>176</v>
      </c>
      <c r="AD5" s="162" t="s">
        <v>204</v>
      </c>
      <c r="AE5" s="162"/>
      <c r="AF5" s="162"/>
      <c r="AG5" s="17" t="s">
        <v>203</v>
      </c>
      <c r="AH5" s="18" t="s">
        <v>176</v>
      </c>
      <c r="AI5" s="162" t="s">
        <v>205</v>
      </c>
      <c r="AJ5" s="162"/>
      <c r="AK5" s="162"/>
      <c r="AL5" s="17" t="s">
        <v>203</v>
      </c>
      <c r="AM5" s="18" t="s">
        <v>176</v>
      </c>
      <c r="AN5" s="162" t="s">
        <v>205</v>
      </c>
      <c r="AO5" s="162"/>
      <c r="AP5" s="162"/>
      <c r="AQ5" s="17" t="s">
        <v>203</v>
      </c>
      <c r="AR5" s="154"/>
      <c r="AS5" s="155"/>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row>
    <row r="6" spans="1:77" ht="98.25" customHeight="1" thickBot="1" x14ac:dyDescent="0.3">
      <c r="A6" s="88" t="s">
        <v>206</v>
      </c>
      <c r="B6" s="89" t="s">
        <v>134</v>
      </c>
      <c r="C6" s="89" t="s">
        <v>136</v>
      </c>
      <c r="D6" s="89" t="s">
        <v>138</v>
      </c>
      <c r="E6" s="89" t="s">
        <v>140</v>
      </c>
      <c r="F6" s="89" t="s">
        <v>207</v>
      </c>
      <c r="G6" s="89" t="s">
        <v>144</v>
      </c>
      <c r="H6" s="90" t="s">
        <v>208</v>
      </c>
      <c r="I6" s="90" t="s">
        <v>209</v>
      </c>
      <c r="J6" s="89" t="s">
        <v>150</v>
      </c>
      <c r="K6" s="90" t="s">
        <v>210</v>
      </c>
      <c r="L6" s="90" t="s">
        <v>211</v>
      </c>
      <c r="M6" s="90" t="s">
        <v>156</v>
      </c>
      <c r="N6" s="90" t="s">
        <v>158</v>
      </c>
      <c r="O6" s="90" t="s">
        <v>160</v>
      </c>
      <c r="P6" s="90" t="s">
        <v>162</v>
      </c>
      <c r="Q6" s="91" t="s">
        <v>164</v>
      </c>
      <c r="R6" s="91" t="s">
        <v>166</v>
      </c>
      <c r="S6" s="92" t="s">
        <v>212</v>
      </c>
      <c r="T6" s="133" t="s">
        <v>171</v>
      </c>
      <c r="U6" s="134" t="s">
        <v>173</v>
      </c>
      <c r="V6" s="134" t="s">
        <v>174</v>
      </c>
      <c r="W6" s="135" t="s">
        <v>175</v>
      </c>
      <c r="X6" s="93" t="s">
        <v>213</v>
      </c>
      <c r="Y6" s="91" t="s">
        <v>180</v>
      </c>
      <c r="Z6" s="91" t="s">
        <v>182</v>
      </c>
      <c r="AA6" s="91" t="s">
        <v>184</v>
      </c>
      <c r="AB6" s="94" t="s">
        <v>214</v>
      </c>
      <c r="AC6" s="93" t="s">
        <v>213</v>
      </c>
      <c r="AD6" s="91" t="s">
        <v>180</v>
      </c>
      <c r="AE6" s="91" t="s">
        <v>182</v>
      </c>
      <c r="AF6" s="91" t="s">
        <v>184</v>
      </c>
      <c r="AG6" s="94" t="s">
        <v>214</v>
      </c>
      <c r="AH6" s="93" t="s">
        <v>213</v>
      </c>
      <c r="AI6" s="91" t="s">
        <v>180</v>
      </c>
      <c r="AJ6" s="91" t="s">
        <v>182</v>
      </c>
      <c r="AK6" s="91" t="s">
        <v>184</v>
      </c>
      <c r="AL6" s="94" t="s">
        <v>214</v>
      </c>
      <c r="AM6" s="93" t="s">
        <v>213</v>
      </c>
      <c r="AN6" s="91" t="s">
        <v>180</v>
      </c>
      <c r="AO6" s="91" t="s">
        <v>182</v>
      </c>
      <c r="AP6" s="91" t="s">
        <v>184</v>
      </c>
      <c r="AQ6" s="94" t="s">
        <v>214</v>
      </c>
      <c r="AR6" s="94" t="s">
        <v>215</v>
      </c>
      <c r="AS6" s="94" t="s">
        <v>216</v>
      </c>
      <c r="AT6" s="59" t="s">
        <v>600</v>
      </c>
      <c r="AU6" s="59" t="s">
        <v>217</v>
      </c>
      <c r="AV6" s="51"/>
      <c r="AW6" s="51"/>
      <c r="AX6" s="51"/>
      <c r="AY6" s="51"/>
      <c r="AZ6" s="51"/>
      <c r="BA6" s="51"/>
      <c r="BB6" s="51"/>
      <c r="BC6" s="51"/>
      <c r="BD6" s="51"/>
      <c r="BE6" s="51"/>
      <c r="BF6" s="51"/>
      <c r="BG6" s="51"/>
      <c r="BH6" s="51"/>
      <c r="BI6" s="51"/>
      <c r="BJ6" s="51"/>
      <c r="BK6" s="51"/>
      <c r="BL6" s="51"/>
      <c r="BM6" s="51"/>
      <c r="BN6" s="51"/>
      <c r="BO6" s="51"/>
      <c r="BP6" s="51"/>
      <c r="BQ6" s="51"/>
      <c r="BR6" s="51"/>
      <c r="BS6" s="51"/>
      <c r="BT6" s="51"/>
      <c r="BU6" s="51"/>
      <c r="BV6" s="51"/>
      <c r="BW6" s="51"/>
      <c r="BX6" s="51"/>
      <c r="BY6" s="51"/>
    </row>
    <row r="7" spans="1:77" s="60" customFormat="1" ht="381" customHeight="1" x14ac:dyDescent="0.25">
      <c r="A7" s="95">
        <v>1</v>
      </c>
      <c r="B7" s="96" t="s">
        <v>11</v>
      </c>
      <c r="C7" s="96" t="s">
        <v>16</v>
      </c>
      <c r="D7" s="96" t="s">
        <v>63</v>
      </c>
      <c r="E7" s="96" t="s">
        <v>13</v>
      </c>
      <c r="F7" s="96" t="s">
        <v>42</v>
      </c>
      <c r="G7" s="96" t="s">
        <v>109</v>
      </c>
      <c r="H7" s="96" t="s">
        <v>218</v>
      </c>
      <c r="I7" s="96" t="s">
        <v>39</v>
      </c>
      <c r="J7" s="96" t="s">
        <v>57</v>
      </c>
      <c r="K7" s="96" t="s">
        <v>219</v>
      </c>
      <c r="L7" s="96" t="s">
        <v>220</v>
      </c>
      <c r="M7" s="96">
        <v>1</v>
      </c>
      <c r="N7" s="96" t="s">
        <v>221</v>
      </c>
      <c r="O7" s="96" t="s">
        <v>18</v>
      </c>
      <c r="P7" s="96" t="s">
        <v>29</v>
      </c>
      <c r="Q7" s="97" t="s">
        <v>222</v>
      </c>
      <c r="R7" s="98">
        <v>1</v>
      </c>
      <c r="S7" s="99">
        <v>1</v>
      </c>
      <c r="T7" s="136"/>
      <c r="U7" s="136">
        <v>1</v>
      </c>
      <c r="V7" s="136"/>
      <c r="W7" s="136"/>
      <c r="X7" s="100"/>
      <c r="Y7" s="101"/>
      <c r="Z7" s="100"/>
      <c r="AA7" s="100"/>
      <c r="AB7" s="100"/>
      <c r="AC7" s="124">
        <v>0.9</v>
      </c>
      <c r="AD7" s="110" t="s">
        <v>223</v>
      </c>
      <c r="AE7" s="110" t="s">
        <v>224</v>
      </c>
      <c r="AF7" s="101" t="s">
        <v>225</v>
      </c>
      <c r="AG7" s="128" t="s">
        <v>226</v>
      </c>
      <c r="AH7" s="100"/>
      <c r="AI7" s="100"/>
      <c r="AJ7" s="100"/>
      <c r="AK7" s="100"/>
      <c r="AL7" s="100"/>
      <c r="AM7" s="100"/>
      <c r="AN7" s="100"/>
      <c r="AO7" s="100"/>
      <c r="AP7" s="100"/>
      <c r="AQ7" s="100"/>
      <c r="AR7" s="124">
        <f>+X7+AC7</f>
        <v>0.9</v>
      </c>
      <c r="AS7" s="121">
        <f>(AR7*S7)/M7</f>
        <v>0.9</v>
      </c>
      <c r="AT7" s="79">
        <f>+T7+U7</f>
        <v>1</v>
      </c>
      <c r="AU7" s="80">
        <f>+(AT7*100%)/M7</f>
        <v>1</v>
      </c>
    </row>
    <row r="8" spans="1:77" s="60" customFormat="1" ht="75" customHeight="1" x14ac:dyDescent="0.25">
      <c r="A8" s="102">
        <v>2</v>
      </c>
      <c r="B8" s="48" t="s">
        <v>11</v>
      </c>
      <c r="C8" s="48" t="s">
        <v>26</v>
      </c>
      <c r="D8" s="48" t="s">
        <v>63</v>
      </c>
      <c r="E8" s="48" t="s">
        <v>13</v>
      </c>
      <c r="F8" s="48" t="s">
        <v>117</v>
      </c>
      <c r="G8" s="48" t="s">
        <v>109</v>
      </c>
      <c r="H8" s="48" t="s">
        <v>227</v>
      </c>
      <c r="I8" s="48" t="s">
        <v>39</v>
      </c>
      <c r="J8" s="48" t="s">
        <v>57</v>
      </c>
      <c r="K8" s="48" t="s">
        <v>228</v>
      </c>
      <c r="L8" s="48" t="s">
        <v>229</v>
      </c>
      <c r="M8" s="48">
        <v>1</v>
      </c>
      <c r="N8" s="48" t="s">
        <v>230</v>
      </c>
      <c r="O8" s="48" t="s">
        <v>18</v>
      </c>
      <c r="P8" s="48" t="s">
        <v>29</v>
      </c>
      <c r="Q8" s="49" t="s">
        <v>231</v>
      </c>
      <c r="R8" s="52">
        <v>1</v>
      </c>
      <c r="S8" s="55">
        <v>1</v>
      </c>
      <c r="T8" s="137"/>
      <c r="U8" s="137"/>
      <c r="V8" s="137"/>
      <c r="W8" s="137">
        <v>1</v>
      </c>
      <c r="X8" s="61"/>
      <c r="Y8" s="71"/>
      <c r="Z8" s="61"/>
      <c r="AA8" s="61"/>
      <c r="AB8" s="61"/>
      <c r="AC8" s="61"/>
      <c r="AD8" s="61"/>
      <c r="AE8" s="61"/>
      <c r="AF8" s="61"/>
      <c r="AG8" s="61"/>
      <c r="AH8" s="61"/>
      <c r="AI8" s="61"/>
      <c r="AJ8" s="61"/>
      <c r="AK8" s="61"/>
      <c r="AL8" s="61"/>
      <c r="AM8" s="61"/>
      <c r="AN8" s="61"/>
      <c r="AO8" s="61"/>
      <c r="AP8" s="61"/>
      <c r="AQ8" s="61"/>
      <c r="AR8" s="74">
        <f t="shared" ref="AR8:AR56" si="0">+X8+AC8</f>
        <v>0</v>
      </c>
      <c r="AS8" s="122">
        <f t="shared" ref="AS8:AS56" si="1">(AR8*S8)/M8</f>
        <v>0</v>
      </c>
      <c r="AT8" s="79">
        <f t="shared" ref="AT8:AT56" si="2">+T8+U8</f>
        <v>0</v>
      </c>
      <c r="AU8" s="80">
        <f t="shared" ref="AU8:AU56" si="3">+(AT8*100%)/M8</f>
        <v>0</v>
      </c>
    </row>
    <row r="9" spans="1:77" s="60" customFormat="1" ht="93.75" customHeight="1" x14ac:dyDescent="0.25">
      <c r="A9" s="102">
        <v>3</v>
      </c>
      <c r="B9" s="48" t="s">
        <v>11</v>
      </c>
      <c r="C9" s="48" t="s">
        <v>36</v>
      </c>
      <c r="D9" s="48" t="s">
        <v>63</v>
      </c>
      <c r="E9" s="48" t="s">
        <v>13</v>
      </c>
      <c r="F9" s="48" t="s">
        <v>117</v>
      </c>
      <c r="G9" s="48" t="s">
        <v>109</v>
      </c>
      <c r="H9" s="48" t="s">
        <v>232</v>
      </c>
      <c r="I9" s="48" t="s">
        <v>39</v>
      </c>
      <c r="J9" s="48" t="s">
        <v>57</v>
      </c>
      <c r="K9" s="48" t="s">
        <v>233</v>
      </c>
      <c r="L9" s="48" t="s">
        <v>234</v>
      </c>
      <c r="M9" s="48">
        <v>1</v>
      </c>
      <c r="N9" s="48" t="s">
        <v>235</v>
      </c>
      <c r="O9" s="48" t="s">
        <v>18</v>
      </c>
      <c r="P9" s="48" t="s">
        <v>29</v>
      </c>
      <c r="Q9" s="49" t="s">
        <v>236</v>
      </c>
      <c r="R9" s="52">
        <v>1</v>
      </c>
      <c r="S9" s="55">
        <v>1</v>
      </c>
      <c r="T9" s="137"/>
      <c r="U9" s="137"/>
      <c r="V9" s="137"/>
      <c r="W9" s="137">
        <v>1</v>
      </c>
      <c r="X9" s="61"/>
      <c r="Y9" s="71"/>
      <c r="Z9" s="61"/>
      <c r="AA9" s="61"/>
      <c r="AB9" s="61"/>
      <c r="AC9" s="61"/>
      <c r="AD9" s="61"/>
      <c r="AE9" s="61"/>
      <c r="AF9" s="61"/>
      <c r="AG9" s="61"/>
      <c r="AH9" s="61"/>
      <c r="AI9" s="61"/>
      <c r="AJ9" s="61"/>
      <c r="AK9" s="61"/>
      <c r="AL9" s="61"/>
      <c r="AM9" s="61"/>
      <c r="AN9" s="61"/>
      <c r="AO9" s="61"/>
      <c r="AP9" s="61"/>
      <c r="AQ9" s="61"/>
      <c r="AR9" s="74">
        <f t="shared" si="0"/>
        <v>0</v>
      </c>
      <c r="AS9" s="122">
        <f t="shared" si="1"/>
        <v>0</v>
      </c>
      <c r="AT9" s="79">
        <f t="shared" si="2"/>
        <v>0</v>
      </c>
      <c r="AU9" s="80">
        <f t="shared" si="3"/>
        <v>0</v>
      </c>
    </row>
    <row r="10" spans="1:77" s="60" customFormat="1" ht="75" customHeight="1" x14ac:dyDescent="0.25">
      <c r="A10" s="102">
        <v>4</v>
      </c>
      <c r="B10" s="48" t="s">
        <v>11</v>
      </c>
      <c r="C10" s="48" t="s">
        <v>45</v>
      </c>
      <c r="D10" s="48" t="s">
        <v>63</v>
      </c>
      <c r="E10" s="48" t="s">
        <v>13</v>
      </c>
      <c r="F10" s="48" t="s">
        <v>91</v>
      </c>
      <c r="G10" s="48" t="s">
        <v>109</v>
      </c>
      <c r="H10" s="48" t="s">
        <v>237</v>
      </c>
      <c r="I10" s="48" t="s">
        <v>39</v>
      </c>
      <c r="J10" s="48" t="s">
        <v>57</v>
      </c>
      <c r="K10" s="48" t="s">
        <v>238</v>
      </c>
      <c r="L10" s="48" t="s">
        <v>239</v>
      </c>
      <c r="M10" s="48">
        <v>1</v>
      </c>
      <c r="N10" s="48" t="s">
        <v>221</v>
      </c>
      <c r="O10" s="48" t="s">
        <v>18</v>
      </c>
      <c r="P10" s="48" t="s">
        <v>29</v>
      </c>
      <c r="Q10" s="49" t="s">
        <v>240</v>
      </c>
      <c r="R10" s="52">
        <v>0</v>
      </c>
      <c r="S10" s="55">
        <v>1</v>
      </c>
      <c r="T10" s="137">
        <v>1</v>
      </c>
      <c r="U10" s="137"/>
      <c r="V10" s="137"/>
      <c r="W10" s="137"/>
      <c r="X10" s="74">
        <v>1</v>
      </c>
      <c r="Y10" s="73" t="s">
        <v>241</v>
      </c>
      <c r="Z10" s="112" t="s">
        <v>56</v>
      </c>
      <c r="AA10" s="112" t="s">
        <v>56</v>
      </c>
      <c r="AB10" s="113" t="s">
        <v>242</v>
      </c>
      <c r="AC10" s="61"/>
      <c r="AD10" s="61"/>
      <c r="AE10" s="61"/>
      <c r="AF10" s="61"/>
      <c r="AG10" s="61"/>
      <c r="AH10" s="61"/>
      <c r="AI10" s="61"/>
      <c r="AJ10" s="61"/>
      <c r="AK10" s="61"/>
      <c r="AL10" s="61"/>
      <c r="AM10" s="61"/>
      <c r="AN10" s="61"/>
      <c r="AO10" s="61"/>
      <c r="AP10" s="61"/>
      <c r="AQ10" s="61"/>
      <c r="AR10" s="74">
        <f t="shared" si="0"/>
        <v>1</v>
      </c>
      <c r="AS10" s="122">
        <f t="shared" si="1"/>
        <v>1</v>
      </c>
      <c r="AT10" s="79">
        <f t="shared" si="2"/>
        <v>1</v>
      </c>
      <c r="AU10" s="80">
        <f t="shared" si="3"/>
        <v>1</v>
      </c>
    </row>
    <row r="11" spans="1:77" s="60" customFormat="1" ht="409.6" customHeight="1" x14ac:dyDescent="0.25">
      <c r="A11" s="102">
        <v>5</v>
      </c>
      <c r="B11" s="48" t="s">
        <v>22</v>
      </c>
      <c r="C11" s="48" t="s">
        <v>54</v>
      </c>
      <c r="D11" s="48" t="s">
        <v>70</v>
      </c>
      <c r="E11" s="48" t="s">
        <v>24</v>
      </c>
      <c r="F11" s="48" t="s">
        <v>65</v>
      </c>
      <c r="G11" s="48" t="s">
        <v>81</v>
      </c>
      <c r="H11" s="48" t="s">
        <v>597</v>
      </c>
      <c r="I11" s="48" t="s">
        <v>39</v>
      </c>
      <c r="J11" s="48" t="s">
        <v>21</v>
      </c>
      <c r="K11" s="48" t="s">
        <v>243</v>
      </c>
      <c r="L11" s="48" t="s">
        <v>244</v>
      </c>
      <c r="M11" s="48">
        <v>11</v>
      </c>
      <c r="N11" s="48" t="s">
        <v>245</v>
      </c>
      <c r="O11" s="48" t="s">
        <v>18</v>
      </c>
      <c r="P11" s="48" t="s">
        <v>19</v>
      </c>
      <c r="Q11" s="49" t="s">
        <v>246</v>
      </c>
      <c r="R11" s="52">
        <v>0</v>
      </c>
      <c r="S11" s="55">
        <v>1</v>
      </c>
      <c r="T11" s="137">
        <v>3</v>
      </c>
      <c r="U11" s="137">
        <v>3</v>
      </c>
      <c r="V11" s="137">
        <v>3</v>
      </c>
      <c r="W11" s="137">
        <v>2</v>
      </c>
      <c r="X11" s="61">
        <v>8</v>
      </c>
      <c r="Y11" s="73" t="s">
        <v>247</v>
      </c>
      <c r="Z11" s="112" t="s">
        <v>56</v>
      </c>
      <c r="AA11" s="112" t="s">
        <v>56</v>
      </c>
      <c r="AB11" s="113" t="s">
        <v>248</v>
      </c>
      <c r="AC11" s="61">
        <v>3</v>
      </c>
      <c r="AD11" s="73" t="s">
        <v>249</v>
      </c>
      <c r="AE11" s="112" t="s">
        <v>56</v>
      </c>
      <c r="AF11" s="112" t="s">
        <v>56</v>
      </c>
      <c r="AG11" s="129" t="s">
        <v>250</v>
      </c>
      <c r="AH11" s="61"/>
      <c r="AI11" s="61"/>
      <c r="AJ11" s="61"/>
      <c r="AK11" s="61"/>
      <c r="AL11" s="61"/>
      <c r="AM11" s="61"/>
      <c r="AN11" s="61"/>
      <c r="AO11" s="61"/>
      <c r="AP11" s="61"/>
      <c r="AQ11" s="61"/>
      <c r="AR11" s="74">
        <f>+X11+AC11</f>
        <v>11</v>
      </c>
      <c r="AS11" s="122">
        <f t="shared" si="1"/>
        <v>1</v>
      </c>
      <c r="AT11" s="79">
        <f t="shared" si="2"/>
        <v>6</v>
      </c>
      <c r="AU11" s="80">
        <f>+(AT11*100%)/M11</f>
        <v>0.54545454545454541</v>
      </c>
    </row>
    <row r="12" spans="1:77" s="60" customFormat="1" ht="69.75" customHeight="1" x14ac:dyDescent="0.25">
      <c r="A12" s="102">
        <v>6</v>
      </c>
      <c r="B12" s="48" t="s">
        <v>32</v>
      </c>
      <c r="C12" s="48" t="s">
        <v>62</v>
      </c>
      <c r="D12" s="48" t="s">
        <v>37</v>
      </c>
      <c r="E12" s="48" t="s">
        <v>52</v>
      </c>
      <c r="F12" s="48" t="s">
        <v>108</v>
      </c>
      <c r="G12" s="48" t="s">
        <v>109</v>
      </c>
      <c r="H12" s="48" t="s">
        <v>251</v>
      </c>
      <c r="I12" s="48" t="s">
        <v>39</v>
      </c>
      <c r="J12" s="48" t="s">
        <v>57</v>
      </c>
      <c r="K12" s="48" t="s">
        <v>252</v>
      </c>
      <c r="L12" s="48" t="s">
        <v>253</v>
      </c>
      <c r="M12" s="48">
        <v>1</v>
      </c>
      <c r="N12" s="48" t="s">
        <v>254</v>
      </c>
      <c r="O12" s="48" t="s">
        <v>18</v>
      </c>
      <c r="P12" s="48" t="s">
        <v>29</v>
      </c>
      <c r="Q12" s="49" t="s">
        <v>255</v>
      </c>
      <c r="R12" s="52">
        <v>1</v>
      </c>
      <c r="S12" s="55">
        <v>1</v>
      </c>
      <c r="T12" s="137"/>
      <c r="U12" s="137"/>
      <c r="V12" s="137"/>
      <c r="W12" s="137">
        <v>1</v>
      </c>
      <c r="X12" s="61"/>
      <c r="Y12" s="71"/>
      <c r="Z12" s="61"/>
      <c r="AA12" s="61"/>
      <c r="AB12" s="61"/>
      <c r="AC12" s="61"/>
      <c r="AD12" s="61"/>
      <c r="AE12" s="61"/>
      <c r="AF12" s="61"/>
      <c r="AG12" s="61"/>
      <c r="AH12" s="61"/>
      <c r="AI12" s="61"/>
      <c r="AJ12" s="61"/>
      <c r="AK12" s="61"/>
      <c r="AL12" s="61"/>
      <c r="AM12" s="61"/>
      <c r="AN12" s="61"/>
      <c r="AO12" s="61"/>
      <c r="AP12" s="61"/>
      <c r="AQ12" s="61"/>
      <c r="AR12" s="74">
        <f t="shared" si="0"/>
        <v>0</v>
      </c>
      <c r="AS12" s="122">
        <f t="shared" si="1"/>
        <v>0</v>
      </c>
      <c r="AT12" s="79">
        <f t="shared" si="2"/>
        <v>0</v>
      </c>
      <c r="AU12" s="80">
        <f t="shared" si="3"/>
        <v>0</v>
      </c>
    </row>
    <row r="13" spans="1:77" s="60" customFormat="1" ht="58.5" customHeight="1" x14ac:dyDescent="0.25">
      <c r="A13" s="102">
        <v>7</v>
      </c>
      <c r="B13" s="48" t="s">
        <v>41</v>
      </c>
      <c r="C13" s="48" t="s">
        <v>69</v>
      </c>
      <c r="D13" s="48" t="s">
        <v>46</v>
      </c>
      <c r="E13" s="48" t="s">
        <v>43</v>
      </c>
      <c r="F13" s="48" t="s">
        <v>91</v>
      </c>
      <c r="G13" s="48" t="s">
        <v>109</v>
      </c>
      <c r="H13" s="48" t="s">
        <v>256</v>
      </c>
      <c r="I13" s="48" t="s">
        <v>20</v>
      </c>
      <c r="J13" s="48" t="s">
        <v>57</v>
      </c>
      <c r="K13" s="48" t="s">
        <v>257</v>
      </c>
      <c r="L13" s="48" t="s">
        <v>258</v>
      </c>
      <c r="M13" s="53">
        <v>1</v>
      </c>
      <c r="N13" s="48" t="s">
        <v>259</v>
      </c>
      <c r="O13" s="48" t="s">
        <v>28</v>
      </c>
      <c r="P13" s="48" t="s">
        <v>29</v>
      </c>
      <c r="Q13" s="48" t="s">
        <v>260</v>
      </c>
      <c r="R13" s="53" t="s">
        <v>261</v>
      </c>
      <c r="S13" s="55">
        <v>1</v>
      </c>
      <c r="T13" s="138"/>
      <c r="U13" s="138"/>
      <c r="V13" s="138"/>
      <c r="W13" s="137">
        <v>1</v>
      </c>
      <c r="X13" s="61"/>
      <c r="Y13" s="72"/>
      <c r="Z13" s="61"/>
      <c r="AA13" s="61"/>
      <c r="AB13" s="71"/>
      <c r="AC13" s="61"/>
      <c r="AD13" s="61"/>
      <c r="AE13" s="61"/>
      <c r="AF13" s="61"/>
      <c r="AG13" s="61"/>
      <c r="AH13" s="61"/>
      <c r="AI13" s="61"/>
      <c r="AJ13" s="61"/>
      <c r="AK13" s="61"/>
      <c r="AL13" s="61"/>
      <c r="AM13" s="61"/>
      <c r="AN13" s="61"/>
      <c r="AO13" s="61"/>
      <c r="AP13" s="61"/>
      <c r="AQ13" s="61"/>
      <c r="AR13" s="70">
        <f t="shared" si="0"/>
        <v>0</v>
      </c>
      <c r="AS13" s="122">
        <f t="shared" si="1"/>
        <v>0</v>
      </c>
      <c r="AT13" s="79">
        <f t="shared" si="2"/>
        <v>0</v>
      </c>
      <c r="AU13" s="80">
        <f t="shared" si="3"/>
        <v>0</v>
      </c>
    </row>
    <row r="14" spans="1:77" s="60" customFormat="1" ht="338.25" customHeight="1" x14ac:dyDescent="0.25">
      <c r="A14" s="102">
        <v>8</v>
      </c>
      <c r="B14" s="48" t="s">
        <v>41</v>
      </c>
      <c r="C14" s="48" t="s">
        <v>76</v>
      </c>
      <c r="D14" s="48" t="s">
        <v>46</v>
      </c>
      <c r="E14" s="48" t="s">
        <v>43</v>
      </c>
      <c r="F14" s="48" t="s">
        <v>91</v>
      </c>
      <c r="G14" s="48" t="s">
        <v>109</v>
      </c>
      <c r="H14" s="48" t="s">
        <v>262</v>
      </c>
      <c r="I14" s="48" t="s">
        <v>39</v>
      </c>
      <c r="J14" s="48" t="s">
        <v>57</v>
      </c>
      <c r="K14" s="48" t="s">
        <v>263</v>
      </c>
      <c r="L14" s="48" t="s">
        <v>264</v>
      </c>
      <c r="M14" s="53">
        <v>17</v>
      </c>
      <c r="N14" s="48" t="s">
        <v>265</v>
      </c>
      <c r="O14" s="48" t="s">
        <v>18</v>
      </c>
      <c r="P14" s="48" t="s">
        <v>19</v>
      </c>
      <c r="Q14" s="49" t="s">
        <v>260</v>
      </c>
      <c r="R14" s="52" t="s">
        <v>266</v>
      </c>
      <c r="S14" s="55">
        <v>1</v>
      </c>
      <c r="T14" s="137">
        <v>3</v>
      </c>
      <c r="U14" s="137">
        <v>5</v>
      </c>
      <c r="V14" s="137">
        <v>5</v>
      </c>
      <c r="W14" s="137">
        <v>4</v>
      </c>
      <c r="X14" s="61">
        <v>8</v>
      </c>
      <c r="Y14" s="76" t="s">
        <v>267</v>
      </c>
      <c r="Z14" s="112" t="s">
        <v>56</v>
      </c>
      <c r="AA14" s="112" t="s">
        <v>56</v>
      </c>
      <c r="AB14" s="113" t="s">
        <v>268</v>
      </c>
      <c r="AC14" s="61">
        <v>9</v>
      </c>
      <c r="AD14" s="113" t="s">
        <v>269</v>
      </c>
      <c r="AE14" s="112" t="s">
        <v>56</v>
      </c>
      <c r="AF14" s="112" t="s">
        <v>56</v>
      </c>
      <c r="AG14" s="129" t="s">
        <v>270</v>
      </c>
      <c r="AH14" s="61"/>
      <c r="AI14" s="61"/>
      <c r="AJ14" s="61"/>
      <c r="AK14" s="61"/>
      <c r="AL14" s="61"/>
      <c r="AM14" s="61"/>
      <c r="AN14" s="61"/>
      <c r="AO14" s="61"/>
      <c r="AP14" s="61"/>
      <c r="AQ14" s="61"/>
      <c r="AR14" s="74">
        <f t="shared" si="0"/>
        <v>17</v>
      </c>
      <c r="AS14" s="122">
        <f t="shared" si="1"/>
        <v>1</v>
      </c>
      <c r="AT14" s="79">
        <f t="shared" si="2"/>
        <v>8</v>
      </c>
      <c r="AU14" s="80">
        <f t="shared" si="3"/>
        <v>0.47058823529411764</v>
      </c>
    </row>
    <row r="15" spans="1:77" s="60" customFormat="1" ht="409.5" customHeight="1" x14ac:dyDescent="0.25">
      <c r="A15" s="102">
        <v>9</v>
      </c>
      <c r="B15" s="48" t="s">
        <v>32</v>
      </c>
      <c r="C15" s="48" t="s">
        <v>102</v>
      </c>
      <c r="D15" s="48" t="s">
        <v>84</v>
      </c>
      <c r="E15" s="48" t="s">
        <v>56</v>
      </c>
      <c r="F15" s="48" t="s">
        <v>86</v>
      </c>
      <c r="G15" s="48" t="s">
        <v>109</v>
      </c>
      <c r="H15" s="48" t="s">
        <v>271</v>
      </c>
      <c r="I15" s="48" t="s">
        <v>20</v>
      </c>
      <c r="J15" s="48" t="s">
        <v>57</v>
      </c>
      <c r="K15" s="48" t="s">
        <v>272</v>
      </c>
      <c r="L15" s="48" t="s">
        <v>273</v>
      </c>
      <c r="M15" s="48">
        <v>2</v>
      </c>
      <c r="N15" s="48" t="s">
        <v>274</v>
      </c>
      <c r="O15" s="48" t="s">
        <v>18</v>
      </c>
      <c r="P15" s="48" t="s">
        <v>19</v>
      </c>
      <c r="Q15" s="49" t="s">
        <v>275</v>
      </c>
      <c r="R15" s="52">
        <v>0</v>
      </c>
      <c r="S15" s="55">
        <v>1</v>
      </c>
      <c r="T15" s="137"/>
      <c r="U15" s="137">
        <v>1</v>
      </c>
      <c r="V15" s="137"/>
      <c r="W15" s="137">
        <v>1</v>
      </c>
      <c r="X15" s="61"/>
      <c r="Y15" s="72"/>
      <c r="Z15" s="61"/>
      <c r="AA15" s="61"/>
      <c r="AB15" s="82"/>
      <c r="AC15" s="61">
        <v>1</v>
      </c>
      <c r="AD15" s="73" t="s">
        <v>276</v>
      </c>
      <c r="AE15" s="112" t="s">
        <v>56</v>
      </c>
      <c r="AF15" s="112" t="s">
        <v>56</v>
      </c>
      <c r="AG15" s="129" t="s">
        <v>277</v>
      </c>
      <c r="AH15" s="61"/>
      <c r="AI15" s="61"/>
      <c r="AJ15" s="61"/>
      <c r="AK15" s="61"/>
      <c r="AL15" s="61"/>
      <c r="AM15" s="61"/>
      <c r="AN15" s="61"/>
      <c r="AO15" s="61"/>
      <c r="AP15" s="61"/>
      <c r="AQ15" s="61"/>
      <c r="AR15" s="74">
        <f t="shared" si="0"/>
        <v>1</v>
      </c>
      <c r="AS15" s="122">
        <f t="shared" si="1"/>
        <v>0.5</v>
      </c>
      <c r="AT15" s="79">
        <f t="shared" si="2"/>
        <v>1</v>
      </c>
      <c r="AU15" s="80">
        <f t="shared" si="3"/>
        <v>0.5</v>
      </c>
    </row>
    <row r="16" spans="1:77" s="60" customFormat="1" ht="144" customHeight="1" x14ac:dyDescent="0.25">
      <c r="A16" s="102">
        <v>10</v>
      </c>
      <c r="B16" s="48" t="s">
        <v>64</v>
      </c>
      <c r="C16" s="48" t="s">
        <v>89</v>
      </c>
      <c r="D16" s="48" t="s">
        <v>111</v>
      </c>
      <c r="E16" s="48" t="s">
        <v>56</v>
      </c>
      <c r="F16" s="48" t="s">
        <v>119</v>
      </c>
      <c r="G16" s="48" t="s">
        <v>109</v>
      </c>
      <c r="H16" s="48" t="s">
        <v>278</v>
      </c>
      <c r="I16" s="48" t="s">
        <v>20</v>
      </c>
      <c r="J16" s="48" t="s">
        <v>57</v>
      </c>
      <c r="K16" s="48" t="s">
        <v>279</v>
      </c>
      <c r="L16" s="48" t="s">
        <v>280</v>
      </c>
      <c r="M16" s="48">
        <v>1</v>
      </c>
      <c r="N16" s="48" t="s">
        <v>281</v>
      </c>
      <c r="O16" s="48" t="s">
        <v>18</v>
      </c>
      <c r="P16" s="48" t="s">
        <v>29</v>
      </c>
      <c r="Q16" s="49" t="s">
        <v>282</v>
      </c>
      <c r="R16" s="52">
        <v>1</v>
      </c>
      <c r="S16" s="55">
        <v>1</v>
      </c>
      <c r="T16" s="137"/>
      <c r="U16" s="137"/>
      <c r="V16" s="137"/>
      <c r="W16" s="137">
        <v>1</v>
      </c>
      <c r="X16" s="61"/>
      <c r="Y16" s="71"/>
      <c r="Z16" s="61"/>
      <c r="AA16" s="61"/>
      <c r="AB16" s="61"/>
      <c r="AC16" s="61"/>
      <c r="AD16" s="61"/>
      <c r="AE16" s="61"/>
      <c r="AF16" s="61" t="s">
        <v>56</v>
      </c>
      <c r="AG16" s="61" t="s">
        <v>56</v>
      </c>
      <c r="AH16" s="61"/>
      <c r="AI16" s="61"/>
      <c r="AJ16" s="61"/>
      <c r="AK16" s="61"/>
      <c r="AL16" s="61"/>
      <c r="AM16" s="61"/>
      <c r="AN16" s="61"/>
      <c r="AO16" s="61"/>
      <c r="AP16" s="61"/>
      <c r="AQ16" s="61"/>
      <c r="AR16" s="74">
        <f t="shared" si="0"/>
        <v>0</v>
      </c>
      <c r="AS16" s="122">
        <f t="shared" si="1"/>
        <v>0</v>
      </c>
      <c r="AT16" s="79">
        <f t="shared" si="2"/>
        <v>0</v>
      </c>
      <c r="AU16" s="80">
        <f t="shared" si="3"/>
        <v>0</v>
      </c>
    </row>
    <row r="17" spans="1:47" s="60" customFormat="1" ht="323.25" customHeight="1" x14ac:dyDescent="0.25">
      <c r="A17" s="102">
        <v>11</v>
      </c>
      <c r="B17" s="48" t="s">
        <v>22</v>
      </c>
      <c r="C17" s="48" t="s">
        <v>82</v>
      </c>
      <c r="D17" s="48" t="s">
        <v>27</v>
      </c>
      <c r="E17" s="48" t="s">
        <v>92</v>
      </c>
      <c r="F17" s="48" t="s">
        <v>72</v>
      </c>
      <c r="G17" s="48" t="s">
        <v>88</v>
      </c>
      <c r="H17" s="48" t="s">
        <v>283</v>
      </c>
      <c r="I17" s="48" t="s">
        <v>20</v>
      </c>
      <c r="J17" s="48" t="s">
        <v>31</v>
      </c>
      <c r="K17" s="48" t="s">
        <v>284</v>
      </c>
      <c r="L17" s="48" t="s">
        <v>285</v>
      </c>
      <c r="M17" s="48">
        <v>3</v>
      </c>
      <c r="N17" s="48" t="s">
        <v>274</v>
      </c>
      <c r="O17" s="48" t="s">
        <v>18</v>
      </c>
      <c r="P17" s="48" t="s">
        <v>19</v>
      </c>
      <c r="Q17" s="49" t="s">
        <v>286</v>
      </c>
      <c r="R17" s="52">
        <v>3</v>
      </c>
      <c r="S17" s="55">
        <v>0.33</v>
      </c>
      <c r="T17" s="137"/>
      <c r="U17" s="137">
        <v>1</v>
      </c>
      <c r="V17" s="137">
        <v>1</v>
      </c>
      <c r="W17" s="137">
        <v>1</v>
      </c>
      <c r="X17" s="61"/>
      <c r="Y17" s="71"/>
      <c r="Z17" s="61"/>
      <c r="AA17" s="61"/>
      <c r="AB17" s="61"/>
      <c r="AC17" s="61">
        <v>1</v>
      </c>
      <c r="AD17" s="113" t="s">
        <v>287</v>
      </c>
      <c r="AE17" s="113" t="s">
        <v>288</v>
      </c>
      <c r="AF17" s="113" t="s">
        <v>289</v>
      </c>
      <c r="AG17" s="129" t="s">
        <v>290</v>
      </c>
      <c r="AH17" s="61"/>
      <c r="AI17" s="61"/>
      <c r="AJ17" s="61"/>
      <c r="AK17" s="61"/>
      <c r="AL17" s="61"/>
      <c r="AM17" s="61"/>
      <c r="AN17" s="61"/>
      <c r="AO17" s="61"/>
      <c r="AP17" s="61"/>
      <c r="AQ17" s="61"/>
      <c r="AR17" s="74">
        <f t="shared" si="0"/>
        <v>1</v>
      </c>
      <c r="AS17" s="122">
        <f t="shared" si="1"/>
        <v>0.11</v>
      </c>
      <c r="AT17" s="79">
        <f t="shared" si="2"/>
        <v>1</v>
      </c>
      <c r="AU17" s="80">
        <f t="shared" si="3"/>
        <v>0.33333333333333331</v>
      </c>
    </row>
    <row r="18" spans="1:47" s="60" customFormat="1" ht="318.75" customHeight="1" x14ac:dyDescent="0.25">
      <c r="A18" s="102">
        <v>12</v>
      </c>
      <c r="B18" s="48" t="s">
        <v>22</v>
      </c>
      <c r="C18" s="48" t="s">
        <v>82</v>
      </c>
      <c r="D18" s="48" t="s">
        <v>27</v>
      </c>
      <c r="E18" s="48" t="s">
        <v>92</v>
      </c>
      <c r="F18" s="48" t="s">
        <v>72</v>
      </c>
      <c r="G18" s="48" t="s">
        <v>93</v>
      </c>
      <c r="H18" s="48" t="s">
        <v>291</v>
      </c>
      <c r="I18" s="48" t="s">
        <v>20</v>
      </c>
      <c r="J18" s="48" t="s">
        <v>31</v>
      </c>
      <c r="K18" s="48" t="s">
        <v>292</v>
      </c>
      <c r="L18" s="48" t="s">
        <v>285</v>
      </c>
      <c r="M18" s="48">
        <v>4</v>
      </c>
      <c r="N18" s="48" t="s">
        <v>274</v>
      </c>
      <c r="O18" s="48" t="s">
        <v>18</v>
      </c>
      <c r="P18" s="48" t="s">
        <v>19</v>
      </c>
      <c r="Q18" s="49" t="s">
        <v>293</v>
      </c>
      <c r="R18" s="52">
        <v>4</v>
      </c>
      <c r="S18" s="55">
        <v>0.33</v>
      </c>
      <c r="T18" s="137">
        <v>1</v>
      </c>
      <c r="U18" s="137">
        <v>1</v>
      </c>
      <c r="V18" s="137">
        <v>1</v>
      </c>
      <c r="W18" s="137">
        <v>1</v>
      </c>
      <c r="X18" s="61">
        <v>1</v>
      </c>
      <c r="Y18" s="76" t="s">
        <v>294</v>
      </c>
      <c r="Z18" s="61" t="s">
        <v>56</v>
      </c>
      <c r="AA18" s="61" t="s">
        <v>56</v>
      </c>
      <c r="AB18" s="113" t="s">
        <v>295</v>
      </c>
      <c r="AC18" s="61">
        <v>1</v>
      </c>
      <c r="AD18" s="113" t="s">
        <v>296</v>
      </c>
      <c r="AE18" s="113" t="s">
        <v>297</v>
      </c>
      <c r="AF18" s="113" t="s">
        <v>298</v>
      </c>
      <c r="AG18" s="129" t="s">
        <v>299</v>
      </c>
      <c r="AH18" s="61"/>
      <c r="AI18" s="61"/>
      <c r="AJ18" s="61"/>
      <c r="AK18" s="61"/>
      <c r="AL18" s="61"/>
      <c r="AM18" s="61"/>
      <c r="AN18" s="61"/>
      <c r="AO18" s="61"/>
      <c r="AP18" s="61"/>
      <c r="AQ18" s="61"/>
      <c r="AR18" s="74">
        <f t="shared" si="0"/>
        <v>2</v>
      </c>
      <c r="AS18" s="122">
        <f t="shared" si="1"/>
        <v>0.16500000000000001</v>
      </c>
      <c r="AT18" s="79">
        <f t="shared" si="2"/>
        <v>2</v>
      </c>
      <c r="AU18" s="80">
        <f t="shared" si="3"/>
        <v>0.5</v>
      </c>
    </row>
    <row r="19" spans="1:47" s="60" customFormat="1" ht="327" customHeight="1" x14ac:dyDescent="0.25">
      <c r="A19" s="102">
        <v>13</v>
      </c>
      <c r="B19" s="48" t="s">
        <v>41</v>
      </c>
      <c r="C19" s="48" t="s">
        <v>82</v>
      </c>
      <c r="D19" s="48" t="s">
        <v>17</v>
      </c>
      <c r="E19" s="48" t="s">
        <v>92</v>
      </c>
      <c r="F19" s="48" t="s">
        <v>65</v>
      </c>
      <c r="G19" s="48" t="s">
        <v>81</v>
      </c>
      <c r="H19" s="48" t="s">
        <v>300</v>
      </c>
      <c r="I19" s="48" t="s">
        <v>20</v>
      </c>
      <c r="J19" s="48" t="s">
        <v>31</v>
      </c>
      <c r="K19" s="48" t="s">
        <v>301</v>
      </c>
      <c r="L19" s="48" t="s">
        <v>285</v>
      </c>
      <c r="M19" s="48">
        <v>3</v>
      </c>
      <c r="N19" s="48" t="s">
        <v>274</v>
      </c>
      <c r="O19" s="48" t="s">
        <v>18</v>
      </c>
      <c r="P19" s="48" t="s">
        <v>19</v>
      </c>
      <c r="Q19" s="49" t="s">
        <v>302</v>
      </c>
      <c r="R19" s="52">
        <v>3</v>
      </c>
      <c r="S19" s="55">
        <v>0.34</v>
      </c>
      <c r="T19" s="137"/>
      <c r="U19" s="137">
        <v>1</v>
      </c>
      <c r="V19" s="137">
        <v>1</v>
      </c>
      <c r="W19" s="137">
        <v>1</v>
      </c>
      <c r="X19" s="61"/>
      <c r="Y19" s="71"/>
      <c r="Z19" s="61"/>
      <c r="AA19" s="61"/>
      <c r="AB19" s="61"/>
      <c r="AC19" s="61">
        <v>1</v>
      </c>
      <c r="AD19" s="114" t="s">
        <v>303</v>
      </c>
      <c r="AE19" s="113" t="s">
        <v>297</v>
      </c>
      <c r="AF19" s="113" t="s">
        <v>298</v>
      </c>
      <c r="AG19" s="129" t="s">
        <v>304</v>
      </c>
      <c r="AH19" s="61"/>
      <c r="AI19" s="61"/>
      <c r="AJ19" s="61"/>
      <c r="AK19" s="61"/>
      <c r="AL19" s="61"/>
      <c r="AM19" s="61"/>
      <c r="AN19" s="61"/>
      <c r="AO19" s="61"/>
      <c r="AP19" s="61"/>
      <c r="AQ19" s="61"/>
      <c r="AR19" s="74">
        <f t="shared" si="0"/>
        <v>1</v>
      </c>
      <c r="AS19" s="122">
        <f>(AR19*S19)/M19</f>
        <v>0.11333333333333334</v>
      </c>
      <c r="AT19" s="79">
        <f t="shared" si="2"/>
        <v>1</v>
      </c>
      <c r="AU19" s="80">
        <f>+(AT19*100%)/M19</f>
        <v>0.33333333333333331</v>
      </c>
    </row>
    <row r="20" spans="1:47" s="60" customFormat="1" ht="350.25" customHeight="1" x14ac:dyDescent="0.25">
      <c r="A20" s="102">
        <v>14</v>
      </c>
      <c r="B20" s="48" t="s">
        <v>64</v>
      </c>
      <c r="C20" s="48" t="s">
        <v>98</v>
      </c>
      <c r="D20" s="48" t="s">
        <v>114</v>
      </c>
      <c r="E20" s="48" t="s">
        <v>56</v>
      </c>
      <c r="F20" s="48" t="s">
        <v>112</v>
      </c>
      <c r="G20" s="48" t="s">
        <v>109</v>
      </c>
      <c r="H20" s="48" t="s">
        <v>305</v>
      </c>
      <c r="I20" s="48" t="s">
        <v>39</v>
      </c>
      <c r="J20" s="48" t="s">
        <v>57</v>
      </c>
      <c r="K20" s="48" t="s">
        <v>306</v>
      </c>
      <c r="L20" s="48" t="s">
        <v>307</v>
      </c>
      <c r="M20" s="55">
        <v>1</v>
      </c>
      <c r="N20" s="48" t="s">
        <v>308</v>
      </c>
      <c r="O20" s="48" t="s">
        <v>28</v>
      </c>
      <c r="P20" s="48" t="s">
        <v>29</v>
      </c>
      <c r="Q20" s="49" t="s">
        <v>309</v>
      </c>
      <c r="R20" s="52" t="s">
        <v>310</v>
      </c>
      <c r="S20" s="55">
        <v>1</v>
      </c>
      <c r="T20" s="139">
        <v>1</v>
      </c>
      <c r="U20" s="139">
        <v>1</v>
      </c>
      <c r="V20" s="139">
        <v>1</v>
      </c>
      <c r="W20" s="139">
        <v>1</v>
      </c>
      <c r="X20" s="70">
        <v>0.7</v>
      </c>
      <c r="Y20" s="73" t="s">
        <v>311</v>
      </c>
      <c r="Z20" s="71" t="s">
        <v>312</v>
      </c>
      <c r="AA20" s="71" t="s">
        <v>313</v>
      </c>
      <c r="AB20" s="113" t="s">
        <v>314</v>
      </c>
      <c r="AC20" s="125">
        <v>0</v>
      </c>
      <c r="AD20" s="117" t="s">
        <v>315</v>
      </c>
      <c r="AE20" s="117" t="s">
        <v>316</v>
      </c>
      <c r="AF20" s="71" t="s">
        <v>317</v>
      </c>
      <c r="AG20" s="129" t="s">
        <v>318</v>
      </c>
      <c r="AH20" s="61"/>
      <c r="AI20" s="61"/>
      <c r="AJ20" s="61"/>
      <c r="AK20" s="61"/>
      <c r="AL20" s="61"/>
      <c r="AM20" s="61"/>
      <c r="AN20" s="61"/>
      <c r="AO20" s="61"/>
      <c r="AP20" s="61"/>
      <c r="AQ20" s="61"/>
      <c r="AR20" s="70">
        <f>+(X20+AC20)/2</f>
        <v>0.35</v>
      </c>
      <c r="AS20" s="122">
        <f t="shared" si="1"/>
        <v>0.35</v>
      </c>
      <c r="AT20" s="79">
        <f t="shared" si="2"/>
        <v>2</v>
      </c>
      <c r="AU20" s="80">
        <f t="shared" si="3"/>
        <v>2</v>
      </c>
    </row>
    <row r="21" spans="1:47" s="60" customFormat="1" ht="348.75" customHeight="1" x14ac:dyDescent="0.25">
      <c r="A21" s="102">
        <v>15</v>
      </c>
      <c r="B21" s="48" t="s">
        <v>64</v>
      </c>
      <c r="C21" s="48" t="s">
        <v>83</v>
      </c>
      <c r="D21" s="48" t="s">
        <v>27</v>
      </c>
      <c r="E21" s="48" t="s">
        <v>87</v>
      </c>
      <c r="F21" s="48" t="s">
        <v>119</v>
      </c>
      <c r="G21" s="48" t="s">
        <v>109</v>
      </c>
      <c r="H21" s="48" t="s">
        <v>319</v>
      </c>
      <c r="I21" s="48" t="s">
        <v>56</v>
      </c>
      <c r="J21" s="48" t="s">
        <v>57</v>
      </c>
      <c r="K21" s="48" t="s">
        <v>320</v>
      </c>
      <c r="L21" s="48" t="s">
        <v>285</v>
      </c>
      <c r="M21" s="48">
        <v>3</v>
      </c>
      <c r="N21" s="48" t="s">
        <v>321</v>
      </c>
      <c r="O21" s="48" t="s">
        <v>18</v>
      </c>
      <c r="P21" s="48" t="s">
        <v>19</v>
      </c>
      <c r="Q21" s="48" t="s">
        <v>321</v>
      </c>
      <c r="R21" s="49">
        <v>3</v>
      </c>
      <c r="S21" s="55">
        <v>0.15</v>
      </c>
      <c r="T21" s="140">
        <v>1</v>
      </c>
      <c r="U21" s="140">
        <v>1</v>
      </c>
      <c r="V21" s="140">
        <v>1</v>
      </c>
      <c r="W21" s="140"/>
      <c r="X21" s="61">
        <v>1</v>
      </c>
      <c r="Y21" s="73" t="s">
        <v>322</v>
      </c>
      <c r="Z21" s="61" t="s">
        <v>56</v>
      </c>
      <c r="AA21" s="61" t="s">
        <v>56</v>
      </c>
      <c r="AB21" s="113" t="s">
        <v>323</v>
      </c>
      <c r="AC21" s="61">
        <v>1</v>
      </c>
      <c r="AD21" s="113" t="s">
        <v>324</v>
      </c>
      <c r="AE21" s="61" t="s">
        <v>56</v>
      </c>
      <c r="AF21" s="61" t="s">
        <v>56</v>
      </c>
      <c r="AG21" s="129" t="s">
        <v>325</v>
      </c>
      <c r="AH21" s="61"/>
      <c r="AI21" s="61"/>
      <c r="AJ21" s="61"/>
      <c r="AK21" s="61"/>
      <c r="AL21" s="61"/>
      <c r="AM21" s="61"/>
      <c r="AN21" s="61"/>
      <c r="AO21" s="61"/>
      <c r="AP21" s="61"/>
      <c r="AQ21" s="61"/>
      <c r="AR21" s="74">
        <f t="shared" si="0"/>
        <v>2</v>
      </c>
      <c r="AS21" s="122">
        <f t="shared" si="1"/>
        <v>9.9999999999999992E-2</v>
      </c>
      <c r="AT21" s="79">
        <f t="shared" si="2"/>
        <v>2</v>
      </c>
      <c r="AU21" s="80">
        <f t="shared" si="3"/>
        <v>0.66666666666666663</v>
      </c>
    </row>
    <row r="22" spans="1:47" s="60" customFormat="1" ht="309.75" customHeight="1" x14ac:dyDescent="0.25">
      <c r="A22" s="102">
        <v>16</v>
      </c>
      <c r="B22" s="48" t="s">
        <v>64</v>
      </c>
      <c r="C22" s="48" t="s">
        <v>83</v>
      </c>
      <c r="D22" s="48" t="s">
        <v>27</v>
      </c>
      <c r="E22" s="48" t="s">
        <v>87</v>
      </c>
      <c r="F22" s="48" t="s">
        <v>104</v>
      </c>
      <c r="G22" s="48" t="s">
        <v>109</v>
      </c>
      <c r="H22" s="48" t="s">
        <v>326</v>
      </c>
      <c r="I22" s="48" t="s">
        <v>56</v>
      </c>
      <c r="J22" s="48" t="s">
        <v>57</v>
      </c>
      <c r="K22" s="48" t="s">
        <v>327</v>
      </c>
      <c r="L22" s="48" t="s">
        <v>328</v>
      </c>
      <c r="M22" s="48">
        <v>4</v>
      </c>
      <c r="N22" s="48" t="s">
        <v>329</v>
      </c>
      <c r="O22" s="48" t="s">
        <v>18</v>
      </c>
      <c r="P22" s="48" t="s">
        <v>19</v>
      </c>
      <c r="Q22" s="48" t="s">
        <v>329</v>
      </c>
      <c r="R22" s="49">
        <v>4</v>
      </c>
      <c r="S22" s="55">
        <v>0.15</v>
      </c>
      <c r="T22" s="140">
        <v>1</v>
      </c>
      <c r="U22" s="140">
        <v>1</v>
      </c>
      <c r="V22" s="140">
        <v>1</v>
      </c>
      <c r="W22" s="140">
        <v>1</v>
      </c>
      <c r="X22" s="61">
        <v>1</v>
      </c>
      <c r="Y22" s="75" t="s">
        <v>330</v>
      </c>
      <c r="Z22" s="61" t="s">
        <v>56</v>
      </c>
      <c r="AA22" s="61" t="s">
        <v>56</v>
      </c>
      <c r="AB22" s="113" t="s">
        <v>331</v>
      </c>
      <c r="AC22" s="61">
        <v>1</v>
      </c>
      <c r="AD22" s="75" t="s">
        <v>332</v>
      </c>
      <c r="AE22" s="61" t="s">
        <v>56</v>
      </c>
      <c r="AF22" s="61" t="s">
        <v>56</v>
      </c>
      <c r="AG22" s="129" t="s">
        <v>333</v>
      </c>
      <c r="AH22" s="61"/>
      <c r="AI22" s="61"/>
      <c r="AJ22" s="61"/>
      <c r="AK22" s="61"/>
      <c r="AL22" s="61"/>
      <c r="AM22" s="61"/>
      <c r="AN22" s="61"/>
      <c r="AO22" s="61"/>
      <c r="AP22" s="61"/>
      <c r="AQ22" s="61"/>
      <c r="AR22" s="74">
        <f t="shared" si="0"/>
        <v>2</v>
      </c>
      <c r="AS22" s="122">
        <f t="shared" si="1"/>
        <v>7.4999999999999997E-2</v>
      </c>
      <c r="AT22" s="79">
        <f t="shared" si="2"/>
        <v>2</v>
      </c>
      <c r="AU22" s="80">
        <f t="shared" si="3"/>
        <v>0.5</v>
      </c>
    </row>
    <row r="23" spans="1:47" s="60" customFormat="1" ht="318" customHeight="1" x14ac:dyDescent="0.25">
      <c r="A23" s="102">
        <v>17</v>
      </c>
      <c r="B23" s="48" t="s">
        <v>71</v>
      </c>
      <c r="C23" s="48" t="s">
        <v>83</v>
      </c>
      <c r="D23" s="48" t="s">
        <v>17</v>
      </c>
      <c r="E23" s="48" t="s">
        <v>87</v>
      </c>
      <c r="F23" s="48" t="s">
        <v>108</v>
      </c>
      <c r="G23" s="48" t="s">
        <v>101</v>
      </c>
      <c r="H23" s="48" t="s">
        <v>334</v>
      </c>
      <c r="I23" s="48" t="s">
        <v>39</v>
      </c>
      <c r="J23" s="48" t="s">
        <v>31</v>
      </c>
      <c r="K23" s="48" t="s">
        <v>335</v>
      </c>
      <c r="L23" s="48" t="s">
        <v>285</v>
      </c>
      <c r="M23" s="48">
        <v>4</v>
      </c>
      <c r="N23" s="48" t="s">
        <v>336</v>
      </c>
      <c r="O23" s="48" t="s">
        <v>18</v>
      </c>
      <c r="P23" s="48" t="s">
        <v>19</v>
      </c>
      <c r="Q23" s="49" t="s">
        <v>337</v>
      </c>
      <c r="R23" s="49">
        <v>4</v>
      </c>
      <c r="S23" s="55">
        <v>0.15</v>
      </c>
      <c r="T23" s="140">
        <v>1</v>
      </c>
      <c r="U23" s="140">
        <v>1</v>
      </c>
      <c r="V23" s="140">
        <v>1</v>
      </c>
      <c r="W23" s="140">
        <v>1</v>
      </c>
      <c r="X23" s="61">
        <v>1</v>
      </c>
      <c r="Y23" s="75" t="s">
        <v>338</v>
      </c>
      <c r="Z23" s="61" t="s">
        <v>56</v>
      </c>
      <c r="AA23" s="61" t="s">
        <v>56</v>
      </c>
      <c r="AB23" s="113" t="s">
        <v>339</v>
      </c>
      <c r="AC23" s="61">
        <v>1</v>
      </c>
      <c r="AD23" s="73" t="s">
        <v>340</v>
      </c>
      <c r="AE23" s="61" t="s">
        <v>341</v>
      </c>
      <c r="AF23" s="61" t="s">
        <v>56</v>
      </c>
      <c r="AG23" s="129" t="s">
        <v>342</v>
      </c>
      <c r="AH23" s="61"/>
      <c r="AI23" s="61"/>
      <c r="AJ23" s="61"/>
      <c r="AK23" s="61"/>
      <c r="AL23" s="61"/>
      <c r="AM23" s="61"/>
      <c r="AN23" s="61"/>
      <c r="AO23" s="61"/>
      <c r="AP23" s="61"/>
      <c r="AQ23" s="61"/>
      <c r="AR23" s="74">
        <f t="shared" si="0"/>
        <v>2</v>
      </c>
      <c r="AS23" s="122">
        <f t="shared" si="1"/>
        <v>7.4999999999999997E-2</v>
      </c>
      <c r="AT23" s="79">
        <f t="shared" si="2"/>
        <v>2</v>
      </c>
      <c r="AU23" s="80">
        <f t="shared" si="3"/>
        <v>0.5</v>
      </c>
    </row>
    <row r="24" spans="1:47" s="60" customFormat="1" ht="315.75" customHeight="1" x14ac:dyDescent="0.25">
      <c r="A24" s="102">
        <v>18</v>
      </c>
      <c r="B24" s="48" t="s">
        <v>71</v>
      </c>
      <c r="C24" s="48" t="s">
        <v>83</v>
      </c>
      <c r="D24" s="48" t="s">
        <v>17</v>
      </c>
      <c r="E24" s="48" t="s">
        <v>87</v>
      </c>
      <c r="F24" s="48" t="s">
        <v>100</v>
      </c>
      <c r="G24" s="48" t="s">
        <v>105</v>
      </c>
      <c r="H24" s="48" t="s">
        <v>343</v>
      </c>
      <c r="I24" s="48" t="s">
        <v>39</v>
      </c>
      <c r="J24" s="48" t="s">
        <v>31</v>
      </c>
      <c r="K24" s="48" t="s">
        <v>344</v>
      </c>
      <c r="L24" s="48" t="s">
        <v>285</v>
      </c>
      <c r="M24" s="48">
        <v>4</v>
      </c>
      <c r="N24" s="48" t="s">
        <v>345</v>
      </c>
      <c r="O24" s="48" t="s">
        <v>18</v>
      </c>
      <c r="P24" s="48" t="s">
        <v>19</v>
      </c>
      <c r="Q24" s="49" t="s">
        <v>346</v>
      </c>
      <c r="R24" s="49">
        <v>4</v>
      </c>
      <c r="S24" s="55">
        <v>0.15</v>
      </c>
      <c r="T24" s="140">
        <v>1</v>
      </c>
      <c r="U24" s="140">
        <v>1</v>
      </c>
      <c r="V24" s="140">
        <v>1</v>
      </c>
      <c r="W24" s="140">
        <v>1</v>
      </c>
      <c r="X24" s="61">
        <v>1</v>
      </c>
      <c r="Y24" s="73" t="s">
        <v>347</v>
      </c>
      <c r="Z24" s="61" t="s">
        <v>56</v>
      </c>
      <c r="AA24" s="61" t="s">
        <v>56</v>
      </c>
      <c r="AB24" s="82" t="s">
        <v>348</v>
      </c>
      <c r="AC24" s="61">
        <v>1</v>
      </c>
      <c r="AD24" s="73" t="s">
        <v>349</v>
      </c>
      <c r="AE24" s="61" t="s">
        <v>56</v>
      </c>
      <c r="AF24" s="61" t="s">
        <v>56</v>
      </c>
      <c r="AG24" s="129" t="s">
        <v>350</v>
      </c>
      <c r="AH24" s="61"/>
      <c r="AI24" s="61"/>
      <c r="AJ24" s="61"/>
      <c r="AK24" s="61"/>
      <c r="AL24" s="61"/>
      <c r="AM24" s="61"/>
      <c r="AN24" s="61"/>
      <c r="AO24" s="61"/>
      <c r="AP24" s="61"/>
      <c r="AQ24" s="61"/>
      <c r="AR24" s="74">
        <f t="shared" si="0"/>
        <v>2</v>
      </c>
      <c r="AS24" s="122">
        <f t="shared" si="1"/>
        <v>7.4999999999999997E-2</v>
      </c>
      <c r="AT24" s="79">
        <f t="shared" si="2"/>
        <v>2</v>
      </c>
      <c r="AU24" s="80">
        <f t="shared" si="3"/>
        <v>0.5</v>
      </c>
    </row>
    <row r="25" spans="1:47" s="60" customFormat="1" ht="360.75" customHeight="1" x14ac:dyDescent="0.25">
      <c r="A25" s="102">
        <v>19</v>
      </c>
      <c r="B25" s="48" t="s">
        <v>64</v>
      </c>
      <c r="C25" s="48" t="s">
        <v>83</v>
      </c>
      <c r="D25" s="48" t="s">
        <v>17</v>
      </c>
      <c r="E25" s="48" t="s">
        <v>87</v>
      </c>
      <c r="F25" s="48" t="s">
        <v>33</v>
      </c>
      <c r="G25" s="48" t="s">
        <v>109</v>
      </c>
      <c r="H25" s="48" t="s">
        <v>351</v>
      </c>
      <c r="I25" s="48" t="s">
        <v>39</v>
      </c>
      <c r="J25" s="48" t="s">
        <v>57</v>
      </c>
      <c r="K25" s="48" t="s">
        <v>352</v>
      </c>
      <c r="L25" s="48" t="s">
        <v>353</v>
      </c>
      <c r="M25" s="48">
        <v>3</v>
      </c>
      <c r="N25" s="48" t="s">
        <v>354</v>
      </c>
      <c r="O25" s="48" t="s">
        <v>18</v>
      </c>
      <c r="P25" s="48" t="s">
        <v>19</v>
      </c>
      <c r="Q25" s="48" t="s">
        <v>355</v>
      </c>
      <c r="R25" s="49">
        <v>0</v>
      </c>
      <c r="S25" s="55">
        <v>0.15</v>
      </c>
      <c r="T25" s="140"/>
      <c r="U25" s="140">
        <v>1</v>
      </c>
      <c r="V25" s="140">
        <v>1</v>
      </c>
      <c r="W25" s="140">
        <v>1</v>
      </c>
      <c r="X25" s="61"/>
      <c r="Y25" s="61"/>
      <c r="Z25" s="61"/>
      <c r="AA25" s="61"/>
      <c r="AB25" s="61"/>
      <c r="AC25" s="61">
        <v>1</v>
      </c>
      <c r="AD25" s="71" t="s">
        <v>356</v>
      </c>
      <c r="AE25" s="61" t="s">
        <v>56</v>
      </c>
      <c r="AF25" s="61" t="s">
        <v>56</v>
      </c>
      <c r="AG25" s="129" t="s">
        <v>357</v>
      </c>
      <c r="AH25" s="61"/>
      <c r="AI25" s="61"/>
      <c r="AJ25" s="61"/>
      <c r="AK25" s="61"/>
      <c r="AL25" s="61"/>
      <c r="AM25" s="61"/>
      <c r="AN25" s="61"/>
      <c r="AO25" s="61"/>
      <c r="AP25" s="61"/>
      <c r="AQ25" s="61"/>
      <c r="AR25" s="74">
        <f t="shared" si="0"/>
        <v>1</v>
      </c>
      <c r="AS25" s="122">
        <f t="shared" si="1"/>
        <v>4.9999999999999996E-2</v>
      </c>
      <c r="AT25" s="79">
        <f t="shared" si="2"/>
        <v>1</v>
      </c>
      <c r="AU25" s="80">
        <f t="shared" si="3"/>
        <v>0.33333333333333331</v>
      </c>
    </row>
    <row r="26" spans="1:47" s="60" customFormat="1" ht="144" customHeight="1" x14ac:dyDescent="0.25">
      <c r="A26" s="102">
        <v>20</v>
      </c>
      <c r="B26" s="48" t="s">
        <v>64</v>
      </c>
      <c r="C26" s="48" t="s">
        <v>83</v>
      </c>
      <c r="D26" s="48" t="s">
        <v>17</v>
      </c>
      <c r="E26" s="48" t="s">
        <v>87</v>
      </c>
      <c r="F26" s="48" t="s">
        <v>42</v>
      </c>
      <c r="G26" s="48" t="s">
        <v>109</v>
      </c>
      <c r="H26" s="48" t="s">
        <v>358</v>
      </c>
      <c r="I26" s="48" t="s">
        <v>39</v>
      </c>
      <c r="J26" s="48" t="s">
        <v>57</v>
      </c>
      <c r="K26" s="48" t="s">
        <v>359</v>
      </c>
      <c r="L26" s="48" t="s">
        <v>360</v>
      </c>
      <c r="M26" s="48">
        <v>1</v>
      </c>
      <c r="N26" s="48" t="s">
        <v>354</v>
      </c>
      <c r="O26" s="48" t="s">
        <v>18</v>
      </c>
      <c r="P26" s="48" t="s">
        <v>29</v>
      </c>
      <c r="Q26" s="48" t="s">
        <v>361</v>
      </c>
      <c r="R26" s="49">
        <v>1</v>
      </c>
      <c r="S26" s="55">
        <v>0.25</v>
      </c>
      <c r="T26" s="140"/>
      <c r="U26" s="140"/>
      <c r="V26" s="140"/>
      <c r="W26" s="140">
        <v>1</v>
      </c>
      <c r="X26" s="61"/>
      <c r="Y26" s="71"/>
      <c r="Z26" s="61"/>
      <c r="AA26" s="61"/>
      <c r="AB26" s="61"/>
      <c r="AC26" s="61"/>
      <c r="AD26" s="61"/>
      <c r="AE26" s="61"/>
      <c r="AF26" s="61"/>
      <c r="AG26" s="61"/>
      <c r="AH26" s="61"/>
      <c r="AI26" s="61"/>
      <c r="AJ26" s="61"/>
      <c r="AK26" s="61"/>
      <c r="AL26" s="61"/>
      <c r="AM26" s="61"/>
      <c r="AN26" s="61"/>
      <c r="AO26" s="61"/>
      <c r="AP26" s="61"/>
      <c r="AQ26" s="61"/>
      <c r="AR26" s="74">
        <f t="shared" si="0"/>
        <v>0</v>
      </c>
      <c r="AS26" s="122">
        <f t="shared" si="1"/>
        <v>0</v>
      </c>
      <c r="AT26" s="79">
        <f t="shared" si="2"/>
        <v>0</v>
      </c>
      <c r="AU26" s="80">
        <f t="shared" si="3"/>
        <v>0</v>
      </c>
    </row>
    <row r="27" spans="1:47" s="60" customFormat="1" ht="144" customHeight="1" x14ac:dyDescent="0.25">
      <c r="A27" s="102">
        <v>21</v>
      </c>
      <c r="B27" s="48" t="s">
        <v>64</v>
      </c>
      <c r="C27" s="48" t="s">
        <v>106</v>
      </c>
      <c r="D27" s="48" t="s">
        <v>77</v>
      </c>
      <c r="E27" s="48" t="s">
        <v>66</v>
      </c>
      <c r="F27" s="48" t="s">
        <v>59</v>
      </c>
      <c r="G27" s="48" t="s">
        <v>109</v>
      </c>
      <c r="H27" s="48" t="s">
        <v>362</v>
      </c>
      <c r="I27" s="48" t="s">
        <v>30</v>
      </c>
      <c r="J27" s="48" t="s">
        <v>57</v>
      </c>
      <c r="K27" s="48" t="s">
        <v>363</v>
      </c>
      <c r="L27" s="48" t="s">
        <v>253</v>
      </c>
      <c r="M27" s="48">
        <v>1</v>
      </c>
      <c r="N27" s="48" t="s">
        <v>221</v>
      </c>
      <c r="O27" s="48" t="s">
        <v>18</v>
      </c>
      <c r="P27" s="48" t="s">
        <v>29</v>
      </c>
      <c r="Q27" s="49" t="s">
        <v>364</v>
      </c>
      <c r="R27" s="48">
        <v>1</v>
      </c>
      <c r="S27" s="55">
        <v>1</v>
      </c>
      <c r="T27" s="141"/>
      <c r="U27" s="141"/>
      <c r="V27" s="141"/>
      <c r="W27" s="141">
        <v>1</v>
      </c>
      <c r="X27" s="61"/>
      <c r="Y27" s="71"/>
      <c r="Z27" s="61"/>
      <c r="AA27" s="61"/>
      <c r="AB27" s="61"/>
      <c r="AC27" s="61"/>
      <c r="AD27" s="61"/>
      <c r="AE27" s="61"/>
      <c r="AF27" s="61"/>
      <c r="AG27" s="61"/>
      <c r="AH27" s="61"/>
      <c r="AI27" s="61"/>
      <c r="AJ27" s="61"/>
      <c r="AK27" s="61"/>
      <c r="AL27" s="61"/>
      <c r="AM27" s="61"/>
      <c r="AN27" s="61"/>
      <c r="AO27" s="61"/>
      <c r="AP27" s="61"/>
      <c r="AQ27" s="61"/>
      <c r="AR27" s="74">
        <f t="shared" si="0"/>
        <v>0</v>
      </c>
      <c r="AS27" s="122">
        <f t="shared" si="1"/>
        <v>0</v>
      </c>
      <c r="AT27" s="79">
        <f t="shared" si="2"/>
        <v>0</v>
      </c>
      <c r="AU27" s="80">
        <f t="shared" si="3"/>
        <v>0</v>
      </c>
    </row>
    <row r="28" spans="1:47" s="60" customFormat="1" ht="325.5" customHeight="1" x14ac:dyDescent="0.25">
      <c r="A28" s="102">
        <v>22</v>
      </c>
      <c r="B28" s="48" t="s">
        <v>64</v>
      </c>
      <c r="C28" s="48" t="s">
        <v>110</v>
      </c>
      <c r="D28" s="48" t="s">
        <v>77</v>
      </c>
      <c r="E28" s="48" t="s">
        <v>56</v>
      </c>
      <c r="F28" s="48" t="s">
        <v>59</v>
      </c>
      <c r="G28" s="48" t="s">
        <v>109</v>
      </c>
      <c r="H28" s="48" t="s">
        <v>365</v>
      </c>
      <c r="I28" s="48" t="s">
        <v>20</v>
      </c>
      <c r="J28" s="48" t="s">
        <v>57</v>
      </c>
      <c r="K28" s="48" t="s">
        <v>366</v>
      </c>
      <c r="L28" s="48" t="s">
        <v>367</v>
      </c>
      <c r="M28" s="48">
        <v>1</v>
      </c>
      <c r="N28" s="48" t="s">
        <v>254</v>
      </c>
      <c r="O28" s="48" t="s">
        <v>18</v>
      </c>
      <c r="P28" s="48" t="s">
        <v>29</v>
      </c>
      <c r="Q28" s="49" t="s">
        <v>368</v>
      </c>
      <c r="R28" s="52">
        <v>1</v>
      </c>
      <c r="S28" s="55">
        <v>0.2</v>
      </c>
      <c r="T28" s="137">
        <v>1</v>
      </c>
      <c r="U28" s="137"/>
      <c r="V28" s="137"/>
      <c r="W28" s="137"/>
      <c r="X28" s="61">
        <v>1</v>
      </c>
      <c r="Y28" s="73" t="s">
        <v>369</v>
      </c>
      <c r="Z28" s="61" t="s">
        <v>109</v>
      </c>
      <c r="AA28" s="61" t="s">
        <v>109</v>
      </c>
      <c r="AB28" s="113" t="s">
        <v>370</v>
      </c>
      <c r="AC28" s="61"/>
      <c r="AD28" s="61"/>
      <c r="AE28" s="61"/>
      <c r="AF28" s="61"/>
      <c r="AG28" s="61"/>
      <c r="AH28" s="61"/>
      <c r="AI28" s="61"/>
      <c r="AJ28" s="61"/>
      <c r="AK28" s="61"/>
      <c r="AL28" s="61"/>
      <c r="AM28" s="61"/>
      <c r="AN28" s="61"/>
      <c r="AO28" s="61"/>
      <c r="AP28" s="61"/>
      <c r="AQ28" s="61"/>
      <c r="AR28" s="74">
        <f t="shared" si="0"/>
        <v>1</v>
      </c>
      <c r="AS28" s="122">
        <f t="shared" si="1"/>
        <v>0.2</v>
      </c>
      <c r="AT28" s="79">
        <f t="shared" si="2"/>
        <v>1</v>
      </c>
      <c r="AU28" s="80">
        <f t="shared" si="3"/>
        <v>1</v>
      </c>
    </row>
    <row r="29" spans="1:47" s="60" customFormat="1" ht="409.5" customHeight="1" x14ac:dyDescent="0.25">
      <c r="A29" s="102">
        <v>23</v>
      </c>
      <c r="B29" s="48" t="s">
        <v>64</v>
      </c>
      <c r="C29" s="48" t="s">
        <v>110</v>
      </c>
      <c r="D29" s="48" t="s">
        <v>77</v>
      </c>
      <c r="E29" s="48" t="s">
        <v>56</v>
      </c>
      <c r="F29" s="48" t="s">
        <v>59</v>
      </c>
      <c r="G29" s="48" t="s">
        <v>109</v>
      </c>
      <c r="H29" s="48" t="s">
        <v>371</v>
      </c>
      <c r="I29" s="48" t="s">
        <v>39</v>
      </c>
      <c r="J29" s="48" t="s">
        <v>57</v>
      </c>
      <c r="K29" s="48" t="s">
        <v>372</v>
      </c>
      <c r="L29" s="48" t="s">
        <v>285</v>
      </c>
      <c r="M29" s="48">
        <v>2</v>
      </c>
      <c r="N29" s="48" t="s">
        <v>254</v>
      </c>
      <c r="O29" s="48" t="s">
        <v>18</v>
      </c>
      <c r="P29" s="48" t="s">
        <v>19</v>
      </c>
      <c r="Q29" s="49" t="s">
        <v>373</v>
      </c>
      <c r="R29" s="52">
        <v>2</v>
      </c>
      <c r="S29" s="55">
        <v>0.8</v>
      </c>
      <c r="T29" s="137"/>
      <c r="U29" s="137">
        <v>1</v>
      </c>
      <c r="V29" s="137"/>
      <c r="W29" s="137">
        <v>1</v>
      </c>
      <c r="X29" s="61"/>
      <c r="Y29" s="73"/>
      <c r="Z29" s="71"/>
      <c r="AA29" s="61"/>
      <c r="AB29" s="61"/>
      <c r="AC29" s="61">
        <v>1</v>
      </c>
      <c r="AD29" s="73" t="s">
        <v>374</v>
      </c>
      <c r="AE29" s="73" t="s">
        <v>375</v>
      </c>
      <c r="AF29" s="61" t="s">
        <v>56</v>
      </c>
      <c r="AG29" s="129" t="s">
        <v>376</v>
      </c>
      <c r="AH29" s="61"/>
      <c r="AI29" s="61"/>
      <c r="AJ29" s="61"/>
      <c r="AK29" s="61"/>
      <c r="AL29" s="61"/>
      <c r="AM29" s="61"/>
      <c r="AN29" s="61"/>
      <c r="AO29" s="61"/>
      <c r="AP29" s="61"/>
      <c r="AQ29" s="61"/>
      <c r="AR29" s="74">
        <f t="shared" si="0"/>
        <v>1</v>
      </c>
      <c r="AS29" s="122">
        <f>(AR29*S29)/M29</f>
        <v>0.4</v>
      </c>
      <c r="AT29" s="79">
        <f t="shared" si="2"/>
        <v>1</v>
      </c>
      <c r="AU29" s="80">
        <f t="shared" si="3"/>
        <v>0.5</v>
      </c>
    </row>
    <row r="30" spans="1:47" s="60" customFormat="1" ht="342.75" customHeight="1" x14ac:dyDescent="0.25">
      <c r="A30" s="102">
        <v>24</v>
      </c>
      <c r="B30" s="48" t="s">
        <v>64</v>
      </c>
      <c r="C30" s="54" t="s">
        <v>113</v>
      </c>
      <c r="D30" s="48" t="s">
        <v>77</v>
      </c>
      <c r="E30" s="48" t="s">
        <v>56</v>
      </c>
      <c r="F30" s="48" t="s">
        <v>23</v>
      </c>
      <c r="G30" s="48" t="s">
        <v>109</v>
      </c>
      <c r="H30" s="48" t="s">
        <v>377</v>
      </c>
      <c r="I30" s="48" t="s">
        <v>20</v>
      </c>
      <c r="J30" s="54" t="s">
        <v>57</v>
      </c>
      <c r="K30" s="54" t="s">
        <v>378</v>
      </c>
      <c r="L30" s="48" t="s">
        <v>367</v>
      </c>
      <c r="M30" s="48">
        <v>1</v>
      </c>
      <c r="N30" s="48" t="s">
        <v>254</v>
      </c>
      <c r="O30" s="48" t="s">
        <v>18</v>
      </c>
      <c r="P30" s="48" t="s">
        <v>29</v>
      </c>
      <c r="Q30" s="49" t="s">
        <v>379</v>
      </c>
      <c r="R30" s="48">
        <v>1</v>
      </c>
      <c r="S30" s="55">
        <v>0.2</v>
      </c>
      <c r="T30" s="140">
        <v>1</v>
      </c>
      <c r="U30" s="140"/>
      <c r="V30" s="140"/>
      <c r="W30" s="140"/>
      <c r="X30" s="61">
        <v>1</v>
      </c>
      <c r="Y30" s="73" t="s">
        <v>380</v>
      </c>
      <c r="Z30" s="61" t="s">
        <v>109</v>
      </c>
      <c r="AA30" s="61" t="s">
        <v>109</v>
      </c>
      <c r="AB30" s="113" t="s">
        <v>381</v>
      </c>
      <c r="AC30" s="61"/>
      <c r="AD30" s="61"/>
      <c r="AE30" s="61"/>
      <c r="AF30" s="61"/>
      <c r="AG30" s="61"/>
      <c r="AH30" s="61"/>
      <c r="AI30" s="61"/>
      <c r="AJ30" s="61"/>
      <c r="AK30" s="61"/>
      <c r="AL30" s="61"/>
      <c r="AM30" s="61"/>
      <c r="AN30" s="61"/>
      <c r="AO30" s="61"/>
      <c r="AP30" s="61"/>
      <c r="AQ30" s="61"/>
      <c r="AR30" s="74">
        <f t="shared" si="0"/>
        <v>1</v>
      </c>
      <c r="AS30" s="122">
        <f t="shared" si="1"/>
        <v>0.2</v>
      </c>
      <c r="AT30" s="79">
        <f t="shared" si="2"/>
        <v>1</v>
      </c>
      <c r="AU30" s="80">
        <f t="shared" si="3"/>
        <v>1</v>
      </c>
    </row>
    <row r="31" spans="1:47" s="60" customFormat="1" ht="392.25" customHeight="1" x14ac:dyDescent="0.25">
      <c r="A31" s="102">
        <v>25</v>
      </c>
      <c r="B31" s="48" t="s">
        <v>64</v>
      </c>
      <c r="C31" s="54" t="s">
        <v>113</v>
      </c>
      <c r="D31" s="48" t="s">
        <v>77</v>
      </c>
      <c r="E31" s="48" t="s">
        <v>56</v>
      </c>
      <c r="F31" s="48" t="s">
        <v>108</v>
      </c>
      <c r="G31" s="48" t="s">
        <v>109</v>
      </c>
      <c r="H31" s="54" t="s">
        <v>382</v>
      </c>
      <c r="I31" s="48" t="s">
        <v>39</v>
      </c>
      <c r="J31" s="54" t="s">
        <v>57</v>
      </c>
      <c r="K31" s="54" t="s">
        <v>383</v>
      </c>
      <c r="L31" s="48" t="s">
        <v>285</v>
      </c>
      <c r="M31" s="54">
        <v>2</v>
      </c>
      <c r="N31" s="54" t="s">
        <v>254</v>
      </c>
      <c r="O31" s="54" t="s">
        <v>18</v>
      </c>
      <c r="P31" s="54" t="s">
        <v>19</v>
      </c>
      <c r="Q31" s="49" t="s">
        <v>373</v>
      </c>
      <c r="R31" s="54">
        <v>2</v>
      </c>
      <c r="S31" s="55">
        <v>0.8</v>
      </c>
      <c r="T31" s="142"/>
      <c r="U31" s="142">
        <v>1</v>
      </c>
      <c r="V31" s="142"/>
      <c r="W31" s="142">
        <v>1</v>
      </c>
      <c r="X31" s="61"/>
      <c r="Y31" s="73"/>
      <c r="Z31" s="71"/>
      <c r="AA31" s="61"/>
      <c r="AB31" s="61"/>
      <c r="AC31" s="61">
        <v>1</v>
      </c>
      <c r="AD31" s="73" t="s">
        <v>384</v>
      </c>
      <c r="AE31" s="71" t="s">
        <v>375</v>
      </c>
      <c r="AF31" s="61" t="s">
        <v>56</v>
      </c>
      <c r="AG31" s="129" t="s">
        <v>385</v>
      </c>
      <c r="AH31" s="61"/>
      <c r="AI31" s="61"/>
      <c r="AJ31" s="61"/>
      <c r="AK31" s="61"/>
      <c r="AL31" s="61"/>
      <c r="AM31" s="61"/>
      <c r="AN31" s="61"/>
      <c r="AO31" s="61"/>
      <c r="AP31" s="61"/>
      <c r="AQ31" s="61"/>
      <c r="AR31" s="74">
        <f t="shared" si="0"/>
        <v>1</v>
      </c>
      <c r="AS31" s="122">
        <f t="shared" si="1"/>
        <v>0.4</v>
      </c>
      <c r="AT31" s="79">
        <f t="shared" si="2"/>
        <v>1</v>
      </c>
      <c r="AU31" s="80">
        <f t="shared" si="3"/>
        <v>0.5</v>
      </c>
    </row>
    <row r="32" spans="1:47" s="60" customFormat="1" ht="144" customHeight="1" x14ac:dyDescent="0.25">
      <c r="A32" s="102">
        <v>26</v>
      </c>
      <c r="B32" s="48" t="s">
        <v>85</v>
      </c>
      <c r="C32" s="48" t="s">
        <v>116</v>
      </c>
      <c r="D32" s="48" t="s">
        <v>77</v>
      </c>
      <c r="E32" s="48" t="s">
        <v>80</v>
      </c>
      <c r="F32" s="48" t="s">
        <v>59</v>
      </c>
      <c r="G32" s="48" t="s">
        <v>109</v>
      </c>
      <c r="H32" s="48" t="s">
        <v>386</v>
      </c>
      <c r="I32" s="48" t="s">
        <v>30</v>
      </c>
      <c r="J32" s="48" t="s">
        <v>57</v>
      </c>
      <c r="K32" s="48" t="s">
        <v>387</v>
      </c>
      <c r="L32" s="48" t="s">
        <v>388</v>
      </c>
      <c r="M32" s="48">
        <v>1</v>
      </c>
      <c r="N32" s="48" t="s">
        <v>221</v>
      </c>
      <c r="O32" s="48" t="s">
        <v>18</v>
      </c>
      <c r="P32" s="48" t="s">
        <v>29</v>
      </c>
      <c r="Q32" s="49" t="s">
        <v>389</v>
      </c>
      <c r="R32" s="49">
        <v>1</v>
      </c>
      <c r="S32" s="55">
        <v>1</v>
      </c>
      <c r="T32" s="140"/>
      <c r="U32" s="140"/>
      <c r="V32" s="140"/>
      <c r="W32" s="140">
        <v>1</v>
      </c>
      <c r="X32" s="61"/>
      <c r="Y32" s="71"/>
      <c r="Z32" s="61"/>
      <c r="AA32" s="61"/>
      <c r="AB32" s="61"/>
      <c r="AC32" s="61"/>
      <c r="AD32" s="61"/>
      <c r="AE32" s="61"/>
      <c r="AF32" s="61"/>
      <c r="AG32" s="61"/>
      <c r="AH32" s="61"/>
      <c r="AI32" s="61"/>
      <c r="AJ32" s="61"/>
      <c r="AK32" s="61"/>
      <c r="AL32" s="61"/>
      <c r="AM32" s="61"/>
      <c r="AN32" s="61"/>
      <c r="AO32" s="61"/>
      <c r="AP32" s="61"/>
      <c r="AQ32" s="61"/>
      <c r="AR32" s="74">
        <f t="shared" si="0"/>
        <v>0</v>
      </c>
      <c r="AS32" s="122">
        <f t="shared" si="1"/>
        <v>0</v>
      </c>
      <c r="AT32" s="79">
        <f t="shared" si="2"/>
        <v>0</v>
      </c>
      <c r="AU32" s="80">
        <f t="shared" si="3"/>
        <v>0</v>
      </c>
    </row>
    <row r="33" spans="1:47" s="60" customFormat="1" ht="144" customHeight="1" x14ac:dyDescent="0.25">
      <c r="A33" s="102">
        <v>27</v>
      </c>
      <c r="B33" s="48" t="s">
        <v>78</v>
      </c>
      <c r="C33" s="48" t="s">
        <v>118</v>
      </c>
      <c r="D33" s="48" t="s">
        <v>77</v>
      </c>
      <c r="E33" s="48" t="s">
        <v>80</v>
      </c>
      <c r="F33" s="48" t="s">
        <v>59</v>
      </c>
      <c r="G33" s="48" t="s">
        <v>109</v>
      </c>
      <c r="H33" s="48" t="s">
        <v>390</v>
      </c>
      <c r="I33" s="48" t="s">
        <v>30</v>
      </c>
      <c r="J33" s="48" t="s">
        <v>57</v>
      </c>
      <c r="K33" s="48" t="s">
        <v>391</v>
      </c>
      <c r="L33" s="48" t="s">
        <v>392</v>
      </c>
      <c r="M33" s="48">
        <v>1</v>
      </c>
      <c r="N33" s="48" t="s">
        <v>221</v>
      </c>
      <c r="O33" s="48" t="s">
        <v>18</v>
      </c>
      <c r="P33" s="48" t="s">
        <v>29</v>
      </c>
      <c r="Q33" s="48" t="s">
        <v>393</v>
      </c>
      <c r="R33" s="48" t="s">
        <v>56</v>
      </c>
      <c r="S33" s="55">
        <v>1</v>
      </c>
      <c r="T33" s="140"/>
      <c r="U33" s="140"/>
      <c r="V33" s="140"/>
      <c r="W33" s="140">
        <v>1</v>
      </c>
      <c r="X33" s="61"/>
      <c r="Y33" s="71"/>
      <c r="Z33" s="61"/>
      <c r="AA33" s="61"/>
      <c r="AB33" s="61"/>
      <c r="AC33" s="61"/>
      <c r="AD33" s="61"/>
      <c r="AE33" s="61"/>
      <c r="AF33" s="61"/>
      <c r="AG33" s="61"/>
      <c r="AH33" s="61"/>
      <c r="AI33" s="61"/>
      <c r="AJ33" s="61"/>
      <c r="AK33" s="61"/>
      <c r="AL33" s="61"/>
      <c r="AM33" s="61"/>
      <c r="AN33" s="61"/>
      <c r="AO33" s="61"/>
      <c r="AP33" s="61"/>
      <c r="AQ33" s="61"/>
      <c r="AR33" s="74">
        <f t="shared" si="0"/>
        <v>0</v>
      </c>
      <c r="AS33" s="122">
        <f t="shared" si="1"/>
        <v>0</v>
      </c>
      <c r="AT33" s="79">
        <f t="shared" si="2"/>
        <v>0</v>
      </c>
      <c r="AU33" s="80">
        <f t="shared" si="3"/>
        <v>0</v>
      </c>
    </row>
    <row r="34" spans="1:47" s="60" customFormat="1" ht="321" customHeight="1" x14ac:dyDescent="0.25">
      <c r="A34" s="102">
        <v>28</v>
      </c>
      <c r="B34" s="48" t="s">
        <v>50</v>
      </c>
      <c r="C34" s="48" t="s">
        <v>123</v>
      </c>
      <c r="D34" s="48" t="s">
        <v>70</v>
      </c>
      <c r="E34" s="48" t="s">
        <v>60</v>
      </c>
      <c r="F34" s="48" t="s">
        <v>91</v>
      </c>
      <c r="G34" s="48" t="s">
        <v>109</v>
      </c>
      <c r="H34" s="48" t="s">
        <v>394</v>
      </c>
      <c r="I34" s="48" t="s">
        <v>56</v>
      </c>
      <c r="J34" s="48" t="s">
        <v>57</v>
      </c>
      <c r="K34" s="48" t="s">
        <v>395</v>
      </c>
      <c r="L34" s="48" t="s">
        <v>396</v>
      </c>
      <c r="M34" s="55">
        <v>1</v>
      </c>
      <c r="N34" s="48" t="s">
        <v>308</v>
      </c>
      <c r="O34" s="48" t="s">
        <v>28</v>
      </c>
      <c r="P34" s="48" t="s">
        <v>29</v>
      </c>
      <c r="Q34" s="49" t="s">
        <v>397</v>
      </c>
      <c r="R34" s="52" t="s">
        <v>398</v>
      </c>
      <c r="S34" s="55">
        <v>1</v>
      </c>
      <c r="T34" s="139">
        <v>1</v>
      </c>
      <c r="U34" s="139">
        <v>1</v>
      </c>
      <c r="V34" s="139">
        <v>1</v>
      </c>
      <c r="W34" s="139">
        <v>1</v>
      </c>
      <c r="X34" s="70">
        <f>(36/36)</f>
        <v>1</v>
      </c>
      <c r="Y34" s="73" t="s">
        <v>399</v>
      </c>
      <c r="Z34" s="61" t="s">
        <v>56</v>
      </c>
      <c r="AA34" s="61" t="s">
        <v>56</v>
      </c>
      <c r="AB34" s="113" t="s">
        <v>400</v>
      </c>
      <c r="AC34" s="57">
        <v>1</v>
      </c>
      <c r="AD34" s="113" t="s">
        <v>401</v>
      </c>
      <c r="AE34" s="56" t="s">
        <v>56</v>
      </c>
      <c r="AF34" s="56" t="s">
        <v>56</v>
      </c>
      <c r="AG34" s="129" t="s">
        <v>402</v>
      </c>
      <c r="AH34" s="61"/>
      <c r="AI34" s="61"/>
      <c r="AJ34" s="61"/>
      <c r="AK34" s="61"/>
      <c r="AL34" s="61"/>
      <c r="AM34" s="61"/>
      <c r="AN34" s="61"/>
      <c r="AO34" s="61"/>
      <c r="AP34" s="61"/>
      <c r="AQ34" s="61"/>
      <c r="AR34" s="70">
        <f>+(X34+AC34)/2</f>
        <v>1</v>
      </c>
      <c r="AS34" s="122">
        <f t="shared" si="1"/>
        <v>1</v>
      </c>
      <c r="AT34" s="79">
        <f t="shared" si="2"/>
        <v>2</v>
      </c>
      <c r="AU34" s="80">
        <f t="shared" si="3"/>
        <v>2</v>
      </c>
    </row>
    <row r="35" spans="1:47" s="60" customFormat="1" ht="292.5" customHeight="1" x14ac:dyDescent="0.25">
      <c r="A35" s="102">
        <v>29</v>
      </c>
      <c r="B35" s="48" t="s">
        <v>50</v>
      </c>
      <c r="C35" s="48" t="s">
        <v>124</v>
      </c>
      <c r="D35" s="48" t="s">
        <v>70</v>
      </c>
      <c r="E35" s="48" t="s">
        <v>60</v>
      </c>
      <c r="F35" s="48" t="s">
        <v>91</v>
      </c>
      <c r="G35" s="48" t="s">
        <v>109</v>
      </c>
      <c r="H35" s="48" t="s">
        <v>403</v>
      </c>
      <c r="I35" s="48" t="s">
        <v>56</v>
      </c>
      <c r="J35" s="48" t="s">
        <v>57</v>
      </c>
      <c r="K35" s="48" t="s">
        <v>404</v>
      </c>
      <c r="L35" s="48" t="s">
        <v>405</v>
      </c>
      <c r="M35" s="55">
        <v>1</v>
      </c>
      <c r="N35" s="48" t="s">
        <v>406</v>
      </c>
      <c r="O35" s="48" t="s">
        <v>28</v>
      </c>
      <c r="P35" s="48" t="s">
        <v>29</v>
      </c>
      <c r="Q35" s="48" t="s">
        <v>407</v>
      </c>
      <c r="R35" s="50">
        <v>1</v>
      </c>
      <c r="S35" s="55">
        <v>1</v>
      </c>
      <c r="T35" s="138">
        <v>1</v>
      </c>
      <c r="U35" s="138">
        <v>1</v>
      </c>
      <c r="V35" s="138">
        <v>1</v>
      </c>
      <c r="W35" s="138">
        <v>1</v>
      </c>
      <c r="X35" s="70">
        <v>1</v>
      </c>
      <c r="Y35" s="73" t="s">
        <v>408</v>
      </c>
      <c r="Z35" s="61" t="s">
        <v>56</v>
      </c>
      <c r="AA35" s="61" t="s">
        <v>56</v>
      </c>
      <c r="AB35" s="113" t="s">
        <v>409</v>
      </c>
      <c r="AC35" s="109">
        <v>1</v>
      </c>
      <c r="AD35" s="71" t="s">
        <v>410</v>
      </c>
      <c r="AE35" s="61" t="s">
        <v>411</v>
      </c>
      <c r="AF35" s="61" t="s">
        <v>411</v>
      </c>
      <c r="AG35" s="129" t="s">
        <v>412</v>
      </c>
      <c r="AH35" s="61"/>
      <c r="AI35" s="61"/>
      <c r="AJ35" s="61"/>
      <c r="AK35" s="61"/>
      <c r="AL35" s="61"/>
      <c r="AM35" s="61"/>
      <c r="AN35" s="61"/>
      <c r="AO35" s="61"/>
      <c r="AP35" s="61"/>
      <c r="AQ35" s="61"/>
      <c r="AR35" s="70">
        <f>+(X35+AC35)/2</f>
        <v>1</v>
      </c>
      <c r="AS35" s="122">
        <f t="shared" si="1"/>
        <v>1</v>
      </c>
      <c r="AT35" s="79">
        <f t="shared" si="2"/>
        <v>2</v>
      </c>
      <c r="AU35" s="80">
        <f t="shared" si="3"/>
        <v>2</v>
      </c>
    </row>
    <row r="36" spans="1:47" s="60" customFormat="1" ht="311.25" customHeight="1" x14ac:dyDescent="0.25">
      <c r="A36" s="102">
        <v>30</v>
      </c>
      <c r="B36" s="48" t="s">
        <v>50</v>
      </c>
      <c r="C36" s="48" t="s">
        <v>125</v>
      </c>
      <c r="D36" s="48" t="s">
        <v>70</v>
      </c>
      <c r="E36" s="48" t="s">
        <v>60</v>
      </c>
      <c r="F36" s="48" t="s">
        <v>91</v>
      </c>
      <c r="G36" s="48" t="s">
        <v>109</v>
      </c>
      <c r="H36" s="48" t="s">
        <v>413</v>
      </c>
      <c r="I36" s="48" t="s">
        <v>56</v>
      </c>
      <c r="J36" s="48" t="s">
        <v>57</v>
      </c>
      <c r="K36" s="48" t="s">
        <v>414</v>
      </c>
      <c r="L36" s="48" t="s">
        <v>415</v>
      </c>
      <c r="M36" s="55">
        <v>1</v>
      </c>
      <c r="N36" s="48" t="s">
        <v>308</v>
      </c>
      <c r="O36" s="48" t="s">
        <v>28</v>
      </c>
      <c r="P36" s="48" t="s">
        <v>29</v>
      </c>
      <c r="Q36" s="48" t="s">
        <v>416</v>
      </c>
      <c r="R36" s="49" t="s">
        <v>417</v>
      </c>
      <c r="S36" s="55">
        <v>0.5</v>
      </c>
      <c r="T36" s="138">
        <v>1</v>
      </c>
      <c r="U36" s="138">
        <v>1</v>
      </c>
      <c r="V36" s="138">
        <v>1</v>
      </c>
      <c r="W36" s="138">
        <v>1</v>
      </c>
      <c r="X36" s="70">
        <f>(4/4)</f>
        <v>1</v>
      </c>
      <c r="Y36" s="77" t="s">
        <v>418</v>
      </c>
      <c r="Z36" s="61" t="s">
        <v>56</v>
      </c>
      <c r="AA36" s="61" t="s">
        <v>56</v>
      </c>
      <c r="AB36" s="113" t="s">
        <v>419</v>
      </c>
      <c r="AC36" s="57">
        <f>(14/14)</f>
        <v>1</v>
      </c>
      <c r="AD36" s="75" t="s">
        <v>420</v>
      </c>
      <c r="AE36" s="56" t="s">
        <v>56</v>
      </c>
      <c r="AF36" s="56" t="s">
        <v>56</v>
      </c>
      <c r="AG36" s="129" t="s">
        <v>421</v>
      </c>
      <c r="AH36" s="61"/>
      <c r="AI36" s="61"/>
      <c r="AJ36" s="61"/>
      <c r="AK36" s="61"/>
      <c r="AL36" s="61"/>
      <c r="AM36" s="61"/>
      <c r="AN36" s="61"/>
      <c r="AO36" s="61"/>
      <c r="AP36" s="61"/>
      <c r="AQ36" s="61"/>
      <c r="AR36" s="70">
        <f>+(X36+AC36)/2</f>
        <v>1</v>
      </c>
      <c r="AS36" s="122">
        <f t="shared" si="1"/>
        <v>0.5</v>
      </c>
      <c r="AT36" s="79">
        <f t="shared" si="2"/>
        <v>2</v>
      </c>
      <c r="AU36" s="80">
        <f t="shared" si="3"/>
        <v>2</v>
      </c>
    </row>
    <row r="37" spans="1:47" s="60" customFormat="1" ht="347.25" customHeight="1" x14ac:dyDescent="0.25">
      <c r="A37" s="102">
        <v>31</v>
      </c>
      <c r="B37" s="48" t="s">
        <v>50</v>
      </c>
      <c r="C37" s="48" t="s">
        <v>125</v>
      </c>
      <c r="D37" s="48" t="s">
        <v>70</v>
      </c>
      <c r="E37" s="48" t="s">
        <v>56</v>
      </c>
      <c r="F37" s="48" t="s">
        <v>91</v>
      </c>
      <c r="G37" s="48" t="s">
        <v>109</v>
      </c>
      <c r="H37" s="48" t="s">
        <v>422</v>
      </c>
      <c r="I37" s="48" t="s">
        <v>39</v>
      </c>
      <c r="J37" s="48" t="s">
        <v>57</v>
      </c>
      <c r="K37" s="48" t="s">
        <v>423</v>
      </c>
      <c r="L37" s="48" t="s">
        <v>415</v>
      </c>
      <c r="M37" s="55">
        <v>1</v>
      </c>
      <c r="N37" s="48" t="s">
        <v>308</v>
      </c>
      <c r="O37" s="48" t="s">
        <v>28</v>
      </c>
      <c r="P37" s="48" t="s">
        <v>29</v>
      </c>
      <c r="Q37" s="48" t="s">
        <v>424</v>
      </c>
      <c r="R37" s="49" t="s">
        <v>417</v>
      </c>
      <c r="S37" s="55">
        <v>0.5</v>
      </c>
      <c r="T37" s="138">
        <v>1</v>
      </c>
      <c r="U37" s="138">
        <v>1</v>
      </c>
      <c r="V37" s="138">
        <v>1</v>
      </c>
      <c r="W37" s="138">
        <v>1</v>
      </c>
      <c r="X37" s="70">
        <f>(8/8)</f>
        <v>1</v>
      </c>
      <c r="Y37" s="78" t="s">
        <v>425</v>
      </c>
      <c r="Z37" s="61" t="s">
        <v>56</v>
      </c>
      <c r="AA37" s="61" t="s">
        <v>56</v>
      </c>
      <c r="AB37" s="113" t="s">
        <v>426</v>
      </c>
      <c r="AC37" s="57">
        <f>(9/9)</f>
        <v>1</v>
      </c>
      <c r="AD37" s="76" t="s">
        <v>427</v>
      </c>
      <c r="AE37" s="56" t="s">
        <v>56</v>
      </c>
      <c r="AF37" s="56" t="s">
        <v>56</v>
      </c>
      <c r="AG37" s="129" t="s">
        <v>428</v>
      </c>
      <c r="AH37" s="61"/>
      <c r="AI37" s="61"/>
      <c r="AJ37" s="61"/>
      <c r="AK37" s="61"/>
      <c r="AL37" s="61"/>
      <c r="AM37" s="61"/>
      <c r="AN37" s="61"/>
      <c r="AO37" s="61"/>
      <c r="AP37" s="61"/>
      <c r="AQ37" s="61"/>
      <c r="AR37" s="70">
        <f>+(X37+AC37)/2</f>
        <v>1</v>
      </c>
      <c r="AS37" s="122">
        <f t="shared" si="1"/>
        <v>0.5</v>
      </c>
      <c r="AT37" s="79">
        <f t="shared" si="2"/>
        <v>2</v>
      </c>
      <c r="AU37" s="80">
        <f t="shared" si="3"/>
        <v>2</v>
      </c>
    </row>
    <row r="38" spans="1:47" s="60" customFormat="1" ht="77.25" customHeight="1" x14ac:dyDescent="0.25">
      <c r="A38" s="102">
        <v>32</v>
      </c>
      <c r="B38" s="48" t="s">
        <v>85</v>
      </c>
      <c r="C38" s="48" t="s">
        <v>75</v>
      </c>
      <c r="D38" s="48" t="s">
        <v>17</v>
      </c>
      <c r="E38" s="48" t="s">
        <v>56</v>
      </c>
      <c r="F38" s="48" t="s">
        <v>33</v>
      </c>
      <c r="G38" s="48" t="s">
        <v>74</v>
      </c>
      <c r="H38" s="48" t="s">
        <v>429</v>
      </c>
      <c r="I38" s="48" t="s">
        <v>20</v>
      </c>
      <c r="J38" s="48" t="s">
        <v>21</v>
      </c>
      <c r="K38" s="48" t="s">
        <v>430</v>
      </c>
      <c r="L38" s="48" t="s">
        <v>431</v>
      </c>
      <c r="M38" s="53">
        <v>1</v>
      </c>
      <c r="N38" s="48" t="s">
        <v>432</v>
      </c>
      <c r="O38" s="48" t="s">
        <v>18</v>
      </c>
      <c r="P38" s="48" t="s">
        <v>29</v>
      </c>
      <c r="Q38" s="48" t="s">
        <v>433</v>
      </c>
      <c r="R38" s="49">
        <v>1</v>
      </c>
      <c r="S38" s="55">
        <v>0.5</v>
      </c>
      <c r="T38" s="137">
        <v>1</v>
      </c>
      <c r="U38" s="138"/>
      <c r="V38" s="138"/>
      <c r="W38" s="138"/>
      <c r="X38" s="61">
        <v>1</v>
      </c>
      <c r="Y38" s="78" t="s">
        <v>434</v>
      </c>
      <c r="Z38" s="61" t="s">
        <v>56</v>
      </c>
      <c r="AA38" s="61" t="s">
        <v>56</v>
      </c>
      <c r="AB38" s="113" t="s">
        <v>435</v>
      </c>
      <c r="AC38" s="61"/>
      <c r="AD38" s="61"/>
      <c r="AE38" s="61"/>
      <c r="AF38" s="61"/>
      <c r="AG38" s="61"/>
      <c r="AH38" s="61"/>
      <c r="AI38" s="61"/>
      <c r="AJ38" s="61"/>
      <c r="AK38" s="61"/>
      <c r="AL38" s="61"/>
      <c r="AM38" s="61"/>
      <c r="AN38" s="61"/>
      <c r="AO38" s="61"/>
      <c r="AP38" s="61"/>
      <c r="AQ38" s="61"/>
      <c r="AR38" s="74">
        <f t="shared" si="0"/>
        <v>1</v>
      </c>
      <c r="AS38" s="122">
        <f t="shared" si="1"/>
        <v>0.5</v>
      </c>
      <c r="AT38" s="79">
        <f t="shared" si="2"/>
        <v>1</v>
      </c>
      <c r="AU38" s="80">
        <f t="shared" si="3"/>
        <v>1</v>
      </c>
    </row>
    <row r="39" spans="1:47" s="60" customFormat="1" ht="409.5" customHeight="1" x14ac:dyDescent="0.25">
      <c r="A39" s="102">
        <v>33</v>
      </c>
      <c r="B39" s="48" t="s">
        <v>85</v>
      </c>
      <c r="C39" s="48" t="s">
        <v>75</v>
      </c>
      <c r="D39" s="48" t="s">
        <v>17</v>
      </c>
      <c r="E39" s="48" t="s">
        <v>56</v>
      </c>
      <c r="F39" s="48" t="s">
        <v>104</v>
      </c>
      <c r="G39" s="48" t="s">
        <v>74</v>
      </c>
      <c r="H39" s="48" t="s">
        <v>436</v>
      </c>
      <c r="I39" s="48" t="s">
        <v>20</v>
      </c>
      <c r="J39" s="48" t="s">
        <v>21</v>
      </c>
      <c r="K39" s="48" t="s">
        <v>437</v>
      </c>
      <c r="L39" s="48" t="s">
        <v>438</v>
      </c>
      <c r="M39" s="53">
        <v>2</v>
      </c>
      <c r="N39" s="48" t="s">
        <v>432</v>
      </c>
      <c r="O39" s="48" t="s">
        <v>18</v>
      </c>
      <c r="P39" s="48" t="s">
        <v>19</v>
      </c>
      <c r="Q39" s="48" t="s">
        <v>439</v>
      </c>
      <c r="R39" s="49">
        <v>2</v>
      </c>
      <c r="S39" s="55">
        <v>0.5</v>
      </c>
      <c r="T39" s="138"/>
      <c r="U39" s="137">
        <v>1</v>
      </c>
      <c r="V39" s="138"/>
      <c r="W39" s="137">
        <v>1</v>
      </c>
      <c r="X39" s="61"/>
      <c r="Y39" s="78"/>
      <c r="Z39" s="61"/>
      <c r="AA39" s="61"/>
      <c r="AB39" s="61"/>
      <c r="AC39" s="61">
        <v>1</v>
      </c>
      <c r="AD39" s="119" t="s">
        <v>440</v>
      </c>
      <c r="AE39" s="118" t="s">
        <v>441</v>
      </c>
      <c r="AF39" s="71" t="s">
        <v>442</v>
      </c>
      <c r="AG39" s="129" t="s">
        <v>443</v>
      </c>
      <c r="AH39" s="61"/>
      <c r="AI39" s="61"/>
      <c r="AJ39" s="61"/>
      <c r="AK39" s="61"/>
      <c r="AL39" s="61"/>
      <c r="AM39" s="61"/>
      <c r="AN39" s="61"/>
      <c r="AO39" s="61"/>
      <c r="AP39" s="61"/>
      <c r="AQ39" s="61"/>
      <c r="AR39" s="74">
        <f t="shared" si="0"/>
        <v>1</v>
      </c>
      <c r="AS39" s="122">
        <f t="shared" si="1"/>
        <v>0.25</v>
      </c>
      <c r="AT39" s="79">
        <f t="shared" si="2"/>
        <v>1</v>
      </c>
      <c r="AU39" s="80">
        <f t="shared" si="3"/>
        <v>0.5</v>
      </c>
    </row>
    <row r="40" spans="1:47" s="60" customFormat="1" ht="349.5" customHeight="1" x14ac:dyDescent="0.25">
      <c r="A40" s="102">
        <v>34</v>
      </c>
      <c r="B40" s="48" t="s">
        <v>85</v>
      </c>
      <c r="C40" s="48" t="s">
        <v>68</v>
      </c>
      <c r="D40" s="48" t="s">
        <v>94</v>
      </c>
      <c r="E40" s="48" t="s">
        <v>56</v>
      </c>
      <c r="F40" s="48" t="s">
        <v>51</v>
      </c>
      <c r="G40" s="48" t="s">
        <v>67</v>
      </c>
      <c r="H40" s="48" t="s">
        <v>444</v>
      </c>
      <c r="I40" s="48" t="s">
        <v>30</v>
      </c>
      <c r="J40" s="48" t="s">
        <v>31</v>
      </c>
      <c r="K40" s="48" t="s">
        <v>445</v>
      </c>
      <c r="L40" s="48" t="s">
        <v>446</v>
      </c>
      <c r="M40" s="48">
        <v>4</v>
      </c>
      <c r="N40" s="48" t="s">
        <v>447</v>
      </c>
      <c r="O40" s="48" t="s">
        <v>18</v>
      </c>
      <c r="P40" s="48" t="s">
        <v>19</v>
      </c>
      <c r="Q40" s="48" t="s">
        <v>448</v>
      </c>
      <c r="R40" s="48">
        <v>4</v>
      </c>
      <c r="S40" s="55">
        <v>0.5</v>
      </c>
      <c r="T40" s="140">
        <v>1</v>
      </c>
      <c r="U40" s="140">
        <v>1</v>
      </c>
      <c r="V40" s="140">
        <v>1</v>
      </c>
      <c r="W40" s="140">
        <v>1</v>
      </c>
      <c r="X40" s="61">
        <v>1</v>
      </c>
      <c r="Y40" s="73" t="s">
        <v>449</v>
      </c>
      <c r="Z40" s="61" t="s">
        <v>56</v>
      </c>
      <c r="AA40" s="61" t="s">
        <v>56</v>
      </c>
      <c r="AB40" s="113" t="s">
        <v>450</v>
      </c>
      <c r="AC40" s="61">
        <v>1</v>
      </c>
      <c r="AD40" s="73" t="s">
        <v>451</v>
      </c>
      <c r="AE40" s="61" t="s">
        <v>56</v>
      </c>
      <c r="AF40" s="61" t="s">
        <v>56</v>
      </c>
      <c r="AG40" s="130" t="s">
        <v>452</v>
      </c>
      <c r="AH40" s="61"/>
      <c r="AI40" s="61"/>
      <c r="AJ40" s="61"/>
      <c r="AK40" s="61"/>
      <c r="AL40" s="61"/>
      <c r="AM40" s="61"/>
      <c r="AN40" s="61"/>
      <c r="AO40" s="61"/>
      <c r="AP40" s="61"/>
      <c r="AQ40" s="61"/>
      <c r="AR40" s="74">
        <f t="shared" si="0"/>
        <v>2</v>
      </c>
      <c r="AS40" s="122">
        <f t="shared" si="1"/>
        <v>0.25</v>
      </c>
      <c r="AT40" s="79">
        <f t="shared" si="2"/>
        <v>2</v>
      </c>
      <c r="AU40" s="80">
        <f t="shared" si="3"/>
        <v>0.5</v>
      </c>
    </row>
    <row r="41" spans="1:47" s="60" customFormat="1" ht="302.25" customHeight="1" x14ac:dyDescent="0.25">
      <c r="A41" s="102">
        <v>35</v>
      </c>
      <c r="B41" s="48" t="s">
        <v>85</v>
      </c>
      <c r="C41" s="48" t="s">
        <v>68</v>
      </c>
      <c r="D41" s="48" t="s">
        <v>94</v>
      </c>
      <c r="E41" s="48" t="s">
        <v>56</v>
      </c>
      <c r="F41" s="48" t="s">
        <v>51</v>
      </c>
      <c r="G41" s="48" t="s">
        <v>67</v>
      </c>
      <c r="H41" s="48" t="s">
        <v>453</v>
      </c>
      <c r="I41" s="48" t="s">
        <v>20</v>
      </c>
      <c r="J41" s="48" t="s">
        <v>31</v>
      </c>
      <c r="K41" s="48" t="s">
        <v>454</v>
      </c>
      <c r="L41" s="48" t="s">
        <v>455</v>
      </c>
      <c r="M41" s="55">
        <v>1</v>
      </c>
      <c r="N41" s="48" t="s">
        <v>254</v>
      </c>
      <c r="O41" s="48" t="s">
        <v>28</v>
      </c>
      <c r="P41" s="48" t="s">
        <v>29</v>
      </c>
      <c r="Q41" s="48" t="s">
        <v>456</v>
      </c>
      <c r="R41" s="55">
        <v>1</v>
      </c>
      <c r="S41" s="55">
        <v>0.5</v>
      </c>
      <c r="T41" s="138">
        <v>1</v>
      </c>
      <c r="U41" s="138">
        <v>1</v>
      </c>
      <c r="V41" s="138">
        <v>1</v>
      </c>
      <c r="W41" s="138">
        <v>1</v>
      </c>
      <c r="X41" s="70">
        <v>1</v>
      </c>
      <c r="Y41" s="73" t="s">
        <v>457</v>
      </c>
      <c r="Z41" s="61" t="s">
        <v>56</v>
      </c>
      <c r="AA41" s="61" t="s">
        <v>56</v>
      </c>
      <c r="AB41" s="115" t="s">
        <v>458</v>
      </c>
      <c r="AC41" s="70">
        <v>1</v>
      </c>
      <c r="AD41" s="73" t="s">
        <v>459</v>
      </c>
      <c r="AE41" s="61" t="s">
        <v>56</v>
      </c>
      <c r="AF41" s="61" t="s">
        <v>56</v>
      </c>
      <c r="AG41" s="129" t="s">
        <v>460</v>
      </c>
      <c r="AH41" s="61"/>
      <c r="AI41" s="61"/>
      <c r="AJ41" s="61"/>
      <c r="AK41" s="61"/>
      <c r="AL41" s="61"/>
      <c r="AM41" s="61"/>
      <c r="AN41" s="61"/>
      <c r="AO41" s="61"/>
      <c r="AP41" s="61"/>
      <c r="AQ41" s="61"/>
      <c r="AR41" s="70">
        <f>+(X41+AC41)/2</f>
        <v>1</v>
      </c>
      <c r="AS41" s="122">
        <f t="shared" si="1"/>
        <v>0.5</v>
      </c>
      <c r="AT41" s="79">
        <f t="shared" si="2"/>
        <v>2</v>
      </c>
      <c r="AU41" s="80">
        <f t="shared" si="3"/>
        <v>2</v>
      </c>
    </row>
    <row r="42" spans="1:47" s="60" customFormat="1" ht="305.25" customHeight="1" x14ac:dyDescent="0.25">
      <c r="A42" s="102">
        <v>36</v>
      </c>
      <c r="B42" s="48" t="s">
        <v>64</v>
      </c>
      <c r="C42" s="48" t="s">
        <v>15</v>
      </c>
      <c r="D42" s="48" t="s">
        <v>107</v>
      </c>
      <c r="E42" s="48" t="s">
        <v>56</v>
      </c>
      <c r="F42" s="48" t="s">
        <v>12</v>
      </c>
      <c r="G42" s="48" t="s">
        <v>14</v>
      </c>
      <c r="H42" s="48" t="s">
        <v>461</v>
      </c>
      <c r="I42" s="48" t="s">
        <v>56</v>
      </c>
      <c r="J42" s="48" t="s">
        <v>31</v>
      </c>
      <c r="K42" s="48" t="s">
        <v>462</v>
      </c>
      <c r="L42" s="48" t="s">
        <v>463</v>
      </c>
      <c r="M42" s="48">
        <v>1</v>
      </c>
      <c r="N42" s="48" t="s">
        <v>464</v>
      </c>
      <c r="O42" s="48" t="s">
        <v>18</v>
      </c>
      <c r="P42" s="48" t="s">
        <v>29</v>
      </c>
      <c r="Q42" s="49" t="s">
        <v>465</v>
      </c>
      <c r="R42" s="49">
        <v>1</v>
      </c>
      <c r="S42" s="55">
        <v>0.2</v>
      </c>
      <c r="T42" s="140">
        <v>1</v>
      </c>
      <c r="U42" s="140"/>
      <c r="V42" s="140"/>
      <c r="W42" s="140"/>
      <c r="X42" s="71">
        <v>1</v>
      </c>
      <c r="Y42" s="73" t="s">
        <v>466</v>
      </c>
      <c r="Z42" s="61" t="s">
        <v>56</v>
      </c>
      <c r="AA42" s="61" t="s">
        <v>56</v>
      </c>
      <c r="AB42" s="82" t="s">
        <v>467</v>
      </c>
      <c r="AC42" s="61"/>
      <c r="AD42" s="61"/>
      <c r="AE42" s="61"/>
      <c r="AF42" s="61"/>
      <c r="AG42" s="61"/>
      <c r="AH42" s="61"/>
      <c r="AI42" s="61"/>
      <c r="AJ42" s="61"/>
      <c r="AK42" s="61"/>
      <c r="AL42" s="61"/>
      <c r="AM42" s="61"/>
      <c r="AN42" s="61"/>
      <c r="AO42" s="61"/>
      <c r="AP42" s="61"/>
      <c r="AQ42" s="61"/>
      <c r="AR42" s="74">
        <f t="shared" si="0"/>
        <v>1</v>
      </c>
      <c r="AS42" s="122">
        <f t="shared" si="1"/>
        <v>0.2</v>
      </c>
      <c r="AT42" s="79">
        <f t="shared" si="2"/>
        <v>1</v>
      </c>
      <c r="AU42" s="80">
        <f t="shared" si="3"/>
        <v>1</v>
      </c>
    </row>
    <row r="43" spans="1:47" s="60" customFormat="1" ht="278.25" customHeight="1" x14ac:dyDescent="0.25">
      <c r="A43" s="102">
        <v>37</v>
      </c>
      <c r="B43" s="48" t="s">
        <v>64</v>
      </c>
      <c r="C43" s="48" t="s">
        <v>15</v>
      </c>
      <c r="D43" s="48" t="s">
        <v>107</v>
      </c>
      <c r="E43" s="48" t="s">
        <v>56</v>
      </c>
      <c r="F43" s="48" t="s">
        <v>12</v>
      </c>
      <c r="G43" s="48" t="s">
        <v>25</v>
      </c>
      <c r="H43" s="48" t="s">
        <v>468</v>
      </c>
      <c r="I43" s="48" t="s">
        <v>30</v>
      </c>
      <c r="J43" s="48" t="s">
        <v>31</v>
      </c>
      <c r="K43" s="48" t="s">
        <v>469</v>
      </c>
      <c r="L43" s="48" t="s">
        <v>470</v>
      </c>
      <c r="M43" s="48">
        <v>2</v>
      </c>
      <c r="N43" s="48" t="s">
        <v>471</v>
      </c>
      <c r="O43" s="48" t="s">
        <v>18</v>
      </c>
      <c r="P43" s="48" t="s">
        <v>19</v>
      </c>
      <c r="Q43" s="49" t="s">
        <v>472</v>
      </c>
      <c r="R43" s="49">
        <v>2</v>
      </c>
      <c r="S43" s="55">
        <v>0.15</v>
      </c>
      <c r="T43" s="140"/>
      <c r="U43" s="140">
        <v>1</v>
      </c>
      <c r="V43" s="140"/>
      <c r="W43" s="140">
        <v>1</v>
      </c>
      <c r="X43" s="61"/>
      <c r="Y43" s="71"/>
      <c r="Z43" s="61"/>
      <c r="AA43" s="61"/>
      <c r="AB43" s="61"/>
      <c r="AC43" s="61">
        <v>1</v>
      </c>
      <c r="AD43" s="82" t="s">
        <v>473</v>
      </c>
      <c r="AE43" s="61" t="s">
        <v>56</v>
      </c>
      <c r="AF43" s="61" t="s">
        <v>56</v>
      </c>
      <c r="AG43" s="82" t="s">
        <v>474</v>
      </c>
      <c r="AH43" s="61"/>
      <c r="AI43" s="61"/>
      <c r="AJ43" s="61"/>
      <c r="AK43" s="61"/>
      <c r="AL43" s="61"/>
      <c r="AM43" s="61"/>
      <c r="AN43" s="61"/>
      <c r="AO43" s="61"/>
      <c r="AP43" s="61"/>
      <c r="AQ43" s="61"/>
      <c r="AR43" s="74">
        <f t="shared" si="0"/>
        <v>1</v>
      </c>
      <c r="AS43" s="122">
        <f t="shared" si="1"/>
        <v>7.4999999999999997E-2</v>
      </c>
      <c r="AT43" s="79">
        <f t="shared" si="2"/>
        <v>1</v>
      </c>
      <c r="AU43" s="80">
        <f t="shared" si="3"/>
        <v>0.5</v>
      </c>
    </row>
    <row r="44" spans="1:47" s="60" customFormat="1" ht="144" customHeight="1" x14ac:dyDescent="0.25">
      <c r="A44" s="102">
        <v>38</v>
      </c>
      <c r="B44" s="48" t="s">
        <v>64</v>
      </c>
      <c r="C44" s="48" t="s">
        <v>15</v>
      </c>
      <c r="D44" s="48" t="s">
        <v>107</v>
      </c>
      <c r="E44" s="48" t="s">
        <v>56</v>
      </c>
      <c r="F44" s="48" t="s">
        <v>12</v>
      </c>
      <c r="G44" s="48" t="s">
        <v>35</v>
      </c>
      <c r="H44" s="48" t="s">
        <v>475</v>
      </c>
      <c r="I44" s="48" t="s">
        <v>30</v>
      </c>
      <c r="J44" s="48" t="s">
        <v>31</v>
      </c>
      <c r="K44" s="48" t="s">
        <v>476</v>
      </c>
      <c r="L44" s="48" t="s">
        <v>477</v>
      </c>
      <c r="M44" s="55">
        <v>1</v>
      </c>
      <c r="N44" s="48" t="s">
        <v>478</v>
      </c>
      <c r="O44" s="48" t="s">
        <v>28</v>
      </c>
      <c r="P44" s="48" t="s">
        <v>29</v>
      </c>
      <c r="Q44" s="48" t="s">
        <v>478</v>
      </c>
      <c r="R44" s="49" t="s">
        <v>109</v>
      </c>
      <c r="S44" s="55">
        <v>0.2</v>
      </c>
      <c r="T44" s="140"/>
      <c r="U44" s="140"/>
      <c r="V44" s="140"/>
      <c r="W44" s="138">
        <v>1</v>
      </c>
      <c r="X44" s="61"/>
      <c r="Y44" s="71"/>
      <c r="Z44" s="61"/>
      <c r="AA44" s="61"/>
      <c r="AB44" s="61"/>
      <c r="AC44" s="61"/>
      <c r="AD44" s="61"/>
      <c r="AE44" s="61"/>
      <c r="AF44" s="61"/>
      <c r="AG44" s="61"/>
      <c r="AH44" s="61"/>
      <c r="AI44" s="61"/>
      <c r="AJ44" s="61"/>
      <c r="AK44" s="61"/>
      <c r="AL44" s="61"/>
      <c r="AM44" s="61"/>
      <c r="AN44" s="61"/>
      <c r="AO44" s="61"/>
      <c r="AP44" s="61"/>
      <c r="AQ44" s="61"/>
      <c r="AR44" s="70">
        <f t="shared" si="0"/>
        <v>0</v>
      </c>
      <c r="AS44" s="122">
        <f t="shared" si="1"/>
        <v>0</v>
      </c>
      <c r="AT44" s="79">
        <f t="shared" si="2"/>
        <v>0</v>
      </c>
      <c r="AU44" s="80">
        <f t="shared" si="3"/>
        <v>0</v>
      </c>
    </row>
    <row r="45" spans="1:47" s="60" customFormat="1" ht="309" customHeight="1" x14ac:dyDescent="0.25">
      <c r="A45" s="102">
        <v>39</v>
      </c>
      <c r="B45" s="48" t="s">
        <v>64</v>
      </c>
      <c r="C45" s="48" t="s">
        <v>15</v>
      </c>
      <c r="D45" s="48" t="s">
        <v>107</v>
      </c>
      <c r="E45" s="48" t="s">
        <v>56</v>
      </c>
      <c r="F45" s="48" t="s">
        <v>12</v>
      </c>
      <c r="G45" s="48" t="s">
        <v>44</v>
      </c>
      <c r="H45" s="48" t="s">
        <v>479</v>
      </c>
      <c r="I45" s="48" t="s">
        <v>56</v>
      </c>
      <c r="J45" s="48" t="s">
        <v>31</v>
      </c>
      <c r="K45" s="48" t="s">
        <v>480</v>
      </c>
      <c r="L45" s="48" t="s">
        <v>481</v>
      </c>
      <c r="M45" s="48">
        <v>4</v>
      </c>
      <c r="N45" s="48" t="s">
        <v>482</v>
      </c>
      <c r="O45" s="48" t="s">
        <v>18</v>
      </c>
      <c r="P45" s="48" t="s">
        <v>19</v>
      </c>
      <c r="Q45" s="49" t="s">
        <v>482</v>
      </c>
      <c r="R45" s="48">
        <v>4</v>
      </c>
      <c r="S45" s="55">
        <v>0.15</v>
      </c>
      <c r="T45" s="140">
        <v>1</v>
      </c>
      <c r="U45" s="140">
        <v>1</v>
      </c>
      <c r="V45" s="140">
        <v>1</v>
      </c>
      <c r="W45" s="140">
        <v>1</v>
      </c>
      <c r="X45" s="71">
        <v>1</v>
      </c>
      <c r="Y45" s="73" t="s">
        <v>483</v>
      </c>
      <c r="Z45" s="61" t="s">
        <v>56</v>
      </c>
      <c r="AA45" s="61" t="s">
        <v>56</v>
      </c>
      <c r="AB45" s="113" t="s">
        <v>484</v>
      </c>
      <c r="AC45" s="61">
        <v>1</v>
      </c>
      <c r="AD45" s="73" t="s">
        <v>485</v>
      </c>
      <c r="AE45" s="61" t="s">
        <v>56</v>
      </c>
      <c r="AF45" s="61" t="s">
        <v>56</v>
      </c>
      <c r="AG45" s="131" t="s">
        <v>486</v>
      </c>
      <c r="AH45" s="61"/>
      <c r="AI45" s="61"/>
      <c r="AJ45" s="61"/>
      <c r="AK45" s="61"/>
      <c r="AL45" s="61"/>
      <c r="AM45" s="61"/>
      <c r="AN45" s="61"/>
      <c r="AO45" s="61"/>
      <c r="AP45" s="61"/>
      <c r="AQ45" s="61"/>
      <c r="AR45" s="74">
        <f t="shared" si="0"/>
        <v>2</v>
      </c>
      <c r="AS45" s="122">
        <f t="shared" si="1"/>
        <v>7.4999999999999997E-2</v>
      </c>
      <c r="AT45" s="79">
        <f t="shared" si="2"/>
        <v>2</v>
      </c>
      <c r="AU45" s="80">
        <f t="shared" si="3"/>
        <v>0.5</v>
      </c>
    </row>
    <row r="46" spans="1:47" s="60" customFormat="1" ht="292.5" customHeight="1" x14ac:dyDescent="0.25">
      <c r="A46" s="102">
        <v>40</v>
      </c>
      <c r="B46" s="48" t="s">
        <v>64</v>
      </c>
      <c r="C46" s="48" t="s">
        <v>15</v>
      </c>
      <c r="D46" s="48" t="s">
        <v>107</v>
      </c>
      <c r="E46" s="48" t="s">
        <v>56</v>
      </c>
      <c r="F46" s="48" t="s">
        <v>12</v>
      </c>
      <c r="G46" s="48" t="s">
        <v>53</v>
      </c>
      <c r="H46" s="48" t="s">
        <v>487</v>
      </c>
      <c r="I46" s="48" t="s">
        <v>56</v>
      </c>
      <c r="J46" s="48" t="s">
        <v>31</v>
      </c>
      <c r="K46" s="48" t="s">
        <v>488</v>
      </c>
      <c r="L46" s="48" t="s">
        <v>481</v>
      </c>
      <c r="M46" s="48">
        <v>4</v>
      </c>
      <c r="N46" s="48" t="s">
        <v>489</v>
      </c>
      <c r="O46" s="48" t="s">
        <v>18</v>
      </c>
      <c r="P46" s="48" t="s">
        <v>19</v>
      </c>
      <c r="Q46" s="49" t="s">
        <v>490</v>
      </c>
      <c r="R46" s="48">
        <v>4</v>
      </c>
      <c r="S46" s="55">
        <v>0.15</v>
      </c>
      <c r="T46" s="140">
        <v>1</v>
      </c>
      <c r="U46" s="140">
        <v>1</v>
      </c>
      <c r="V46" s="140">
        <v>1</v>
      </c>
      <c r="W46" s="140">
        <v>1</v>
      </c>
      <c r="X46" s="71">
        <v>1</v>
      </c>
      <c r="Y46" s="73" t="s">
        <v>491</v>
      </c>
      <c r="Z46" s="61" t="s">
        <v>56</v>
      </c>
      <c r="AA46" s="61" t="s">
        <v>56</v>
      </c>
      <c r="AB46" s="113" t="s">
        <v>492</v>
      </c>
      <c r="AC46" s="61">
        <v>1</v>
      </c>
      <c r="AD46" s="73" t="s">
        <v>493</v>
      </c>
      <c r="AE46" s="61" t="s">
        <v>56</v>
      </c>
      <c r="AF46" s="61" t="s">
        <v>184</v>
      </c>
      <c r="AG46" s="131" t="s">
        <v>494</v>
      </c>
      <c r="AH46" s="61"/>
      <c r="AI46" s="61"/>
      <c r="AJ46" s="61"/>
      <c r="AK46" s="61"/>
      <c r="AL46" s="61"/>
      <c r="AM46" s="61"/>
      <c r="AN46" s="61"/>
      <c r="AO46" s="61"/>
      <c r="AP46" s="61"/>
      <c r="AQ46" s="61"/>
      <c r="AR46" s="74">
        <f t="shared" si="0"/>
        <v>2</v>
      </c>
      <c r="AS46" s="122">
        <f t="shared" si="1"/>
        <v>7.4999999999999997E-2</v>
      </c>
      <c r="AT46" s="79">
        <f t="shared" si="2"/>
        <v>2</v>
      </c>
      <c r="AU46" s="80">
        <f t="shared" si="3"/>
        <v>0.5</v>
      </c>
    </row>
    <row r="47" spans="1:47" s="60" customFormat="1" ht="325.89999999999998" customHeight="1" x14ac:dyDescent="0.25">
      <c r="A47" s="102">
        <v>41</v>
      </c>
      <c r="B47" s="48" t="s">
        <v>64</v>
      </c>
      <c r="C47" s="48" t="s">
        <v>15</v>
      </c>
      <c r="D47" s="48" t="s">
        <v>107</v>
      </c>
      <c r="E47" s="48" t="s">
        <v>56</v>
      </c>
      <c r="F47" s="48" t="s">
        <v>12</v>
      </c>
      <c r="G47" s="48" t="s">
        <v>61</v>
      </c>
      <c r="H47" s="48" t="s">
        <v>495</v>
      </c>
      <c r="I47" s="48" t="s">
        <v>56</v>
      </c>
      <c r="J47" s="48" t="s">
        <v>31</v>
      </c>
      <c r="K47" s="48" t="s">
        <v>496</v>
      </c>
      <c r="L47" s="48" t="s">
        <v>481</v>
      </c>
      <c r="M47" s="48">
        <v>4</v>
      </c>
      <c r="N47" s="48" t="s">
        <v>497</v>
      </c>
      <c r="O47" s="48" t="s">
        <v>18</v>
      </c>
      <c r="P47" s="48" t="s">
        <v>19</v>
      </c>
      <c r="Q47" s="49" t="s">
        <v>498</v>
      </c>
      <c r="R47" s="48">
        <v>4</v>
      </c>
      <c r="S47" s="55">
        <v>0.15</v>
      </c>
      <c r="T47" s="140">
        <v>1</v>
      </c>
      <c r="U47" s="140">
        <v>1</v>
      </c>
      <c r="V47" s="140">
        <v>1</v>
      </c>
      <c r="W47" s="140">
        <v>1</v>
      </c>
      <c r="X47" s="71">
        <v>1</v>
      </c>
      <c r="Y47" s="73" t="s">
        <v>499</v>
      </c>
      <c r="Z47" s="61" t="s">
        <v>56</v>
      </c>
      <c r="AA47" s="61" t="s">
        <v>56</v>
      </c>
      <c r="AB47" s="113" t="s">
        <v>500</v>
      </c>
      <c r="AC47" s="61">
        <v>1</v>
      </c>
      <c r="AD47" s="73" t="s">
        <v>501</v>
      </c>
      <c r="AE47" s="61" t="s">
        <v>56</v>
      </c>
      <c r="AF47" s="61" t="s">
        <v>56</v>
      </c>
      <c r="AG47" s="131" t="s">
        <v>502</v>
      </c>
      <c r="AH47" s="61"/>
      <c r="AI47" s="61"/>
      <c r="AJ47" s="61"/>
      <c r="AK47" s="61"/>
      <c r="AL47" s="61"/>
      <c r="AM47" s="61"/>
      <c r="AN47" s="61"/>
      <c r="AO47" s="61"/>
      <c r="AP47" s="61"/>
      <c r="AQ47" s="61"/>
      <c r="AR47" s="74">
        <f t="shared" si="0"/>
        <v>2</v>
      </c>
      <c r="AS47" s="122">
        <f t="shared" si="1"/>
        <v>7.4999999999999997E-2</v>
      </c>
      <c r="AT47" s="79">
        <f t="shared" si="2"/>
        <v>2</v>
      </c>
      <c r="AU47" s="80">
        <f t="shared" si="3"/>
        <v>0.5</v>
      </c>
    </row>
    <row r="48" spans="1:47" s="60" customFormat="1" ht="144" customHeight="1" x14ac:dyDescent="0.25">
      <c r="A48" s="102">
        <v>42</v>
      </c>
      <c r="B48" s="62" t="s">
        <v>64</v>
      </c>
      <c r="C48" s="48" t="s">
        <v>127</v>
      </c>
      <c r="D48" s="48" t="s">
        <v>103</v>
      </c>
      <c r="E48" s="48" t="s">
        <v>87</v>
      </c>
      <c r="F48" s="62" t="s">
        <v>59</v>
      </c>
      <c r="G48" s="48" t="s">
        <v>109</v>
      </c>
      <c r="H48" s="48" t="s">
        <v>503</v>
      </c>
      <c r="I48" s="48" t="s">
        <v>30</v>
      </c>
      <c r="J48" s="48" t="s">
        <v>57</v>
      </c>
      <c r="K48" s="48" t="s">
        <v>504</v>
      </c>
      <c r="L48" s="48" t="s">
        <v>505</v>
      </c>
      <c r="M48" s="48">
        <v>1</v>
      </c>
      <c r="N48" s="48" t="s">
        <v>254</v>
      </c>
      <c r="O48" s="48" t="s">
        <v>18</v>
      </c>
      <c r="P48" s="48" t="s">
        <v>29</v>
      </c>
      <c r="Q48" s="49" t="s">
        <v>255</v>
      </c>
      <c r="R48" s="49" t="s">
        <v>56</v>
      </c>
      <c r="S48" s="55">
        <v>1</v>
      </c>
      <c r="T48" s="141"/>
      <c r="U48" s="141"/>
      <c r="V48" s="141"/>
      <c r="W48" s="141">
        <v>1</v>
      </c>
      <c r="X48" s="61"/>
      <c r="Y48" s="71"/>
      <c r="Z48" s="61"/>
      <c r="AA48" s="61"/>
      <c r="AB48" s="61"/>
      <c r="AC48" s="61"/>
      <c r="AD48" s="61"/>
      <c r="AE48" s="61"/>
      <c r="AF48" s="61"/>
      <c r="AG48" s="61"/>
      <c r="AH48" s="61"/>
      <c r="AI48" s="61"/>
      <c r="AJ48" s="61"/>
      <c r="AK48" s="61"/>
      <c r="AL48" s="61"/>
      <c r="AM48" s="61"/>
      <c r="AN48" s="61"/>
      <c r="AO48" s="61"/>
      <c r="AP48" s="61"/>
      <c r="AQ48" s="61"/>
      <c r="AR48" s="74">
        <f t="shared" si="0"/>
        <v>0</v>
      </c>
      <c r="AS48" s="122">
        <f t="shared" si="1"/>
        <v>0</v>
      </c>
      <c r="AT48" s="79">
        <f t="shared" si="2"/>
        <v>0</v>
      </c>
      <c r="AU48" s="80">
        <f t="shared" si="3"/>
        <v>0</v>
      </c>
    </row>
    <row r="49" spans="1:77" s="60" customFormat="1" ht="377.25" customHeight="1" x14ac:dyDescent="0.25">
      <c r="A49" s="102">
        <v>43</v>
      </c>
      <c r="B49" s="48" t="s">
        <v>85</v>
      </c>
      <c r="C49" s="48" t="s">
        <v>128</v>
      </c>
      <c r="D49" s="48" t="s">
        <v>103</v>
      </c>
      <c r="E49" s="48" t="s">
        <v>87</v>
      </c>
      <c r="F49" s="48" t="s">
        <v>59</v>
      </c>
      <c r="G49" s="48" t="s">
        <v>109</v>
      </c>
      <c r="H49" s="48" t="s">
        <v>506</v>
      </c>
      <c r="I49" s="48" t="s">
        <v>20</v>
      </c>
      <c r="J49" s="48" t="s">
        <v>57</v>
      </c>
      <c r="K49" s="48" t="s">
        <v>507</v>
      </c>
      <c r="L49" s="48" t="s">
        <v>446</v>
      </c>
      <c r="M49" s="48">
        <v>4</v>
      </c>
      <c r="N49" s="48" t="s">
        <v>508</v>
      </c>
      <c r="O49" s="48" t="s">
        <v>18</v>
      </c>
      <c r="P49" s="48" t="s">
        <v>19</v>
      </c>
      <c r="Q49" s="48" t="s">
        <v>509</v>
      </c>
      <c r="R49" s="48" t="s">
        <v>56</v>
      </c>
      <c r="S49" s="55">
        <v>1</v>
      </c>
      <c r="T49" s="140">
        <v>1</v>
      </c>
      <c r="U49" s="140">
        <v>1</v>
      </c>
      <c r="V49" s="140">
        <v>1</v>
      </c>
      <c r="W49" s="140">
        <v>1</v>
      </c>
      <c r="X49" s="61">
        <v>1</v>
      </c>
      <c r="Y49" s="73" t="s">
        <v>510</v>
      </c>
      <c r="Z49" s="61" t="s">
        <v>56</v>
      </c>
      <c r="AA49" s="61" t="s">
        <v>56</v>
      </c>
      <c r="AB49" s="115" t="s">
        <v>511</v>
      </c>
      <c r="AC49" s="61">
        <v>1</v>
      </c>
      <c r="AD49" s="73" t="s">
        <v>512</v>
      </c>
      <c r="AE49" s="71" t="s">
        <v>56</v>
      </c>
      <c r="AF49" s="111" t="s">
        <v>56</v>
      </c>
      <c r="AG49" s="131" t="s">
        <v>513</v>
      </c>
      <c r="AH49" s="61"/>
      <c r="AI49" s="61"/>
      <c r="AJ49" s="61"/>
      <c r="AK49" s="61"/>
      <c r="AL49" s="61"/>
      <c r="AM49" s="61"/>
      <c r="AN49" s="61"/>
      <c r="AO49" s="61"/>
      <c r="AP49" s="61"/>
      <c r="AQ49" s="61"/>
      <c r="AR49" s="74">
        <f t="shared" si="0"/>
        <v>2</v>
      </c>
      <c r="AS49" s="122">
        <f t="shared" si="1"/>
        <v>0.5</v>
      </c>
      <c r="AT49" s="79">
        <f t="shared" si="2"/>
        <v>2</v>
      </c>
      <c r="AU49" s="80">
        <f t="shared" si="3"/>
        <v>0.5</v>
      </c>
    </row>
    <row r="50" spans="1:77" s="60" customFormat="1" ht="363.75" customHeight="1" x14ac:dyDescent="0.25">
      <c r="A50" s="102">
        <v>44</v>
      </c>
      <c r="B50" s="48" t="s">
        <v>64</v>
      </c>
      <c r="C50" s="48" t="s">
        <v>97</v>
      </c>
      <c r="D50" s="48" t="s">
        <v>103</v>
      </c>
      <c r="E50" s="48" t="s">
        <v>87</v>
      </c>
      <c r="F50" s="48" t="s">
        <v>112</v>
      </c>
      <c r="G50" s="48" t="s">
        <v>96</v>
      </c>
      <c r="H50" s="48" t="s">
        <v>514</v>
      </c>
      <c r="I50" s="48" t="s">
        <v>20</v>
      </c>
      <c r="J50" s="48" t="s">
        <v>31</v>
      </c>
      <c r="K50" s="48" t="s">
        <v>515</v>
      </c>
      <c r="L50" s="48" t="s">
        <v>598</v>
      </c>
      <c r="M50" s="55">
        <v>1</v>
      </c>
      <c r="N50" s="48" t="s">
        <v>516</v>
      </c>
      <c r="O50" s="48" t="s">
        <v>28</v>
      </c>
      <c r="P50" s="48" t="s">
        <v>29</v>
      </c>
      <c r="Q50" s="49" t="s">
        <v>517</v>
      </c>
      <c r="R50" s="50">
        <v>1</v>
      </c>
      <c r="S50" s="55">
        <v>0.6</v>
      </c>
      <c r="T50" s="138">
        <v>1</v>
      </c>
      <c r="U50" s="138">
        <v>1</v>
      </c>
      <c r="V50" s="138">
        <v>1</v>
      </c>
      <c r="W50" s="138">
        <v>1</v>
      </c>
      <c r="X50" s="70">
        <v>0.9</v>
      </c>
      <c r="Y50" s="73" t="s">
        <v>518</v>
      </c>
      <c r="Z50" s="71" t="s">
        <v>519</v>
      </c>
      <c r="AA50" s="71" t="s">
        <v>520</v>
      </c>
      <c r="AB50" s="82" t="s">
        <v>521</v>
      </c>
      <c r="AC50" s="70">
        <v>1.01</v>
      </c>
      <c r="AD50" s="73" t="s">
        <v>604</v>
      </c>
      <c r="AE50" s="73" t="s">
        <v>605</v>
      </c>
      <c r="AF50" s="73" t="s">
        <v>522</v>
      </c>
      <c r="AG50" s="73" t="s">
        <v>610</v>
      </c>
      <c r="AH50" s="61"/>
      <c r="AI50" s="61"/>
      <c r="AJ50" s="61"/>
      <c r="AK50" s="61"/>
      <c r="AL50" s="61"/>
      <c r="AM50" s="61"/>
      <c r="AN50" s="61"/>
      <c r="AO50" s="61"/>
      <c r="AP50" s="61"/>
      <c r="AQ50" s="61"/>
      <c r="AR50" s="70">
        <f>+(X50+AC50)/2</f>
        <v>0.95500000000000007</v>
      </c>
      <c r="AS50" s="122">
        <f t="shared" si="1"/>
        <v>0.57300000000000006</v>
      </c>
      <c r="AT50" s="79">
        <f t="shared" si="2"/>
        <v>2</v>
      </c>
      <c r="AU50" s="80">
        <f t="shared" si="3"/>
        <v>2</v>
      </c>
    </row>
    <row r="51" spans="1:77" s="60" customFormat="1" ht="290.25" customHeight="1" x14ac:dyDescent="0.25">
      <c r="A51" s="102">
        <v>45</v>
      </c>
      <c r="B51" s="48" t="s">
        <v>64</v>
      </c>
      <c r="C51" s="48" t="s">
        <v>97</v>
      </c>
      <c r="D51" s="48" t="s">
        <v>103</v>
      </c>
      <c r="E51" s="48" t="s">
        <v>87</v>
      </c>
      <c r="F51" s="48" t="s">
        <v>112</v>
      </c>
      <c r="G51" s="48" t="s">
        <v>96</v>
      </c>
      <c r="H51" s="48" t="s">
        <v>523</v>
      </c>
      <c r="I51" s="48" t="s">
        <v>30</v>
      </c>
      <c r="J51" s="48" t="s">
        <v>31</v>
      </c>
      <c r="K51" s="48" t="s">
        <v>524</v>
      </c>
      <c r="L51" s="48" t="s">
        <v>525</v>
      </c>
      <c r="M51" s="55">
        <v>1</v>
      </c>
      <c r="N51" s="48" t="s">
        <v>526</v>
      </c>
      <c r="O51" s="48" t="s">
        <v>28</v>
      </c>
      <c r="P51" s="48" t="s">
        <v>29</v>
      </c>
      <c r="Q51" s="49" t="s">
        <v>527</v>
      </c>
      <c r="R51" s="50">
        <v>1</v>
      </c>
      <c r="S51" s="55">
        <v>0.1</v>
      </c>
      <c r="T51" s="138">
        <v>1</v>
      </c>
      <c r="U51" s="138">
        <v>1</v>
      </c>
      <c r="V51" s="138">
        <v>1</v>
      </c>
      <c r="W51" s="138">
        <v>1</v>
      </c>
      <c r="X51" s="70">
        <v>0.93</v>
      </c>
      <c r="Y51" s="73" t="s">
        <v>528</v>
      </c>
      <c r="Z51" s="71" t="s">
        <v>529</v>
      </c>
      <c r="AA51" s="71" t="s">
        <v>530</v>
      </c>
      <c r="AB51" s="82" t="s">
        <v>531</v>
      </c>
      <c r="AC51" s="70">
        <v>1.07</v>
      </c>
      <c r="AD51" s="73" t="s">
        <v>532</v>
      </c>
      <c r="AE51" s="73" t="s">
        <v>533</v>
      </c>
      <c r="AF51" s="61"/>
      <c r="AG51" s="113" t="s">
        <v>601</v>
      </c>
      <c r="AH51" s="61"/>
      <c r="AI51" s="61"/>
      <c r="AJ51" s="61"/>
      <c r="AK51" s="61"/>
      <c r="AL51" s="61"/>
      <c r="AM51" s="61"/>
      <c r="AN51" s="61"/>
      <c r="AO51" s="61"/>
      <c r="AP51" s="61"/>
      <c r="AQ51" s="61"/>
      <c r="AR51" s="70">
        <f>+(X51+AC51)/2</f>
        <v>1</v>
      </c>
      <c r="AS51" s="122">
        <f t="shared" si="1"/>
        <v>0.1</v>
      </c>
      <c r="AT51" s="79">
        <f t="shared" si="2"/>
        <v>2</v>
      </c>
      <c r="AU51" s="80">
        <f t="shared" si="3"/>
        <v>2</v>
      </c>
    </row>
    <row r="52" spans="1:77" s="60" customFormat="1" ht="352.5" customHeight="1" x14ac:dyDescent="0.25">
      <c r="A52" s="102">
        <v>46</v>
      </c>
      <c r="B52" s="48" t="s">
        <v>64</v>
      </c>
      <c r="C52" s="48" t="s">
        <v>97</v>
      </c>
      <c r="D52" s="48" t="s">
        <v>103</v>
      </c>
      <c r="E52" s="48" t="s">
        <v>87</v>
      </c>
      <c r="F52" s="48" t="s">
        <v>112</v>
      </c>
      <c r="G52" s="48" t="s">
        <v>96</v>
      </c>
      <c r="H52" s="48" t="s">
        <v>534</v>
      </c>
      <c r="I52" s="48" t="s">
        <v>30</v>
      </c>
      <c r="J52" s="48" t="s">
        <v>31</v>
      </c>
      <c r="K52" s="48" t="s">
        <v>535</v>
      </c>
      <c r="L52" s="48" t="s">
        <v>599</v>
      </c>
      <c r="M52" s="55">
        <v>1</v>
      </c>
      <c r="N52" s="48" t="s">
        <v>536</v>
      </c>
      <c r="O52" s="48" t="s">
        <v>28</v>
      </c>
      <c r="P52" s="48" t="s">
        <v>29</v>
      </c>
      <c r="Q52" s="49" t="s">
        <v>537</v>
      </c>
      <c r="R52" s="50">
        <v>1</v>
      </c>
      <c r="S52" s="55">
        <v>0.1</v>
      </c>
      <c r="T52" s="138">
        <v>1</v>
      </c>
      <c r="U52" s="138">
        <v>1</v>
      </c>
      <c r="V52" s="138">
        <v>1</v>
      </c>
      <c r="W52" s="138">
        <v>1</v>
      </c>
      <c r="X52" s="70">
        <v>0.88</v>
      </c>
      <c r="Y52" s="73" t="s">
        <v>538</v>
      </c>
      <c r="Z52" s="71" t="s">
        <v>539</v>
      </c>
      <c r="AA52" s="71" t="s">
        <v>540</v>
      </c>
      <c r="AB52" s="82" t="s">
        <v>541</v>
      </c>
      <c r="AC52" s="70">
        <v>1.02</v>
      </c>
      <c r="AD52" s="73" t="s">
        <v>607</v>
      </c>
      <c r="AE52" s="73" t="s">
        <v>608</v>
      </c>
      <c r="AF52" s="73" t="s">
        <v>542</v>
      </c>
      <c r="AG52" s="146" t="s">
        <v>609</v>
      </c>
      <c r="AH52" s="61"/>
      <c r="AI52" s="61"/>
      <c r="AJ52" s="61"/>
      <c r="AK52" s="61"/>
      <c r="AL52" s="61"/>
      <c r="AM52" s="61"/>
      <c r="AN52" s="61"/>
      <c r="AO52" s="61"/>
      <c r="AP52" s="61"/>
      <c r="AQ52" s="61"/>
      <c r="AR52" s="70">
        <f>+(X52+AC52)/2</f>
        <v>0.95</v>
      </c>
      <c r="AS52" s="122">
        <f t="shared" si="1"/>
        <v>9.5000000000000001E-2</v>
      </c>
      <c r="AT52" s="79">
        <f t="shared" si="2"/>
        <v>2</v>
      </c>
      <c r="AU52" s="80">
        <f t="shared" si="3"/>
        <v>2</v>
      </c>
    </row>
    <row r="53" spans="1:77" s="60" customFormat="1" ht="408.75" customHeight="1" x14ac:dyDescent="0.25">
      <c r="A53" s="102">
        <v>47</v>
      </c>
      <c r="B53" s="48" t="s">
        <v>64</v>
      </c>
      <c r="C53" s="48" t="s">
        <v>97</v>
      </c>
      <c r="D53" s="48" t="s">
        <v>103</v>
      </c>
      <c r="E53" s="48" t="s">
        <v>87</v>
      </c>
      <c r="F53" s="48" t="s">
        <v>112</v>
      </c>
      <c r="G53" s="48" t="s">
        <v>96</v>
      </c>
      <c r="H53" s="48" t="s">
        <v>543</v>
      </c>
      <c r="I53" s="48" t="s">
        <v>39</v>
      </c>
      <c r="J53" s="48" t="s">
        <v>31</v>
      </c>
      <c r="K53" s="48" t="s">
        <v>544</v>
      </c>
      <c r="L53" s="48" t="s">
        <v>545</v>
      </c>
      <c r="M53" s="55">
        <v>1</v>
      </c>
      <c r="N53" s="48" t="s">
        <v>546</v>
      </c>
      <c r="O53" s="48" t="s">
        <v>28</v>
      </c>
      <c r="P53" s="48" t="s">
        <v>29</v>
      </c>
      <c r="Q53" s="49" t="s">
        <v>547</v>
      </c>
      <c r="R53" s="50">
        <v>1</v>
      </c>
      <c r="S53" s="55">
        <v>0.1</v>
      </c>
      <c r="T53" s="138">
        <v>1</v>
      </c>
      <c r="U53" s="138">
        <v>1</v>
      </c>
      <c r="V53" s="138">
        <v>1</v>
      </c>
      <c r="W53" s="138">
        <v>1</v>
      </c>
      <c r="X53" s="70">
        <v>0.7</v>
      </c>
      <c r="Y53" s="116" t="s">
        <v>548</v>
      </c>
      <c r="Z53" s="116" t="s">
        <v>549</v>
      </c>
      <c r="AA53" s="116" t="s">
        <v>550</v>
      </c>
      <c r="AB53" s="82" t="s">
        <v>551</v>
      </c>
      <c r="AC53" s="70">
        <v>0.8</v>
      </c>
      <c r="AD53" s="73" t="s">
        <v>606</v>
      </c>
      <c r="AE53" s="73" t="s">
        <v>552</v>
      </c>
      <c r="AF53" s="73" t="s">
        <v>542</v>
      </c>
      <c r="AG53" s="146" t="s">
        <v>602</v>
      </c>
      <c r="AH53" s="61"/>
      <c r="AI53" s="61"/>
      <c r="AJ53" s="61"/>
      <c r="AK53" s="61"/>
      <c r="AL53" s="61"/>
      <c r="AM53" s="61"/>
      <c r="AN53" s="61"/>
      <c r="AO53" s="61"/>
      <c r="AP53" s="61"/>
      <c r="AQ53" s="61"/>
      <c r="AR53" s="70">
        <f>+(X53+AC53)/2</f>
        <v>0.75</v>
      </c>
      <c r="AS53" s="122">
        <f t="shared" si="1"/>
        <v>7.5000000000000011E-2</v>
      </c>
      <c r="AT53" s="79">
        <f t="shared" si="2"/>
        <v>2</v>
      </c>
      <c r="AU53" s="80">
        <f t="shared" si="3"/>
        <v>2</v>
      </c>
    </row>
    <row r="54" spans="1:77" s="60" customFormat="1" ht="409.5" customHeight="1" x14ac:dyDescent="0.25">
      <c r="A54" s="102">
        <v>48</v>
      </c>
      <c r="B54" s="48" t="s">
        <v>64</v>
      </c>
      <c r="C54" s="48" t="s">
        <v>97</v>
      </c>
      <c r="D54" s="48" t="s">
        <v>103</v>
      </c>
      <c r="E54" s="48" t="s">
        <v>87</v>
      </c>
      <c r="F54" s="48" t="s">
        <v>112</v>
      </c>
      <c r="G54" s="48" t="s">
        <v>96</v>
      </c>
      <c r="H54" s="48" t="s">
        <v>553</v>
      </c>
      <c r="I54" s="48" t="s">
        <v>48</v>
      </c>
      <c r="J54" s="48" t="s">
        <v>31</v>
      </c>
      <c r="K54" s="48" t="s">
        <v>554</v>
      </c>
      <c r="L54" s="48" t="s">
        <v>555</v>
      </c>
      <c r="M54" s="55">
        <v>1</v>
      </c>
      <c r="N54" s="48" t="s">
        <v>556</v>
      </c>
      <c r="O54" s="48" t="s">
        <v>28</v>
      </c>
      <c r="P54" s="48" t="s">
        <v>29</v>
      </c>
      <c r="Q54" s="49" t="s">
        <v>557</v>
      </c>
      <c r="R54" s="50">
        <v>1</v>
      </c>
      <c r="S54" s="55">
        <v>0.1</v>
      </c>
      <c r="T54" s="138">
        <v>1</v>
      </c>
      <c r="U54" s="138">
        <v>1</v>
      </c>
      <c r="V54" s="138">
        <v>1</v>
      </c>
      <c r="W54" s="138">
        <v>1</v>
      </c>
      <c r="X54" s="70">
        <v>0.7</v>
      </c>
      <c r="Y54" s="116" t="s">
        <v>558</v>
      </c>
      <c r="Z54" s="116" t="s">
        <v>559</v>
      </c>
      <c r="AA54" s="116" t="s">
        <v>560</v>
      </c>
      <c r="AB54" s="82" t="s">
        <v>561</v>
      </c>
      <c r="AC54" s="70">
        <v>0.63</v>
      </c>
      <c r="AD54" s="73" t="s">
        <v>562</v>
      </c>
      <c r="AE54" s="73" t="s">
        <v>563</v>
      </c>
      <c r="AF54" s="73" t="s">
        <v>564</v>
      </c>
      <c r="AG54" s="146" t="s">
        <v>603</v>
      </c>
      <c r="AH54" s="61"/>
      <c r="AI54" s="61"/>
      <c r="AJ54" s="61"/>
      <c r="AK54" s="61"/>
      <c r="AL54" s="61"/>
      <c r="AM54" s="61"/>
      <c r="AN54" s="61"/>
      <c r="AO54" s="61"/>
      <c r="AP54" s="61"/>
      <c r="AQ54" s="61"/>
      <c r="AR54" s="70">
        <f>+(X54+AC54)/2</f>
        <v>0.66500000000000004</v>
      </c>
      <c r="AS54" s="122">
        <f t="shared" si="1"/>
        <v>6.6500000000000004E-2</v>
      </c>
      <c r="AT54" s="79">
        <f t="shared" si="2"/>
        <v>2</v>
      </c>
      <c r="AU54" s="80">
        <f t="shared" si="3"/>
        <v>2</v>
      </c>
    </row>
    <row r="55" spans="1:77" s="60" customFormat="1" ht="337.5" customHeight="1" x14ac:dyDescent="0.25">
      <c r="A55" s="102">
        <v>49</v>
      </c>
      <c r="B55" s="48" t="s">
        <v>64</v>
      </c>
      <c r="C55" s="48" t="s">
        <v>129</v>
      </c>
      <c r="D55" s="48" t="s">
        <v>90</v>
      </c>
      <c r="E55" s="48" t="s">
        <v>56</v>
      </c>
      <c r="F55" s="48" t="s">
        <v>59</v>
      </c>
      <c r="G55" s="48" t="s">
        <v>109</v>
      </c>
      <c r="H55" s="48" t="s">
        <v>565</v>
      </c>
      <c r="I55" s="48" t="s">
        <v>48</v>
      </c>
      <c r="J55" s="48" t="s">
        <v>57</v>
      </c>
      <c r="K55" s="48" t="s">
        <v>566</v>
      </c>
      <c r="L55" s="48" t="s">
        <v>567</v>
      </c>
      <c r="M55" s="48">
        <v>2</v>
      </c>
      <c r="N55" s="48" t="s">
        <v>568</v>
      </c>
      <c r="O55" s="48" t="s">
        <v>18</v>
      </c>
      <c r="P55" s="48" t="s">
        <v>19</v>
      </c>
      <c r="Q55" s="58" t="s">
        <v>569</v>
      </c>
      <c r="R55" s="58">
        <v>2</v>
      </c>
      <c r="S55" s="55">
        <v>0.5</v>
      </c>
      <c r="T55" s="138"/>
      <c r="U55" s="137">
        <v>1</v>
      </c>
      <c r="V55" s="137"/>
      <c r="W55" s="137">
        <v>1</v>
      </c>
      <c r="X55" s="61"/>
      <c r="Y55" s="71"/>
      <c r="Z55" s="61"/>
      <c r="AA55" s="61"/>
      <c r="AB55" s="61"/>
      <c r="AC55" s="74">
        <v>1</v>
      </c>
      <c r="AD55" s="73" t="s">
        <v>570</v>
      </c>
      <c r="AE55" s="61" t="s">
        <v>56</v>
      </c>
      <c r="AF55" s="61" t="s">
        <v>56</v>
      </c>
      <c r="AG55" s="131" t="s">
        <v>571</v>
      </c>
      <c r="AH55" s="61"/>
      <c r="AI55" s="61"/>
      <c r="AJ55" s="61"/>
      <c r="AK55" s="61"/>
      <c r="AL55" s="61"/>
      <c r="AM55" s="61"/>
      <c r="AN55" s="61"/>
      <c r="AO55" s="61"/>
      <c r="AP55" s="61"/>
      <c r="AQ55" s="61"/>
      <c r="AR55" s="74">
        <f t="shared" si="0"/>
        <v>1</v>
      </c>
      <c r="AS55" s="122">
        <f t="shared" si="1"/>
        <v>0.25</v>
      </c>
      <c r="AT55" s="79">
        <f t="shared" si="2"/>
        <v>1</v>
      </c>
      <c r="AU55" s="80">
        <f t="shared" si="3"/>
        <v>0.5</v>
      </c>
    </row>
    <row r="56" spans="1:77" s="60" customFormat="1" ht="276" customHeight="1" thickBot="1" x14ac:dyDescent="0.3">
      <c r="A56" s="103">
        <v>50</v>
      </c>
      <c r="B56" s="104" t="s">
        <v>64</v>
      </c>
      <c r="C56" s="104" t="s">
        <v>129</v>
      </c>
      <c r="D56" s="104" t="s">
        <v>90</v>
      </c>
      <c r="E56" s="104" t="s">
        <v>56</v>
      </c>
      <c r="F56" s="104" t="s">
        <v>59</v>
      </c>
      <c r="G56" s="104" t="s">
        <v>109</v>
      </c>
      <c r="H56" s="104" t="s">
        <v>572</v>
      </c>
      <c r="I56" s="104" t="s">
        <v>30</v>
      </c>
      <c r="J56" s="104" t="s">
        <v>57</v>
      </c>
      <c r="K56" s="104" t="s">
        <v>573</v>
      </c>
      <c r="L56" s="104" t="s">
        <v>567</v>
      </c>
      <c r="M56" s="104">
        <v>2</v>
      </c>
      <c r="N56" s="104" t="s">
        <v>568</v>
      </c>
      <c r="O56" s="104" t="s">
        <v>18</v>
      </c>
      <c r="P56" s="104" t="s">
        <v>19</v>
      </c>
      <c r="Q56" s="105" t="s">
        <v>569</v>
      </c>
      <c r="R56" s="105">
        <v>2</v>
      </c>
      <c r="S56" s="106">
        <v>0.5</v>
      </c>
      <c r="T56" s="143"/>
      <c r="U56" s="144">
        <v>1</v>
      </c>
      <c r="V56" s="144"/>
      <c r="W56" s="144">
        <v>1</v>
      </c>
      <c r="X56" s="107"/>
      <c r="Y56" s="108"/>
      <c r="Z56" s="107"/>
      <c r="AA56" s="107"/>
      <c r="AB56" s="107"/>
      <c r="AC56" s="74">
        <v>1</v>
      </c>
      <c r="AD56" s="147" t="s">
        <v>574</v>
      </c>
      <c r="AE56" s="107" t="s">
        <v>56</v>
      </c>
      <c r="AF56" s="107" t="s">
        <v>56</v>
      </c>
      <c r="AG56" s="132" t="s">
        <v>575</v>
      </c>
      <c r="AH56" s="107"/>
      <c r="AI56" s="107"/>
      <c r="AJ56" s="107"/>
      <c r="AK56" s="107"/>
      <c r="AL56" s="107"/>
      <c r="AM56" s="107"/>
      <c r="AN56" s="107"/>
      <c r="AO56" s="107"/>
      <c r="AP56" s="107"/>
      <c r="AQ56" s="107"/>
      <c r="AR56" s="126">
        <f t="shared" si="0"/>
        <v>1</v>
      </c>
      <c r="AS56" s="123">
        <f t="shared" si="1"/>
        <v>0.25</v>
      </c>
      <c r="AT56" s="79">
        <f t="shared" si="2"/>
        <v>1</v>
      </c>
      <c r="AU56" s="80">
        <f t="shared" si="3"/>
        <v>0.5</v>
      </c>
    </row>
    <row r="57" spans="1:77" ht="27" customHeight="1" x14ac:dyDescent="0.25">
      <c r="A57" s="83"/>
      <c r="B57" s="84"/>
      <c r="C57" s="84"/>
      <c r="D57" s="84"/>
      <c r="E57" s="84"/>
      <c r="F57" s="84"/>
      <c r="G57" s="84"/>
      <c r="H57" s="84"/>
      <c r="I57" s="84"/>
      <c r="J57" s="84"/>
      <c r="K57" s="84"/>
      <c r="L57" s="85"/>
      <c r="M57" s="85"/>
      <c r="N57" s="85"/>
      <c r="O57" s="85"/>
      <c r="P57" s="85"/>
      <c r="Q57" s="86"/>
      <c r="R57" s="86"/>
      <c r="S57" s="87">
        <f>SUM(S7:S56)/28</f>
        <v>1</v>
      </c>
      <c r="T57" s="145"/>
      <c r="U57" s="145"/>
      <c r="V57" s="145"/>
      <c r="W57" s="145"/>
      <c r="X57" s="51"/>
      <c r="Y57" s="51"/>
      <c r="Z57" s="51"/>
      <c r="AA57" s="51"/>
      <c r="AB57" s="51"/>
      <c r="AC57" s="51"/>
      <c r="AD57" s="51"/>
      <c r="AE57" s="51"/>
      <c r="AF57" s="51"/>
      <c r="AG57" s="51"/>
      <c r="AH57" s="51"/>
      <c r="AI57" s="51"/>
      <c r="AJ57" s="51"/>
      <c r="AK57" s="51"/>
      <c r="AL57" s="51"/>
      <c r="AM57" s="51"/>
      <c r="AN57" s="51"/>
      <c r="AO57" s="51"/>
      <c r="AP57" s="51"/>
      <c r="AQ57" s="51"/>
      <c r="AR57" s="51"/>
      <c r="AS57" s="127">
        <f>SUM(AS7:AS56)/28</f>
        <v>0.48652976190476183</v>
      </c>
      <c r="AT57" s="51"/>
      <c r="AU57" s="51"/>
      <c r="AV57" s="51"/>
      <c r="AW57" s="51"/>
      <c r="AX57" s="51"/>
      <c r="AY57" s="51"/>
      <c r="AZ57" s="51"/>
      <c r="BA57" s="51"/>
      <c r="BB57" s="51"/>
      <c r="BC57" s="51"/>
      <c r="BD57" s="51"/>
      <c r="BE57" s="51"/>
      <c r="BF57" s="51"/>
      <c r="BG57" s="51"/>
      <c r="BH57" s="51"/>
      <c r="BI57" s="51"/>
      <c r="BJ57" s="51"/>
      <c r="BK57" s="51"/>
      <c r="BL57" s="51"/>
      <c r="BM57" s="51"/>
      <c r="BN57" s="51"/>
      <c r="BO57" s="51"/>
      <c r="BP57" s="51"/>
      <c r="BQ57" s="51"/>
      <c r="BR57" s="51"/>
      <c r="BS57" s="51"/>
      <c r="BT57" s="51"/>
      <c r="BU57" s="51"/>
      <c r="BV57" s="51"/>
      <c r="BW57" s="51"/>
      <c r="BX57" s="51"/>
      <c r="BY57" s="51"/>
    </row>
    <row r="58" spans="1:77" ht="38.25" customHeight="1" x14ac:dyDescent="0.25">
      <c r="A58" s="148" t="s">
        <v>576</v>
      </c>
      <c r="B58" s="148"/>
      <c r="C58" s="148"/>
      <c r="D58" s="148"/>
      <c r="E58" s="148"/>
      <c r="F58" s="148"/>
      <c r="G58" s="148"/>
      <c r="H58" s="148"/>
      <c r="I58" s="148"/>
      <c r="J58" s="148"/>
      <c r="K58" s="148"/>
      <c r="L58" s="148"/>
      <c r="M58" s="148"/>
      <c r="N58" s="148"/>
      <c r="O58" s="148"/>
      <c r="P58" s="148"/>
      <c r="Q58" s="148"/>
      <c r="R58" s="148"/>
      <c r="S58" s="148"/>
      <c r="T58" s="148"/>
      <c r="U58" s="148"/>
      <c r="V58" s="148"/>
      <c r="W58" s="148"/>
      <c r="X58" s="51"/>
      <c r="Y58" s="51"/>
      <c r="Z58" s="51"/>
      <c r="AA58" s="51"/>
      <c r="AB58" s="51"/>
      <c r="AC58" s="51"/>
      <c r="AD58" s="51"/>
      <c r="AE58" s="51"/>
      <c r="AF58" s="51"/>
      <c r="AG58" s="51"/>
      <c r="AH58" s="51"/>
      <c r="AI58" s="51"/>
      <c r="AJ58" s="51"/>
      <c r="AK58" s="51"/>
      <c r="AL58" s="51"/>
      <c r="AM58" s="51"/>
      <c r="AN58" s="51"/>
      <c r="AO58" s="51"/>
      <c r="AP58" s="51"/>
      <c r="AQ58" s="51"/>
      <c r="AR58" s="51"/>
      <c r="AS58" s="81"/>
      <c r="AT58" s="51"/>
      <c r="AU58" s="8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1"/>
      <c r="BT58" s="51"/>
      <c r="BU58" s="51"/>
      <c r="BV58" s="51"/>
      <c r="BW58" s="51"/>
      <c r="BX58" s="51"/>
      <c r="BY58" s="51"/>
    </row>
    <row r="59" spans="1:77" ht="39" customHeight="1" x14ac:dyDescent="0.25">
      <c r="A59" s="148" t="s">
        <v>577</v>
      </c>
      <c r="B59" s="148"/>
      <c r="C59" s="148"/>
      <c r="D59" s="148"/>
      <c r="E59" s="148"/>
      <c r="F59" s="148"/>
      <c r="G59" s="148"/>
      <c r="H59" s="148"/>
      <c r="I59" s="148"/>
      <c r="J59" s="148"/>
      <c r="K59" s="148"/>
      <c r="L59" s="148"/>
      <c r="M59" s="148"/>
      <c r="N59" s="148"/>
      <c r="O59" s="148"/>
      <c r="P59" s="148"/>
      <c r="Q59" s="148"/>
      <c r="R59" s="148"/>
      <c r="S59" s="148"/>
      <c r="T59" s="148"/>
      <c r="U59" s="148"/>
      <c r="V59" s="148"/>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c r="BQ59" s="51"/>
      <c r="BR59" s="51"/>
      <c r="BS59" s="51"/>
      <c r="BT59" s="51"/>
      <c r="BU59" s="51"/>
      <c r="BV59" s="51"/>
      <c r="BW59" s="51"/>
      <c r="BX59" s="51"/>
      <c r="BY59" s="51"/>
    </row>
    <row r="60" spans="1:77" x14ac:dyDescent="0.25">
      <c r="A60" s="51"/>
      <c r="B60" s="51"/>
      <c r="C60" s="120"/>
      <c r="D60" s="120"/>
      <c r="E60" s="120"/>
      <c r="F60" s="120"/>
      <c r="G60" s="120"/>
      <c r="H60" s="51"/>
      <c r="I60" s="51"/>
      <c r="J60" s="51"/>
      <c r="K60" s="51"/>
      <c r="L60" s="51"/>
      <c r="M60" s="51"/>
      <c r="N60" s="51"/>
      <c r="O60" s="51"/>
      <c r="P60" s="51"/>
      <c r="Q60" s="51"/>
      <c r="R60" s="51"/>
      <c r="S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1"/>
      <c r="BS60" s="51"/>
      <c r="BT60" s="51"/>
      <c r="BU60" s="51"/>
      <c r="BV60" s="51"/>
      <c r="BW60" s="51"/>
      <c r="BX60" s="51"/>
      <c r="BY60" s="51"/>
    </row>
  </sheetData>
  <sheetProtection autoFilter="0" pivotTables="0"/>
  <protectedRanges>
    <protectedRange algorithmName="SHA-512" hashValue="+f0MVC3IBrteb1KFCQlhMKyI6bvL/3dk3tHTLS1kBcIOK9G1gz8ZIN3CxZ8nnvVo/RBus0oeGTVqdfidxj3Vvg==" saltValue="/XwsqKjbmRnJX+AZS5EVMQ==" spinCount="100000" sqref="X55:AB56 AD21 AD22:AG22 AD11:AF11 AD25 AC41 AG40:AG41 AD46 X7:Z15 AD29:AE29 AD31:AE31 AG34 Y16:Y24 Z16:Z32 AE15:AF15 AD39:AF39 AE14:AG14 X16:X49 Z34:Z49 AA7:AB49 Y26:Y49" name="Rango1"/>
    <protectedRange algorithmName="SHA-512" hashValue="+f0MVC3IBrteb1KFCQlhMKyI6bvL/3dk3tHTLS1kBcIOK9G1gz8ZIN3CxZ8nnvVo/RBus0oeGTVqdfidxj3Vvg==" saltValue="/XwsqKjbmRnJX+AZS5EVMQ==" spinCount="100000" sqref="AB50:AB54" name="Rango1_1"/>
    <protectedRange algorithmName="SHA-512" hashValue="+f0MVC3IBrteb1KFCQlhMKyI6bvL/3dk3tHTLS1kBcIOK9G1gz8ZIN3CxZ8nnvVo/RBus0oeGTVqdfidxj3Vvg==" saltValue="/XwsqKjbmRnJX+AZS5EVMQ==" spinCount="100000" sqref="X50:AA54" name="Rango1_2"/>
  </protectedRanges>
  <autoFilter ref="A6:AV59" xr:uid="{00000000-0001-0000-0400-000000000000}"/>
  <mergeCells count="20">
    <mergeCell ref="D3:H3"/>
    <mergeCell ref="A4:S5"/>
    <mergeCell ref="J1:K1"/>
    <mergeCell ref="A58:W58"/>
    <mergeCell ref="A59:V59"/>
    <mergeCell ref="J2:K2"/>
    <mergeCell ref="J3:K3"/>
    <mergeCell ref="AR4:AS5"/>
    <mergeCell ref="A1:B3"/>
    <mergeCell ref="D1:H1"/>
    <mergeCell ref="D2:H2"/>
    <mergeCell ref="AC4:AG4"/>
    <mergeCell ref="AN5:AP5"/>
    <mergeCell ref="T4:W5"/>
    <mergeCell ref="Y5:AA5"/>
    <mergeCell ref="AD5:AF5"/>
    <mergeCell ref="AI5:AK5"/>
    <mergeCell ref="X4:AB4"/>
    <mergeCell ref="AH4:AL4"/>
    <mergeCell ref="AM4:AQ4"/>
  </mergeCells>
  <phoneticPr fontId="3" type="noConversion"/>
  <printOptions gridLines="1"/>
  <pageMargins left="0.70866141732283472" right="0.70866141732283472" top="0.74803149606299213" bottom="0.74803149606299213" header="0.31496062992125984" footer="0.31496062992125984"/>
  <pageSetup scale="10" orientation="landscape" r:id="rId1"/>
  <headerFooter>
    <oddFooter>&amp;C&amp;G</oddFooter>
  </headerFooter>
  <colBreaks count="1" manualBreakCount="1">
    <brk id="45" max="58" man="1"/>
  </colBreaks>
  <drawing r:id="rId2"/>
  <legacyDrawingHF r:id="rId3"/>
  <extLst>
    <ext xmlns:x14="http://schemas.microsoft.com/office/spreadsheetml/2009/9/main" uri="{CCE6A557-97BC-4b89-ADB6-D9C93CAAB3DF}">
      <x14:dataValidations xmlns:xm="http://schemas.microsoft.com/office/excel/2006/main" disablePrompts="1" count="10">
        <x14:dataValidation type="list" allowBlank="1" showInputMessage="1" showErrorMessage="1" xr:uid="{31C25D9F-A982-43DD-BC3D-2D6DC49750E0}">
          <x14:formula1>
            <xm:f>Datos!$B$2:$B$21</xm:f>
          </x14:formula1>
          <xm:sqref>F57</xm:sqref>
        </x14:dataValidation>
        <x14:dataValidation type="list" allowBlank="1" showInputMessage="1" showErrorMessage="1" xr:uid="{D21777AF-C613-4AEB-85FA-CEA337DDAD16}">
          <x14:formula1>
            <xm:f>Datos!$G$2:$G$17</xm:f>
          </x14:formula1>
          <xm:sqref>D57</xm:sqref>
        </x14:dataValidation>
        <x14:dataValidation type="list" allowBlank="1" showInputMessage="1" showErrorMessage="1" xr:uid="{02F097A9-69EC-4698-B2F0-94455753F36F}">
          <x14:formula1>
            <xm:f>Datos!$C$2:$C$13</xm:f>
          </x14:formula1>
          <xm:sqref>E57</xm:sqref>
        </x14:dataValidation>
        <x14:dataValidation type="list" allowBlank="1" showInputMessage="1" showErrorMessage="1" xr:uid="{D258AC91-E9C5-4276-882E-371154F5A268}">
          <x14:formula1>
            <xm:f>Datos!$A$2:$A$11</xm:f>
          </x14:formula1>
          <xm:sqref>B57</xm:sqref>
        </x14:dataValidation>
        <x14:dataValidation type="list" allowBlank="1" showInputMessage="1" showErrorMessage="1" xr:uid="{E61CCA88-35C2-4463-9130-0A3AEEC31B47}">
          <x14:formula1>
            <xm:f>Datos!$F$2:$F$32</xm:f>
          </x14:formula1>
          <xm:sqref>C57</xm:sqref>
        </x14:dataValidation>
        <x14:dataValidation type="list" allowBlank="1" showInputMessage="1" showErrorMessage="1" xr:uid="{C8773E7A-988F-4252-85B8-8CCE5763CDEF}">
          <x14:formula1>
            <xm:f>Datos!$H$2:$H$3</xm:f>
          </x14:formula1>
          <xm:sqref>O57</xm:sqref>
        </x14:dataValidation>
        <x14:dataValidation type="list" allowBlank="1" showInputMessage="1" showErrorMessage="1" xr:uid="{4BB1B387-F67D-4744-B1EE-854079A0B5F6}">
          <x14:formula1>
            <xm:f>Datos!$I$2:$I$5</xm:f>
          </x14:formula1>
          <xm:sqref>P57</xm:sqref>
        </x14:dataValidation>
        <x14:dataValidation type="list" allowBlank="1" showInputMessage="1" showErrorMessage="1" xr:uid="{F0C25E1C-7A12-4CF0-8EDF-5E133A75BABF}">
          <x14:formula1>
            <xm:f>Datos!$D$2:$D$16</xm:f>
          </x14:formula1>
          <xm:sqref>G57</xm:sqref>
        </x14:dataValidation>
        <x14:dataValidation type="list" allowBlank="1" showInputMessage="1" showErrorMessage="1" xr:uid="{2043D703-9510-4EF7-8590-CF05F87AF0C7}">
          <x14:formula1>
            <xm:f>Datos!$K$2:$K$6</xm:f>
          </x14:formula1>
          <xm:sqref>J57</xm:sqref>
        </x14:dataValidation>
        <x14:dataValidation type="list" allowBlank="1" showInputMessage="1" showErrorMessage="1" xr:uid="{6145DC56-7672-49A0-9F9F-C5253B57069B}">
          <x14:formula1>
            <xm:f>Datos!$J$2:$J$6</xm:f>
          </x14:formula1>
          <xm:sqref>I57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614B-4631-44B7-A0E5-2CF344736047}">
  <sheetPr>
    <pageSetUpPr fitToPage="1"/>
  </sheetPr>
  <dimension ref="A1:F13"/>
  <sheetViews>
    <sheetView topLeftCell="A7" workbookViewId="0">
      <selection activeCell="A10" sqref="A10"/>
    </sheetView>
  </sheetViews>
  <sheetFormatPr baseColWidth="10" defaultColWidth="11.42578125" defaultRowHeight="15" x14ac:dyDescent="0.25"/>
  <cols>
    <col min="1" max="1" width="33.7109375" customWidth="1"/>
    <col min="2" max="2" width="17.5703125" customWidth="1"/>
    <col min="3" max="3" width="41.85546875" customWidth="1"/>
    <col min="4" max="4" width="66.85546875" customWidth="1"/>
    <col min="5" max="5" width="22.140625" style="43" customWidth="1"/>
    <col min="6" max="6" width="32.140625" customWidth="1"/>
  </cols>
  <sheetData>
    <row r="1" spans="1:6" s="65" customFormat="1" ht="27.75" customHeight="1" x14ac:dyDescent="0.2">
      <c r="A1" s="182" t="s">
        <v>578</v>
      </c>
      <c r="B1" s="183"/>
      <c r="C1" s="183"/>
      <c r="D1" s="183"/>
      <c r="E1" s="183"/>
      <c r="F1" s="184"/>
    </row>
    <row r="2" spans="1:6" s="65" customFormat="1" ht="30" x14ac:dyDescent="0.2">
      <c r="A2" s="41" t="s">
        <v>579</v>
      </c>
      <c r="B2" s="41" t="s">
        <v>580</v>
      </c>
      <c r="C2" s="41" t="s">
        <v>581</v>
      </c>
      <c r="D2" s="41" t="s">
        <v>582</v>
      </c>
      <c r="E2" s="42" t="s">
        <v>583</v>
      </c>
      <c r="F2" s="41" t="s">
        <v>584</v>
      </c>
    </row>
    <row r="3" spans="1:6" s="10" customFormat="1" ht="60.75" customHeight="1" x14ac:dyDescent="0.25">
      <c r="A3" s="66" t="s">
        <v>585</v>
      </c>
      <c r="B3" s="67">
        <v>19</v>
      </c>
      <c r="C3" s="69" t="s">
        <v>351</v>
      </c>
      <c r="D3" s="69" t="s">
        <v>586</v>
      </c>
      <c r="E3" s="68">
        <v>46100</v>
      </c>
      <c r="F3" s="69" t="s">
        <v>587</v>
      </c>
    </row>
    <row r="4" spans="1:6" s="10" customFormat="1" ht="60.75" customHeight="1" x14ac:dyDescent="0.25">
      <c r="A4" s="66" t="s">
        <v>97</v>
      </c>
      <c r="B4" s="67">
        <v>44</v>
      </c>
      <c r="C4" s="69" t="s">
        <v>514</v>
      </c>
      <c r="D4" s="69" t="s">
        <v>588</v>
      </c>
      <c r="E4" s="68">
        <v>45402</v>
      </c>
      <c r="F4" s="69" t="s">
        <v>589</v>
      </c>
    </row>
    <row r="5" spans="1:6" s="3" customFormat="1" ht="60.75" customHeight="1" x14ac:dyDescent="0.25">
      <c r="A5" s="66" t="s">
        <v>97</v>
      </c>
      <c r="B5" s="67">
        <v>45</v>
      </c>
      <c r="C5" s="69" t="s">
        <v>523</v>
      </c>
      <c r="D5" s="69" t="s">
        <v>588</v>
      </c>
      <c r="E5" s="68">
        <v>45402</v>
      </c>
      <c r="F5" s="69" t="s">
        <v>589</v>
      </c>
    </row>
    <row r="6" spans="1:6" s="3" customFormat="1" ht="60.75" customHeight="1" x14ac:dyDescent="0.25">
      <c r="A6" s="66" t="s">
        <v>97</v>
      </c>
      <c r="B6" s="67">
        <v>46</v>
      </c>
      <c r="C6" s="69" t="s">
        <v>534</v>
      </c>
      <c r="D6" s="69" t="s">
        <v>588</v>
      </c>
      <c r="E6" s="68">
        <v>45402</v>
      </c>
      <c r="F6" s="69" t="s">
        <v>589</v>
      </c>
    </row>
    <row r="7" spans="1:6" s="3" customFormat="1" ht="60.75" customHeight="1" x14ac:dyDescent="0.25">
      <c r="A7" s="66" t="s">
        <v>97</v>
      </c>
      <c r="B7" s="67">
        <v>47</v>
      </c>
      <c r="C7" s="69" t="s">
        <v>543</v>
      </c>
      <c r="D7" s="69" t="s">
        <v>588</v>
      </c>
      <c r="E7" s="68">
        <v>45402</v>
      </c>
      <c r="F7" s="69" t="s">
        <v>589</v>
      </c>
    </row>
    <row r="8" spans="1:6" s="3" customFormat="1" ht="60.75" customHeight="1" x14ac:dyDescent="0.25">
      <c r="A8" s="66" t="s">
        <v>97</v>
      </c>
      <c r="B8" s="67">
        <v>48</v>
      </c>
      <c r="C8" s="69" t="s">
        <v>553</v>
      </c>
      <c r="D8" s="69" t="s">
        <v>588</v>
      </c>
      <c r="E8" s="68">
        <v>45402</v>
      </c>
      <c r="F8" s="69" t="s">
        <v>589</v>
      </c>
    </row>
    <row r="9" spans="1:6" s="3" customFormat="1" ht="60.75" customHeight="1" x14ac:dyDescent="0.25">
      <c r="A9" s="66" t="s">
        <v>98</v>
      </c>
      <c r="B9" s="67">
        <v>14</v>
      </c>
      <c r="C9" s="69" t="s">
        <v>305</v>
      </c>
      <c r="D9" s="69" t="s">
        <v>590</v>
      </c>
      <c r="E9" s="68">
        <v>46134</v>
      </c>
      <c r="F9" s="69" t="s">
        <v>591</v>
      </c>
    </row>
    <row r="10" spans="1:6" s="3" customFormat="1" ht="56.25" x14ac:dyDescent="0.25">
      <c r="A10" s="66" t="s">
        <v>97</v>
      </c>
      <c r="B10" s="67">
        <v>44</v>
      </c>
      <c r="C10" s="69" t="s">
        <v>592</v>
      </c>
      <c r="D10" s="69" t="s">
        <v>593</v>
      </c>
      <c r="E10" s="68">
        <v>46148</v>
      </c>
      <c r="F10" s="69" t="s">
        <v>594</v>
      </c>
    </row>
    <row r="11" spans="1:6" s="3" customFormat="1" ht="56.25" x14ac:dyDescent="0.25">
      <c r="A11" s="66" t="s">
        <v>97</v>
      </c>
      <c r="B11" s="67">
        <v>46</v>
      </c>
      <c r="C11" s="69" t="s">
        <v>595</v>
      </c>
      <c r="D11" s="69" t="s">
        <v>596</v>
      </c>
      <c r="E11" s="68">
        <v>46148</v>
      </c>
      <c r="F11" s="69" t="s">
        <v>594</v>
      </c>
    </row>
    <row r="12" spans="1:6" s="3" customFormat="1" ht="27.75" customHeight="1" x14ac:dyDescent="0.25">
      <c r="A12" s="63"/>
      <c r="B12" s="63"/>
      <c r="C12" s="63"/>
      <c r="D12" s="63"/>
      <c r="E12" s="64"/>
      <c r="F12" s="63"/>
    </row>
    <row r="13" spans="1:6" s="3" customFormat="1" ht="27.75" customHeight="1" x14ac:dyDescent="0.25">
      <c r="A13" s="63"/>
      <c r="B13" s="63"/>
      <c r="C13" s="63"/>
      <c r="D13" s="63"/>
      <c r="E13" s="64"/>
      <c r="F13" s="63"/>
    </row>
  </sheetData>
  <mergeCells count="1">
    <mergeCell ref="A1:F1"/>
  </mergeCells>
  <pageMargins left="0.70866141732283472" right="0.70866141732283472" top="0.74803149606299213" bottom="0.74803149606299213" header="0.31496062992125984" footer="0.31496062992125984"/>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4D2EBFBACC4BC42B0C6063573E4A8C4" ma:contentTypeVersion="23" ma:contentTypeDescription="Crear nuevo documento." ma:contentTypeScope="" ma:versionID="302bfc6ef17c948712cb063ac31bb72d">
  <xsd:schema xmlns:xsd="http://www.w3.org/2001/XMLSchema" xmlns:xs="http://www.w3.org/2001/XMLSchema" xmlns:p="http://schemas.microsoft.com/office/2006/metadata/properties" xmlns:ns1="http://schemas.microsoft.com/sharepoint/v3" xmlns:ns2="954f3693-2a6f-4e84-bdd5-9ed64d0d3018" xmlns:ns3="95222908-3492-4fb1-8c0b-2d69d8b95be4" targetNamespace="http://schemas.microsoft.com/office/2006/metadata/properties" ma:root="true" ma:fieldsID="536c9ae0a96c70bb6f0640af6107e223" ns1:_="" ns2:_="" ns3:_="">
    <xsd:import namespace="http://schemas.microsoft.com/sharepoint/v3"/>
    <xsd:import namespace="954f3693-2a6f-4e84-bdd5-9ed64d0d3018"/>
    <xsd:import namespace="95222908-3492-4fb1-8c0b-2d69d8b95b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LengthInSeconds" minOccurs="0"/>
                <xsd:element ref="ns3:TaxCatchAll" minOccurs="0"/>
                <xsd:element ref="ns2:lcf76f155ced4ddcb4097134ff3c332f" minOccurs="0"/>
                <xsd:element ref="ns2:Fech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4f3693-2a6f-4e84-bdd5-9ed64d0d3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5d09d035-a677-4b24-aeee-1a5c3beaf18c" ma:termSetId="09814cd3-568e-fe90-9814-8d621ff8fb84" ma:anchorId="fba54fb3-c3e1-fe81-a776-ca4b69148c4d" ma:open="true" ma:isKeyword="false">
      <xsd:complexType>
        <xsd:sequence>
          <xsd:element ref="pc:Terms" minOccurs="0" maxOccurs="1"/>
        </xsd:sequence>
      </xsd:complexType>
    </xsd:element>
    <xsd:element name="Fecha" ma:index="26" nillable="true" ma:displayName="Fecha" ma:format="DateOnly" ma:internalName="Fecha">
      <xsd:simpleType>
        <xsd:restriction base="dms:DateTim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222908-3492-4fb1-8c0b-2d69d8b95be4"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10fc68e-d138-4c43-b20a-ff578b18fd53}" ma:internalName="TaxCatchAll" ma:showField="CatchAllData" ma:web="95222908-3492-4fb1-8c0b-2d69d8b95b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954f3693-2a6f-4e84-bdd5-9ed64d0d3018">
      <Terms xmlns="http://schemas.microsoft.com/office/infopath/2007/PartnerControls"/>
    </lcf76f155ced4ddcb4097134ff3c332f>
    <_ip_UnifiedCompliancePolicyProperties xmlns="http://schemas.microsoft.com/sharepoint/v3" xsi:nil="true"/>
    <Fecha xmlns="954f3693-2a6f-4e84-bdd5-9ed64d0d3018" xsi:nil="true"/>
    <TaxCatchAll xmlns="95222908-3492-4fb1-8c0b-2d69d8b95be4" xsi:nil="true"/>
    <SharedWithUsers xmlns="95222908-3492-4fb1-8c0b-2d69d8b95be4">
      <UserInfo>
        <DisplayName>Luis Enrique Arias Vera</DisplayName>
        <AccountId>17</AccountId>
        <AccountType/>
      </UserInfo>
      <UserInfo>
        <DisplayName>Maria Mercedes Rodriguez Escobar</DisplayName>
        <AccountId>5586</AccountId>
        <AccountType/>
      </UserInfo>
      <UserInfo>
        <DisplayName>Claudia Alejandra Reyes Garcia</DisplayName>
        <AccountId>5600</AccountId>
        <AccountType/>
      </UserInfo>
      <UserInfo>
        <DisplayName>Paola Andrea Chacon Tellez</DisplayName>
        <AccountId>5749</AccountId>
        <AccountType/>
      </UserInfo>
    </SharedWithUsers>
  </documentManagement>
</p:properties>
</file>

<file path=customXml/itemProps1.xml><?xml version="1.0" encoding="utf-8"?>
<ds:datastoreItem xmlns:ds="http://schemas.openxmlformats.org/officeDocument/2006/customXml" ds:itemID="{161AE118-C9CA-4AF8-B407-736B9BEFE4BD}">
  <ds:schemaRefs>
    <ds:schemaRef ds:uri="http://schemas.microsoft.com/sharepoint/v3/contenttype/forms"/>
  </ds:schemaRefs>
</ds:datastoreItem>
</file>

<file path=customXml/itemProps2.xml><?xml version="1.0" encoding="utf-8"?>
<ds:datastoreItem xmlns:ds="http://schemas.openxmlformats.org/officeDocument/2006/customXml" ds:itemID="{7AA908A1-FA70-4884-8AAE-935997C06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4f3693-2a6f-4e84-bdd5-9ed64d0d3018"/>
    <ds:schemaRef ds:uri="95222908-3492-4fb1-8c0b-2d69d8b95b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C2C83C-CDD9-4D89-93BB-7D388BFFEB4E}">
  <ds:schemaRefs>
    <ds:schemaRef ds:uri="http://schemas.microsoft.com/office/2006/metadata/properties"/>
    <ds:schemaRef ds:uri="http://schemas.microsoft.com/office/infopath/2007/PartnerControls"/>
    <ds:schemaRef ds:uri="http://schemas.microsoft.com/sharepoint/v3"/>
    <ds:schemaRef ds:uri="954f3693-2a6f-4e84-bdd5-9ed64d0d3018"/>
    <ds:schemaRef ds:uri="95222908-3492-4fb1-8c0b-2d69d8b95b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Datos</vt:lpstr>
      <vt:lpstr>Instrucciones Diligenciamiento</vt:lpstr>
      <vt:lpstr>Plan de Acción Institucional</vt:lpstr>
      <vt:lpstr>Control de cambios </vt:lpstr>
      <vt:lpstr>'Plan de Acción Institucional'!Área_de_impresión</vt:lpstr>
      <vt:lpstr>'Plan de Acción Institucional'!Títulos_a_imprimir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Angelica Bibiana Castro Pinto</cp:lastModifiedBy>
  <cp:revision/>
  <dcterms:created xsi:type="dcterms:W3CDTF">2023-09-07T12:29:53Z</dcterms:created>
  <dcterms:modified xsi:type="dcterms:W3CDTF">2026-07-30T22:28:56Z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0x01010064D2EBFBACC4BC42B0C6063573E4A8C4</vt:lpwstr>
  </property>
  <property fmtid="{D5CDD505-2E9C-101B-9397-08002B2CF9AE}" pid="3" name="MediaServiceImageTags">
    <vt:lpwstr/>
  </property>
  <property fmtid="{D5CDD505-2E9C-101B-9397-08002B2CF9AE}" pid="4" name="MSIP_Label_61d363c2-bc6a-4ed6-a6e0-b9259d7e39c7_Enabled">
    <vt:lpwstr>true</vt:lpwstr>
  </property>
  <property fmtid="{D5CDD505-2E9C-101B-9397-08002B2CF9AE}" pid="5" name="MSIP_Label_61d363c2-bc6a-4ed6-a6e0-b9259d7e39c7_SetDate">
    <vt:lpwstr>2026-04-13T16:25:50Z</vt:lpwstr>
  </property>
  <property fmtid="{D5CDD505-2E9C-101B-9397-08002B2CF9AE}" pid="6" name="MSIP_Label_61d363c2-bc6a-4ed6-a6e0-b9259d7e39c7_Method">
    <vt:lpwstr>Privileged</vt:lpwstr>
  </property>
  <property fmtid="{D5CDD505-2E9C-101B-9397-08002B2CF9AE}" pid="7" name="MSIP_Label_61d363c2-bc6a-4ed6-a6e0-b9259d7e39c7_Name">
    <vt:lpwstr>InfoPublica</vt:lpwstr>
  </property>
  <property fmtid="{D5CDD505-2E9C-101B-9397-08002B2CF9AE}" pid="8" name="MSIP_Label_61d363c2-bc6a-4ed6-a6e0-b9259d7e39c7_SiteId">
    <vt:lpwstr>f351a7cb-f94a-4df0-9627-ae030ccef7c4</vt:lpwstr>
  </property>
  <property fmtid="{D5CDD505-2E9C-101B-9397-08002B2CF9AE}" pid="9" name="MSIP_Label_61d363c2-bc6a-4ed6-a6e0-b9259d7e39c7_ActionId">
    <vt:lpwstr>139f6e34-0972-4d21-aca0-a1c19835cd66</vt:lpwstr>
  </property>
  <property fmtid="{D5CDD505-2E9C-101B-9397-08002B2CF9AE}" pid="10" name="MSIP_Label_61d363c2-bc6a-4ed6-a6e0-b9259d7e39c7_ContentBits">
    <vt:lpwstr>0</vt:lpwstr>
  </property>
  <property fmtid="{D5CDD505-2E9C-101B-9397-08002B2CF9AE}" pid="11" name="MSIP_Label_61d363c2-bc6a-4ed6-a6e0-b9259d7e39c7_Tag">
    <vt:lpwstr>10, 0, 1, 2</vt:lpwstr>
  </property>
</Properties>
</file>